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4\"/>
    </mc:Choice>
  </mc:AlternateContent>
  <xr:revisionPtr revIDLastSave="0" documentId="13_ncr:1_{A9A4E143-AA5F-47BE-A8EF-2B4C61F37574}"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D64" i="24" l="1"/>
  <c r="C64" i="24"/>
  <c r="C74" i="24" s="1"/>
  <c r="E57" i="24"/>
  <c r="G57" i="24" s="1"/>
  <c r="I57" i="24" s="1"/>
  <c r="D57" i="24"/>
  <c r="F57" i="24" s="1"/>
  <c r="H57" i="24" s="1"/>
  <c r="L57" i="24" l="1"/>
  <c r="J57" i="24"/>
  <c r="M57" i="24"/>
  <c r="K57"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<sst xmlns="http://schemas.openxmlformats.org/spreadsheetml/2006/main" count="644" uniqueCount="560">
  <si>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</si>
  <si>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</si>
  <si>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</si>
  <si>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</si>
  <si>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</si>
  <si>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</si>
  <si>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</si>
  <si>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</si>
  <si>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</si>
  <si>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</si>
  <si>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</si>
  <si>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</si>
  <si>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</si>
  <si>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</si>
  <si>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</si>
  <si>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</si>
  <si>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</si>
  <si>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</si>
  <si>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</si>
  <si>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</si>
  <si>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</si>
  <si>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</si>
  <si>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</si>
  <si>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</si>
  <si>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</si>
  <si>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</si>
  <si>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</si>
  <si>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</si>
  <si>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</si>
  <si>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</si>
  <si>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</si>
  <si>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</si>
  <si>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</si>
  <si>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</si>
  <si>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</si>
  <si>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</si>
  <si>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</si>
  <si>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</si>
  <si>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</si>
  <si>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</si>
  <si>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</si>
  <si>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</si>
  <si>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</si>
  <si>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</si>
  <si>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</si>
  <si>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</si>
  <si>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</si>
  <si>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</si>
  <si>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</si>
  <si>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</si>
  <si>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</si>
  <si>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</si>
  <si>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</si>
  <si>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</si>
  <si>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</si>
  <si>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</si>
  <si>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</si>
  <si>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</si>
  <si>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</si>
  <si>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</si>
  <si>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</si>
  <si>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</si>
  <si>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</si>
  <si>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</si>
  <si>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</si>
  <si>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</si>
  <si>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</si>
  <si>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</si>
  <si>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</si>
  <si>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</si>
  <si>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</si>
  <si>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</si>
  <si>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</si>
  <si>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</si>
  <si>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</si>
  <si>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</si>
  <si>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</si>
  <si>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</si>
  <si>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</si>
  <si>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</si>
  <si>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</si>
  <si>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</si>
  <si>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</si>
  <si>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</si>
  <si>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</si>
  <si>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</si>
  <si>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</si>
  <si>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</si>
  <si>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</si>
  <si>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</si>
  <si>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</si>
  <si>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</si>
  <si>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</si>
  <si>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</si>
  <si>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</si>
  <si>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</si>
  <si>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</si>
  <si>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</si>
  <si>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</si>
  <si>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</si>
  <si>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</si>
  <si>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</si>
  <si>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</si>
  <si>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</si>
  <si>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</si>
  <si>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</si>
  <si>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</si>
  <si>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</si>
  <si>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</si>
  <si>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</si>
  <si>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</si>
  <si>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</si>
  <si>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</si>
  <si>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</si>
  <si>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</si>
  <si>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</si>
  <si>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</si>
  <si>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</si>
  <si>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</si>
  <si>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</si>
  <si>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</si>
  <si>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</si>
  <si>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</si>
  <si>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</si>
  <si>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</si>
  <si>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</si>
  <si>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</si>
  <si>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</si>
  <si>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</si>
  <si>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</si>
  <si>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</si>
  <si>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</si>
  <si>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</si>
  <si>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</si>
  <si>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</si>
  <si>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</si>
  <si>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</si>
  <si>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</si>
  <si>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</si>
  <si>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</si>
  <si>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</si>
  <si>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</si>
  <si>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</si>
  <si>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</si>
  <si>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</si>
  <si>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</si>
  <si>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</si>
  <si>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</si>
  <si>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</si>
  <si>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</si>
  <si>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</si>
  <si>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</si>
  <si>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</si>
  <si>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</si>
  <si>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</si>
  <si>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</si>
  <si>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</si>
  <si>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</si>
  <si>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</si>
  <si>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</si>
  <si>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</si>
  <si>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</si>
  <si>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</si>
  <si>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</si>
  <si>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</si>
  <si>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</si>
  <si>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</si>
  <si>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</si>
  <si>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</si>
  <si>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</si>
  <si>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</si>
  <si>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</si>
  <si>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</si>
  <si>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</si>
  <si>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</si>
  <si>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</si>
  <si>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</si>
  <si>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</si>
  <si>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</si>
  <si>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</si>
  <si>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</si>
  <si>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</si>
  <si>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</si>
  <si>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</si>
  <si>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</si>
  <si>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</si>
  <si>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</si>
  <si>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</si>
  <si>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</si>
  <si>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</si>
  <si>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</si>
  <si>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</si>
  <si>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</si>
  <si>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</si>
  <si>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</si>
  <si>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</si>
  <si>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</si>
  <si>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</si>
  <si>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</si>
  <si>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</si>
  <si>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</si>
  <si>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</si>
  <si>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</si>
  <si>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</si>
  <si>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</si>
  <si>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</si>
  <si>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</si>
  <si>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</si>
  <si>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</si>
  <si>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</si>
  <si>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</si>
  <si>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</si>
  <si>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</si>
  <si>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</si>
  <si>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</si>
  <si>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</si>
  <si>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</si>
  <si>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</si>
  <si>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</si>
  <si>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</si>
  <si>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</si>
  <si>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</si>
  <si>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</si>
  <si>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</si>
  <si>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</si>
  <si>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</si>
  <si>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</si>
  <si>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</si>
  <si>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</si>
  <si>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</si>
  <si>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</si>
  <si>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</si>
  <si>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</si>
  <si>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</si>
  <si>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</si>
  <si>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</si>
  <si>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</si>
  <si>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</si>
  <si>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</si>
  <si>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</si>
  <si>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</si>
  <si>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</si>
  <si>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</si>
  <si>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</si>
  <si>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</si>
  <si>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</si>
  <si>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</si>
  <si>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</si>
  <si>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</si>
  <si>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</si>
  <si>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</si>
  <si>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</si>
  <si>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</si>
  <si>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</si>
  <si>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</si>
  <si>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</si>
  <si>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</si>
  <si>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</si>
  <si>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</si>
  <si>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</si>
  <si>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</si>
  <si>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</si>
  <si>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</si>
  <si>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</si>
  <si>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</si>
  <si>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</si>
  <si>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</si>
  <si>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</si>
  <si>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</si>
  <si>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</si>
  <si>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</si>
  <si>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</si>
  <si>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</si>
  <si>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</si>
  <si>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</si>
  <si>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</si>
  <si>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</si>
  <si>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</si>
  <si>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</si>
  <si>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</si>
  <si>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</si>
  <si>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</si>
  <si>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</si>
  <si>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</si>
  <si>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</si>
  <si>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</si>
  <si>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</si>
  <si>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</si>
  <si>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</si>
  <si>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</si>
  <si>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</si>
  <si>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</si>
  <si>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</si>
  <si>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</si>
  <si>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</si>
  <si>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</si>
  <si>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</si>
  <si>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</si>
  <si>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</si>
  <si>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</si>
  <si>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</si>
  <si>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</si>
  <si>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</si>
  <si>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</si>
  <si>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</si>
  <si>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</si>
  <si>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</si>
  <si>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</si>
  <si>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</si>
  <si>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</si>
  <si>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</si>
  <si>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</si>
  <si>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</si>
  <si>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</si>
  <si>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</si>
  <si>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</si>
  <si>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</si>
  <si>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</si>
  <si>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</si>
  <si>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</si>
  <si>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</si>
  <si>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</si>
  <si>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</si>
  <si>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</si>
  <si>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</si>
  <si>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</si>
  <si>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</si>
  <si>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</si>
  <si>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</si>
  <si>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</si>
  <si>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</si>
  <si>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</si>
  <si>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</si>
  <si>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</si>
  <si>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</si>
  <si>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</si>
  <si>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</si>
  <si>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</si>
  <si>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</si>
  <si>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</si>
  <si>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</si>
  <si>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</si>
  <si>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</si>
  <si>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</si>
  <si>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</si>
  <si>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</si>
  <si>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</si>
  <si>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</si>
  <si>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</si>
  <si>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</si>
  <si>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</si>
  <si>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</si>
  <si>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</si>
  <si>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</si>
  <si>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</si>
  <si>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</si>
  <si>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</si>
  <si>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</si>
  <si>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</si>
  <si>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</si>
  <si>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</si>
  <si>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</si>
  <si>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</si>
  <si>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</si>
  <si>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</si>
  <si>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</si>
  <si>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</si>
  <si>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</si>
  <si>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</si>
  <si>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</si>
  <si>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</si>
  <si>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</si>
  <si>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</si>
  <si>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</si>
  <si>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</si>
  <si>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</si>
  <si>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</si>
  <si>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</si>
  <si>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</si>
  <si>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</si>
  <si>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</si>
  <si>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</si>
  <si>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</si>
  <si>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</si>
  <si>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</si>
  <si>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</si>
  <si>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</si>
  <si>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</si>
  <si>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</si>
  <si>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</si>
  <si>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</si>
  <si>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</si>
  <si>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</si>
  <si>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</si>
  <si>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</si>
  <si>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</si>
  <si>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</si>
  <si>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</si>
  <si>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</si>
  <si>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</si>
  <si>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</si>
  <si>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</si>
  <si>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</si>
  <si>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</si>
  <si>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</si>
  <si>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</si>
  <si>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</si>
  <si>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</si>
  <si>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</si>
  <si>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</si>
  <si>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</si>
  <si>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</si>
  <si>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</si>
  <si>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</si>
  <si>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</si>
  <si>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</si>
  <si>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</si>
  <si>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</si>
  <si>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</si>
  <si>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</si>
  <si>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</si>
  <si>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</si>
  <si>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</si>
  <si>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</si>
  <si>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</si>
  <si>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</si>
  <si>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</si>
  <si>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</si>
  <si>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</si>
  <si>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</si>
  <si>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</si>
  <si>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</si>
  <si>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</si>
  <si>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</si>
  <si>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</si>
  <si>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</si>
  <si>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</si>
  <si>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</si>
  <si>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</si>
  <si>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</si>
  <si>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</si>
  <si>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</si>
  <si>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</si>
  <si>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</si>
  <si>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</si>
  <si>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</si>
  <si>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</si>
  <si>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</si>
  <si>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</si>
  <si>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</si>
  <si>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</si>
  <si>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</si>
  <si>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</si>
  <si>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</si>
  <si>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</si>
  <si>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</si>
  <si>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</si>
  <si>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</si>
  <si>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</si>
  <si>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</si>
  <si>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</si>
  <si>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</si>
  <si>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</si>
  <si>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</si>
  <si>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</si>
  <si>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</si>
  <si>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</si>
  <si>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</si>
  <si>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</si>
  <si>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</si>
  <si>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</si>
  <si>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</si>
  <si>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</si>
  <si>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</si>
  <si>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</si>
  <si>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</si>
  <si>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</si>
  <si>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</si>
  <si>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</si>
  <si>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</si>
  <si>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</si>
  <si>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</si>
  <si>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</si>
  <si>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</si>
  <si>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</si>
  <si>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</si>
  <si>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</si>
  <si>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</si>
  <si>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</si>
  <si>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</si>
  <si>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</si>
  <si>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</si>
  <si>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</si>
  <si>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</si>
  <si>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</si>
  <si>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</si>
  <si>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</si>
  <si>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</si>
  <si>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</si>
  <si>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</si>
  <si>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</si>
  <si>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</si>
  <si>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</si>
  <si>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</si>
  <si>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</si>
  <si>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</si>
  <si>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</si>
  <si>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</si>
  <si>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</si>
  <si>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</si>
  <si>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Ericsson Nikola Tesla Servisi d.o.o.</t>
  </si>
  <si>
    <t>Zagreb, Krapinska 45</t>
  </si>
  <si>
    <t>Ericsson Nikola Tesla BY d.o.o.</t>
  </si>
  <si>
    <t xml:space="preserve">Društvo nema dugovanja koja dospijevaju nakon više od pet godina.
</t>
  </si>
  <si>
    <t>Bilanca</t>
  </si>
  <si>
    <t>RDG</t>
  </si>
  <si>
    <t xml:space="preserve"> ‘000 kn</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</si>
  <si>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</si>
  <si>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</si>
  <si>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</si>
  <si>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</si>
  <si>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</si>
  <si>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</si>
  <si>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</si>
  <si>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</si>
  <si>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</si>
  <si>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16.</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</si>
  <si>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</si>
  <si>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</si>
  <si>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</si>
  <si>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</si>
  <si>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</si>
  <si>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</si>
  <si>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</si>
  <si>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</si>
  <si>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</si>
  <si>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Nije bilo kapitalizacije plaća u izvještajnom razdoblju.</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</si>
  <si>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</si>
  <si>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</si>
  <si>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</si>
  <si>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</si>
  <si>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</si>
  <si>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31.12.2021.</t>
  </si>
  <si>
    <t>84214771175</t>
  </si>
  <si>
    <t>Objašnjenje poslovnih događaja značajnih za razumijevanje promjena u izvještajima o financijskom položaju i poslovnim rezultatima nalazi se u Pres info/Izjavi poslovodstva o stanju Grupe i Društva.</t>
  </si>
  <si>
    <t>Unutar kategorije Kratkotrajne imovine u Izvještaju o financijskom položaju ukupan iznos iskazanih Ostalih potraživanja te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</si>
  <si>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</si>
  <si>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stanje na dan 31.12.2022.</t>
  </si>
  <si>
    <t>Bjelorusija, Minsk, Ulica Kirova 8</t>
  </si>
  <si>
    <t>u razdoblju 01.01.2022. do 31.12.2022.</t>
  </si>
  <si>
    <t xml:space="preserve">BILJEŠKE UZ FINANCIJSKE IZVJEŠTAJE - TFI
(koji se sastavljaju za tromjesečna razdoblja)
Naziv izdavatelja:  ERICSSON NIKOLA TESLA  D.D.
OIB:   84214771175
Izvještajno razdoblje: Q4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</si>
  <si>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31.12.2022.</t>
  </si>
  <si>
    <t>Upravljanje uslugama</t>
  </si>
  <si>
    <t>Obračun rezerve za odgođeni porez provodi se jednom godišnje, na datum bilance 31.12. poslovne godine. Kretanja stanja odgođene porezne imovine tijekom izvještajnog razdoblja bila su kako slijedi:</t>
  </si>
  <si>
    <t>Na dan 1. siječnja 2021.</t>
  </si>
  <si>
    <t>Stanje na dan 31. prosinca 2021.</t>
  </si>
  <si>
    <t>Na dan 1. siječnja 2022.</t>
  </si>
  <si>
    <t>Stanje na dan 31. prosinca 2022.</t>
  </si>
  <si>
    <t>Republika Kosova, Kalabria, Obj 1., Bll 1, Kati 1 Nr.13</t>
  </si>
  <si>
    <t>Prosječan broj zaposlenih tijekom izvještajnog razdoblja iznosi 3503 (Q1-Q4 2021: 3363). Društvo ne prati zaposlenike po kategorijama.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</si>
</sst>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72" formatCode="&quot;$&quot;#,##0.00_);[Red]\(&quot;$&quot;#,##0.00\)"/>
    <numFmt numFmtId="173" formatCode="0.00_)"/>
    <numFmt numFmtId="174" formatCode="_-* #,##0.00_€_-;\-* #,##0.00_€_-;_-* &quot;-&quot;??_€_-;_-@_-"/>
    <numFmt numFmtId="177" formatCode="_-* #,##0.00\ _K_M_-;\-* #,##0.00\ _K_M_-;_-* &quot;-&quot;??\ _K_M_-;_-@_-"/>
  </numFmts>
  <fonts count="79">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b/>
      <sz val="11"/>
      <name val="Arial"/>
      <family val="2"/>
    </font>
    <font>
      <sz val="8"/>
      <name val="Arial"/>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
      <left/>
      <right/>
      <top style="medium">
        <color indexed="64"/>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6" fillId="0" borderId="0" applyNumberFormat="0" applyFill="0" applyBorder="0" applyAlignment="0" applyProtection="0"/>
    <xf numFmtId="0" fontId="8" fillId="0" borderId="0">
      <alignment vertical="top"/>
    </xf>
    <xf numFmtId="0" fontId="41" fillId="0" borderId="0"/>
    <xf numFmtId="0" fontId="43" fillId="16" borderId="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2" fillId="22" borderId="0" applyNumberFormat="0" applyBorder="0" applyAlignment="0" applyProtection="0"/>
    <xf numFmtId="0" fontId="52" fillId="30" borderId="0" applyNumberFormat="0" applyBorder="0" applyAlignment="0" applyProtection="0"/>
    <xf numFmtId="0" fontId="51" fillId="23" borderId="0" applyNumberFormat="0" applyBorder="0" applyAlignment="0" applyProtection="0"/>
    <xf numFmtId="0" fontId="51" fillId="2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1" fillId="36" borderId="0" applyNumberFormat="0" applyBorder="0" applyAlignment="0" applyProtection="0"/>
    <xf numFmtId="0" fontId="53" fillId="34" borderId="0" applyNumberFormat="0" applyBorder="0" applyAlignment="0" applyProtection="0"/>
    <xf numFmtId="0" fontId="54" fillId="37" borderId="42" applyNumberFormat="0" applyAlignment="0" applyProtection="0"/>
    <xf numFmtId="0" fontId="55" fillId="29" borderId="43" applyNumberFormat="0" applyAlignment="0" applyProtection="0"/>
    <xf numFmtId="0" fontId="56"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52" fillId="27" borderId="0" applyNumberFormat="0" applyBorder="0" applyAlignment="0" applyProtection="0"/>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59" fillId="0" borderId="0" applyNumberFormat="0" applyFill="0" applyBorder="0" applyAlignment="0" applyProtection="0"/>
    <xf numFmtId="0" fontId="60" fillId="35" borderId="42" applyNumberFormat="0" applyAlignment="0" applyProtection="0"/>
    <xf numFmtId="0" fontId="61" fillId="0" borderId="47" applyNumberFormat="0" applyFill="0" applyAlignment="0" applyProtection="0"/>
    <xf numFmtId="0" fontId="61" fillId="35" borderId="0" applyNumberFormat="0" applyBorder="0" applyAlignment="0" applyProtection="0"/>
    <xf numFmtId="0" fontId="44" fillId="34" borderId="42" applyNumberFormat="0" applyFont="0" applyAlignment="0" applyProtection="0"/>
    <xf numFmtId="0" fontId="62" fillId="37" borderId="48" applyNumberFormat="0" applyAlignment="0" applyProtection="0"/>
    <xf numFmtId="4" fontId="44" fillId="41" borderId="42" applyNumberFormat="0" applyProtection="0">
      <alignment vertical="center"/>
    </xf>
    <xf numFmtId="4" fontId="65" fillId="42" borderId="42" applyNumberFormat="0" applyProtection="0">
      <alignment vertical="center"/>
    </xf>
    <xf numFmtId="4" fontId="44" fillId="42" borderId="42" applyNumberFormat="0" applyProtection="0">
      <alignment horizontal="left" vertical="center" indent="1"/>
    </xf>
    <xf numFmtId="0" fontId="48" fillId="41" borderId="49" applyNumberFormat="0" applyProtection="0">
      <alignment horizontal="left" vertical="top" indent="1"/>
    </xf>
    <xf numFmtId="4" fontId="44" fillId="43" borderId="42" applyNumberFormat="0" applyProtection="0">
      <alignment horizontal="left" vertical="center" indent="1"/>
    </xf>
    <xf numFmtId="4" fontId="44" fillId="44" borderId="42" applyNumberFormat="0" applyProtection="0">
      <alignment horizontal="right" vertical="center"/>
    </xf>
    <xf numFmtId="4" fontId="44" fillId="45" borderId="42" applyNumberFormat="0" applyProtection="0">
      <alignment horizontal="right" vertical="center"/>
    </xf>
    <xf numFmtId="4" fontId="44" fillId="46" borderId="50" applyNumberFormat="0" applyProtection="0">
      <alignment horizontal="right" vertical="center"/>
    </xf>
    <xf numFmtId="4" fontId="44" fillId="47" borderId="42" applyNumberFormat="0" applyProtection="0">
      <alignment horizontal="right" vertical="center"/>
    </xf>
    <xf numFmtId="4" fontId="44" fillId="48" borderId="42" applyNumberFormat="0" applyProtection="0">
      <alignment horizontal="right" vertical="center"/>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50" applyNumberFormat="0" applyProtection="0">
      <alignment horizontal="left" vertical="center" indent="1"/>
    </xf>
    <xf numFmtId="4" fontId="41" fillId="54" borderId="50" applyNumberFormat="0" applyProtection="0">
      <alignment horizontal="left" vertical="center" indent="1"/>
    </xf>
    <xf numFmtId="4" fontId="41" fillId="54" borderId="50" applyNumberFormat="0" applyProtection="0">
      <alignment horizontal="left" vertical="center" indent="1"/>
    </xf>
    <xf numFmtId="4" fontId="44" fillId="55" borderId="42" applyNumberFormat="0" applyProtection="0">
      <alignment horizontal="right" vertical="center"/>
    </xf>
    <xf numFmtId="4" fontId="44" fillId="56" borderId="50" applyNumberFormat="0" applyProtection="0">
      <alignment horizontal="left" vertical="center" indent="1"/>
    </xf>
    <xf numFmtId="4" fontId="44" fillId="55" borderId="50" applyNumberFormat="0" applyProtection="0">
      <alignment horizontal="left" vertical="center" indent="1"/>
    </xf>
    <xf numFmtId="0" fontId="44" fillId="57" borderId="42" applyNumberFormat="0" applyProtection="0">
      <alignment horizontal="left" vertical="center" indent="1"/>
    </xf>
    <xf numFmtId="0" fontId="44" fillId="54" borderId="49" applyNumberFormat="0" applyProtection="0">
      <alignment horizontal="left" vertical="top" indent="1"/>
    </xf>
    <xf numFmtId="0" fontId="44" fillId="58" borderId="42" applyNumberFormat="0" applyProtection="0">
      <alignment horizontal="left" vertical="center" indent="1"/>
    </xf>
    <xf numFmtId="0" fontId="44" fillId="55" borderId="49" applyNumberFormat="0" applyProtection="0">
      <alignment horizontal="left" vertical="top" indent="1"/>
    </xf>
    <xf numFmtId="0" fontId="44" fillId="59" borderId="42" applyNumberFormat="0" applyProtection="0">
      <alignment horizontal="left" vertical="center" indent="1"/>
    </xf>
    <xf numFmtId="0" fontId="44" fillId="59" borderId="49" applyNumberFormat="0" applyProtection="0">
      <alignment horizontal="left" vertical="top" indent="1"/>
    </xf>
    <xf numFmtId="0" fontId="44" fillId="56" borderId="42" applyNumberFormat="0" applyProtection="0">
      <alignment horizontal="left" vertical="center" indent="1"/>
    </xf>
    <xf numFmtId="0" fontId="44" fillId="56" borderId="49" applyNumberFormat="0" applyProtection="0">
      <alignment horizontal="left" vertical="top" indent="1"/>
    </xf>
    <xf numFmtId="0" fontId="44" fillId="60" borderId="51" applyNumberFormat="0">
      <protection locked="0"/>
    </xf>
    <xf numFmtId="0" fontId="46" fillId="54" borderId="52" applyBorder="0"/>
    <xf numFmtId="4" fontId="47" fillId="61" borderId="49" applyNumberFormat="0" applyProtection="0">
      <alignment vertical="center"/>
    </xf>
    <xf numFmtId="4" fontId="65" fillId="62" borderId="33" applyNumberFormat="0" applyProtection="0">
      <alignment vertical="center"/>
    </xf>
    <xf numFmtId="4" fontId="47" fillId="57" borderId="49" applyNumberFormat="0" applyProtection="0">
      <alignment horizontal="left" vertical="center" indent="1"/>
    </xf>
    <xf numFmtId="0" fontId="47" fillId="61" borderId="49" applyNumberFormat="0" applyProtection="0">
      <alignment horizontal="left" vertical="top" indent="1"/>
    </xf>
    <xf numFmtId="4" fontId="44" fillId="0" borderId="42" applyNumberFormat="0" applyProtection="0">
      <alignment horizontal="right" vertical="center"/>
    </xf>
    <xf numFmtId="4" fontId="65" fillId="63" borderId="42" applyNumberFormat="0" applyProtection="0">
      <alignment horizontal="right" vertical="center"/>
    </xf>
    <xf numFmtId="4" fontId="44" fillId="43" borderId="42" applyNumberFormat="0" applyProtection="0">
      <alignment horizontal="left" vertical="center" indent="1"/>
    </xf>
    <xf numFmtId="0" fontId="47" fillId="55" borderId="49" applyNumberFormat="0" applyProtection="0">
      <alignment horizontal="left" vertical="top" indent="1"/>
    </xf>
    <xf numFmtId="4" fontId="49" fillId="64" borderId="50" applyNumberFormat="0" applyProtection="0">
      <alignment horizontal="left" vertical="center" indent="1"/>
    </xf>
    <xf numFmtId="0" fontId="44" fillId="65" borderId="33"/>
    <xf numFmtId="4" fontId="50" fillId="60" borderId="42" applyNumberFormat="0" applyProtection="0">
      <alignment horizontal="right" vertical="center"/>
    </xf>
    <xf numFmtId="0" fontId="63" fillId="0" borderId="0" applyNumberFormat="0" applyFill="0" applyBorder="0" applyAlignment="0" applyProtection="0"/>
    <xf numFmtId="0" fontId="56" fillId="0" borderId="53" applyNumberFormat="0" applyFill="0" applyAlignment="0" applyProtection="0"/>
    <xf numFmtId="0" fontId="64" fillId="0" borderId="0" applyNumberFormat="0" applyFill="0" applyBorder="0" applyAlignment="0" applyProtection="0"/>
    <xf numFmtId="0" fontId="1" fillId="0" borderId="0"/>
    <xf numFmtId="0" fontId="4" fillId="16" borderId="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3" fillId="34" borderId="0" applyNumberFormat="0" applyBorder="0" applyAlignment="0" applyProtection="0"/>
    <xf numFmtId="0" fontId="54" fillId="37" borderId="42" applyNumberFormat="0" applyAlignment="0" applyProtection="0"/>
    <xf numFmtId="0" fontId="55" fillId="29" borderId="43" applyNumberFormat="0" applyAlignment="0" applyProtection="0"/>
    <xf numFmtId="0" fontId="52" fillId="27" borderId="0" applyNumberFormat="0" applyBorder="0" applyAlignment="0" applyProtection="0"/>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59" fillId="0" borderId="0" applyNumberFormat="0" applyFill="0" applyBorder="0" applyAlignment="0" applyProtection="0"/>
    <xf numFmtId="0" fontId="60" fillId="35" borderId="42" applyNumberFormat="0" applyAlignment="0" applyProtection="0"/>
    <xf numFmtId="0" fontId="61" fillId="0" borderId="47" applyNumberFormat="0" applyFill="0" applyAlignment="0" applyProtection="0"/>
    <xf numFmtId="0" fontId="61" fillId="35" borderId="0" applyNumberFormat="0" applyBorder="0" applyAlignment="0" applyProtection="0"/>
    <xf numFmtId="0" fontId="44" fillId="34" borderId="42" applyNumberFormat="0" applyFont="0" applyAlignment="0" applyProtection="0"/>
    <xf numFmtId="0" fontId="62" fillId="37" borderId="48" applyNumberFormat="0" applyAlignment="0" applyProtection="0"/>
    <xf numFmtId="4" fontId="44" fillId="41" borderId="42" applyNumberFormat="0" applyProtection="0">
      <alignment vertical="center"/>
    </xf>
    <xf numFmtId="4" fontId="44" fillId="42" borderId="42" applyNumberFormat="0" applyProtection="0">
      <alignment horizontal="left" vertical="center" indent="1"/>
    </xf>
    <xf numFmtId="4" fontId="44" fillId="43" borderId="42" applyNumberFormat="0" applyProtection="0">
      <alignment horizontal="left" vertical="center" indent="1"/>
    </xf>
    <xf numFmtId="4" fontId="44" fillId="44" borderId="42" applyNumberFormat="0" applyProtection="0">
      <alignment horizontal="right" vertical="center"/>
    </xf>
    <xf numFmtId="4" fontId="44" fillId="45" borderId="42" applyNumberFormat="0" applyProtection="0">
      <alignment horizontal="right" vertical="center"/>
    </xf>
    <xf numFmtId="4" fontId="44" fillId="46" borderId="50" applyNumberFormat="0" applyProtection="0">
      <alignment horizontal="right" vertical="center"/>
    </xf>
    <xf numFmtId="4" fontId="44" fillId="47" borderId="42" applyNumberFormat="0" applyProtection="0">
      <alignment horizontal="right" vertical="center"/>
    </xf>
    <xf numFmtId="4" fontId="44" fillId="48" borderId="42" applyNumberFormat="0" applyProtection="0">
      <alignment horizontal="right" vertical="center"/>
    </xf>
    <xf numFmtId="4" fontId="44" fillId="49" borderId="42" applyNumberFormat="0" applyProtection="0">
      <alignment horizontal="right" vertical="center"/>
    </xf>
    <xf numFmtId="4" fontId="44" fillId="50" borderId="42" applyNumberFormat="0" applyProtection="0">
      <alignment horizontal="right" vertical="center"/>
    </xf>
    <xf numFmtId="4" fontId="44" fillId="51" borderId="42" applyNumberFormat="0" applyProtection="0">
      <alignment horizontal="right" vertical="center"/>
    </xf>
    <xf numFmtId="4" fontId="44" fillId="52" borderId="42" applyNumberFormat="0" applyProtection="0">
      <alignment horizontal="right" vertical="center"/>
    </xf>
    <xf numFmtId="4" fontId="44" fillId="53" borderId="50" applyNumberFormat="0" applyProtection="0">
      <alignment horizontal="left" vertical="center" indent="1"/>
    </xf>
    <xf numFmtId="4" fontId="44" fillId="55" borderId="42" applyNumberFormat="0" applyProtection="0">
      <alignment horizontal="right" vertical="center"/>
    </xf>
    <xf numFmtId="4" fontId="44" fillId="56" borderId="50" applyNumberFormat="0" applyProtection="0">
      <alignment horizontal="left" vertical="center" indent="1"/>
    </xf>
    <xf numFmtId="4" fontId="44" fillId="55" borderId="50" applyNumberFormat="0" applyProtection="0">
      <alignment horizontal="left" vertical="center" indent="1"/>
    </xf>
    <xf numFmtId="0" fontId="44" fillId="57" borderId="42" applyNumberFormat="0" applyProtection="0">
      <alignment horizontal="left" vertical="center" indent="1"/>
    </xf>
    <xf numFmtId="0" fontId="44" fillId="58" borderId="42" applyNumberFormat="0" applyProtection="0">
      <alignment horizontal="left" vertical="center" indent="1"/>
    </xf>
    <xf numFmtId="0" fontId="44" fillId="59" borderId="42" applyNumberFormat="0" applyProtection="0">
      <alignment horizontal="left" vertical="center" indent="1"/>
    </xf>
    <xf numFmtId="0" fontId="44" fillId="56" borderId="42" applyNumberFormat="0" applyProtection="0">
      <alignment horizontal="left" vertical="center" indent="1"/>
    </xf>
    <xf numFmtId="4" fontId="44" fillId="0" borderId="42" applyNumberFormat="0" applyProtection="0">
      <alignment horizontal="right" vertical="center"/>
    </xf>
    <xf numFmtId="4" fontId="44" fillId="43" borderId="42" applyNumberFormat="0" applyProtection="0">
      <alignment horizontal="left" vertical="center" indent="1"/>
    </xf>
    <xf numFmtId="0" fontId="44" fillId="65" borderId="33"/>
    <xf numFmtId="0" fontId="56" fillId="0" borderId="53" applyNumberFormat="0" applyFill="0" applyAlignment="0" applyProtection="0"/>
    <xf numFmtId="0" fontId="64" fillId="0" borderId="0" applyNumberFormat="0" applyFill="0" applyBorder="0" applyAlignment="0" applyProtection="0"/>
    <xf numFmtId="0" fontId="51" fillId="25"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33"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9"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29"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25" borderId="0" applyNumberFormat="0" applyBorder="0" applyAlignment="0" applyProtection="0"/>
    <xf numFmtId="0" fontId="51" fillId="33"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1"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17" borderId="0" applyNumberFormat="0" applyBorder="0" applyAlignment="0" applyProtection="0"/>
    <xf numFmtId="0" fontId="3" fillId="0" borderId="0"/>
    <xf numFmtId="38" fontId="44" fillId="4" borderId="0" applyNumberFormat="0" applyBorder="0" applyAlignment="0" applyProtection="0"/>
    <xf numFmtId="0" fontId="66" fillId="67" borderId="54"/>
    <xf numFmtId="0" fontId="45" fillId="42" borderId="55">
      <alignment vertical="center" wrapText="1"/>
    </xf>
    <xf numFmtId="10" fontId="44" fillId="62" borderId="33" applyNumberFormat="0" applyBorder="0" applyAlignment="0" applyProtection="0"/>
    <xf numFmtId="173" fontId="67" fillId="0" borderId="0"/>
    <xf numFmtId="0" fontId="6" fillId="0" borderId="0"/>
    <xf numFmtId="10" fontId="3" fillId="0" borderId="0" applyFont="0" applyFill="0" applyBorder="0" applyAlignment="0" applyProtection="0"/>
    <xf numFmtId="4" fontId="68" fillId="41" borderId="49" applyNumberFormat="0" applyProtection="0">
      <alignment vertical="center"/>
    </xf>
    <xf numFmtId="4" fontId="69" fillId="41" borderId="49" applyNumberFormat="0" applyProtection="0">
      <alignment vertical="center"/>
    </xf>
    <xf numFmtId="4" fontId="68" fillId="41" borderId="49" applyNumberFormat="0" applyProtection="0">
      <alignment horizontal="left" vertical="center" indent="1"/>
    </xf>
    <xf numFmtId="0" fontId="68" fillId="41" borderId="49" applyNumberFormat="0" applyProtection="0">
      <alignment horizontal="left" vertical="top" indent="1"/>
    </xf>
    <xf numFmtId="4" fontId="68" fillId="55" borderId="0" applyNumberFormat="0" applyProtection="0">
      <alignment horizontal="left" vertical="center" indent="1"/>
    </xf>
    <xf numFmtId="4" fontId="70" fillId="44" borderId="49" applyNumberFormat="0" applyProtection="0">
      <alignment horizontal="right" vertical="center"/>
    </xf>
    <xf numFmtId="4" fontId="70" fillId="66" borderId="49" applyNumberFormat="0" applyProtection="0">
      <alignment horizontal="right" vertical="center"/>
    </xf>
    <xf numFmtId="4" fontId="70" fillId="46" borderId="49" applyNumberFormat="0" applyProtection="0">
      <alignment horizontal="right" vertical="center"/>
    </xf>
    <xf numFmtId="4" fontId="70" fillId="47" borderId="49" applyNumberFormat="0" applyProtection="0">
      <alignment horizontal="right" vertical="center"/>
    </xf>
    <xf numFmtId="4" fontId="70" fillId="48" borderId="49" applyNumberFormat="0" applyProtection="0">
      <alignment horizontal="right" vertical="center"/>
    </xf>
    <xf numFmtId="4" fontId="70" fillId="49" borderId="49" applyNumberFormat="0" applyProtection="0">
      <alignment horizontal="right" vertical="center"/>
    </xf>
    <xf numFmtId="4" fontId="70" fillId="50" borderId="49" applyNumberFormat="0" applyProtection="0">
      <alignment horizontal="right" vertical="center"/>
    </xf>
    <xf numFmtId="4" fontId="70" fillId="51" borderId="49" applyNumberFormat="0" applyProtection="0">
      <alignment horizontal="right" vertical="center"/>
    </xf>
    <xf numFmtId="4" fontId="70" fillId="52" borderId="49" applyNumberFormat="0" applyProtection="0">
      <alignment horizontal="right" vertical="center"/>
    </xf>
    <xf numFmtId="4" fontId="68" fillId="53" borderId="56" applyNumberFormat="0" applyProtection="0">
      <alignment horizontal="left" vertical="center" indent="1"/>
    </xf>
    <xf numFmtId="4" fontId="70" fillId="56" borderId="0" applyNumberFormat="0" applyProtection="0">
      <alignment horizontal="left" vertical="center" indent="1"/>
    </xf>
    <xf numFmtId="4" fontId="71" fillId="54" borderId="0" applyNumberFormat="0" applyProtection="0">
      <alignment horizontal="left" vertical="center" indent="1"/>
    </xf>
    <xf numFmtId="4" fontId="70" fillId="55" borderId="49" applyNumberFormat="0" applyProtection="0">
      <alignment horizontal="right" vertical="center"/>
    </xf>
    <xf numFmtId="4" fontId="8" fillId="56" borderId="0" applyNumberFormat="0" applyProtection="0">
      <alignment horizontal="left" vertical="center" indent="1"/>
    </xf>
    <xf numFmtId="4" fontId="8" fillId="55" borderId="0" applyNumberFormat="0" applyProtection="0">
      <alignment horizontal="left" vertical="center" indent="1"/>
    </xf>
    <xf numFmtId="0" fontId="3" fillId="54" borderId="49" applyNumberFormat="0" applyProtection="0">
      <alignment horizontal="left" vertical="center" indent="1"/>
    </xf>
    <xf numFmtId="0" fontId="3" fillId="54" borderId="49" applyNumberFormat="0" applyProtection="0">
      <alignment horizontal="left" vertical="top" indent="1"/>
    </xf>
    <xf numFmtId="0" fontId="3" fillId="55" borderId="49" applyNumberFormat="0" applyProtection="0">
      <alignment horizontal="left" vertical="center" indent="1"/>
    </xf>
    <xf numFmtId="0" fontId="3" fillId="55" borderId="49" applyNumberFormat="0" applyProtection="0">
      <alignment horizontal="left" vertical="top" indent="1"/>
    </xf>
    <xf numFmtId="0" fontId="3" fillId="59" borderId="49" applyNumberFormat="0" applyProtection="0">
      <alignment horizontal="left" vertical="center" indent="1"/>
    </xf>
    <xf numFmtId="0" fontId="3" fillId="59" borderId="49" applyNumberFormat="0" applyProtection="0">
      <alignment horizontal="left" vertical="top" indent="1"/>
    </xf>
    <xf numFmtId="0" fontId="3" fillId="56" borderId="49" applyNumberFormat="0" applyProtection="0">
      <alignment horizontal="left" vertical="center" indent="1"/>
    </xf>
    <xf numFmtId="0" fontId="3" fillId="56" borderId="49" applyNumberFormat="0" applyProtection="0">
      <alignment horizontal="left" vertical="top" indent="1"/>
    </xf>
    <xf numFmtId="0" fontId="3" fillId="60" borderId="33" applyNumberFormat="0">
      <protection locked="0"/>
    </xf>
    <xf numFmtId="4" fontId="70" fillId="61" borderId="49" applyNumberFormat="0" applyProtection="0">
      <alignment vertical="center"/>
    </xf>
    <xf numFmtId="4" fontId="72" fillId="61" borderId="49" applyNumberFormat="0" applyProtection="0">
      <alignment vertical="center"/>
    </xf>
    <xf numFmtId="4" fontId="70" fillId="61" borderId="49" applyNumberFormat="0" applyProtection="0">
      <alignment horizontal="left" vertical="center" indent="1"/>
    </xf>
    <xf numFmtId="0" fontId="70" fillId="61" borderId="49" applyNumberFormat="0" applyProtection="0">
      <alignment horizontal="left" vertical="top" indent="1"/>
    </xf>
    <xf numFmtId="4" fontId="70" fillId="56" borderId="49" applyNumberFormat="0" applyProtection="0">
      <alignment horizontal="right" vertical="center"/>
    </xf>
    <xf numFmtId="4" fontId="72" fillId="56" borderId="49" applyNumberFormat="0" applyProtection="0">
      <alignment horizontal="right" vertical="center"/>
    </xf>
    <xf numFmtId="4" fontId="70" fillId="55" borderId="49" applyNumberFormat="0" applyProtection="0">
      <alignment horizontal="left" vertical="center" indent="1"/>
    </xf>
    <xf numFmtId="0" fontId="70" fillId="55" borderId="49" applyNumberFormat="0" applyProtection="0">
      <alignment horizontal="left" vertical="top" indent="1"/>
    </xf>
    <xf numFmtId="4" fontId="73" fillId="64" borderId="0" applyNumberFormat="0" applyProtection="0">
      <alignment horizontal="left" vertical="center" indent="1"/>
    </xf>
    <xf numFmtId="4" fontId="74" fillId="56" borderId="49" applyNumberFormat="0" applyProtection="0">
      <alignment horizontal="right" vertical="center"/>
    </xf>
    <xf numFmtId="174" fontId="78" fillId="0" borderId="0" applyFont="0" applyFill="0" applyBorder="0" applyAlignment="0" applyProtection="0"/>
    <xf numFmtId="0" fontId="78" fillId="0" borderId="0"/>
    <xf numFmtId="3" fontId="3" fillId="0" borderId="33" applyNumberFormat="0" applyFont="0" applyFill="0" applyAlignment="0" applyProtection="0">
      <alignment vertical="center"/>
    </xf>
    <xf numFmtId="40" fontId="75" fillId="0" borderId="0" applyFont="0" applyFill="0" applyBorder="0" applyAlignment="0" applyProtection="0"/>
    <xf numFmtId="172" fontId="76" fillId="0" borderId="0" applyFont="0" applyFill="0" applyBorder="0" applyAlignment="0" applyProtection="0"/>
    <xf numFmtId="0" fontId="77" fillId="0" borderId="57"/>
    <xf numFmtId="0" fontId="3" fillId="0" borderId="0"/>
    <xf numFmtId="0" fontId="3" fillId="0" borderId="0"/>
    <xf numFmtId="0" fontId="76" fillId="0" borderId="0"/>
    <xf numFmtId="9" fontId="41" fillId="0" borderId="0" applyFont="0" applyFill="0" applyBorder="0" applyAlignment="0" applyProtection="0"/>
    <xf numFmtId="0" fontId="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44" fillId="0" borderId="42" applyNumberFormat="0" applyProtection="0">
      <alignment horizontal="right" vertical="center"/>
    </xf>
    <xf numFmtId="177" fontId="4" fillId="0" borderId="0" applyFont="0" applyFill="0" applyBorder="0" applyAlignment="0" applyProtection="0"/>
    <xf numFmtId="0" fontId="1" fillId="0" borderId="0"/>
    <xf numFmtId="0" fontId="1" fillId="0" borderId="0"/>
    <xf numFmtId="0" fontId="1" fillId="0" borderId="0"/>
    <xf numFmtId="0" fontId="44" fillId="16" borderId="0"/>
    <xf numFmtId="0" fontId="1" fillId="0" borderId="0"/>
    <xf numFmtId="0" fontId="44" fillId="16" borderId="0"/>
    <xf numFmtId="0" fontId="44" fillId="16" borderId="0"/>
    <xf numFmtId="0" fontId="4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8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0" fillId="0" borderId="0" xfId="0" applyFont="1"/>
    <xf numFmtId="0" fontId="30" fillId="0" borderId="0" xfId="0" applyFont="1" applyAlignment="1">
      <alignment horizontal="left" vertical="top"/>
    </xf>
    <xf numFmtId="0" fontId="37" fillId="0" borderId="0" xfId="6" applyFont="1" applyAlignment="1">
      <alignment vertical="top"/>
    </xf>
    <xf numFmtId="0" fontId="30" fillId="0" borderId="0" xfId="0" applyFont="1" applyAlignment="1">
      <alignment vertical="top"/>
    </xf>
    <xf numFmtId="0" fontId="30" fillId="0" borderId="0" xfId="0" applyFont="1" applyAlignment="1">
      <alignment horizontal="left" vertical="top" wrapText="1"/>
    </xf>
    <xf numFmtId="0" fontId="27" fillId="0" borderId="0" xfId="0" applyFont="1" applyAlignment="1">
      <alignment horizontal="left" vertical="top"/>
    </xf>
    <xf numFmtId="0" fontId="38" fillId="0" borderId="0" xfId="0" applyFont="1" applyAlignment="1">
      <alignment horizontal="left" vertical="top" wrapText="1"/>
    </xf>
    <xf numFmtId="0" fontId="38" fillId="0" borderId="0" xfId="0" applyFont="1"/>
    <xf numFmtId="0" fontId="27" fillId="0" borderId="0" xfId="0" applyFont="1" applyFill="1"/>
    <xf numFmtId="0" fontId="38" fillId="0" borderId="0" xfId="0" applyFont="1" applyFill="1"/>
    <xf numFmtId="3" fontId="6" fillId="0" borderId="13" xfId="0" applyNumberFormat="1" applyFont="1" applyBorder="1" applyAlignment="1" applyProtection="1">
      <alignment vertical="center" wrapText="1"/>
      <protection locked="0"/>
    </xf>
    <xf numFmtId="3" fontId="6" fillId="0" borderId="33" xfId="0" applyNumberFormat="1" applyFont="1" applyBorder="1" applyAlignment="1" applyProtection="1">
      <alignment horizontal="right" vertical="center" shrinkToFit="1"/>
      <protection locked="0"/>
    </xf>
    <xf numFmtId="0" fontId="30" fillId="0" borderId="0" xfId="0" applyFont="1" applyFill="1" applyAlignment="1">
      <alignment horizontal="center" wrapText="1"/>
    </xf>
    <xf numFmtId="0" fontId="30" fillId="0" borderId="0" xfId="0" applyFont="1" applyFill="1"/>
    <xf numFmtId="0" fontId="30" fillId="0" borderId="0" xfId="0" applyFont="1" applyFill="1" applyAlignment="1">
      <alignment vertical="top"/>
    </xf>
    <xf numFmtId="0" fontId="30" fillId="0" borderId="0" xfId="0" applyFont="1" applyFill="1" applyAlignment="1">
      <alignment horizontal="left" wrapText="1"/>
    </xf>
    <xf numFmtId="3" fontId="4" fillId="0" borderId="30" xfId="0" applyNumberFormat="1" applyFont="1" applyBorder="1" applyAlignment="1" applyProtection="1">
      <alignment vertical="center" shrinkToFit="1"/>
      <protection locked="0"/>
    </xf>
    <xf numFmtId="0" fontId="27" fillId="0" borderId="0" xfId="0" applyFont="1" applyFill="1" applyAlignment="1">
      <alignment horizontal="left" vertical="top" wrapText="1"/>
    </xf>
    <xf numFmtId="0" fontId="30" fillId="0" borderId="0" xfId="0" applyFont="1" applyFill="1" applyAlignment="1">
      <alignment horizontal="left" vertical="top"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30" fillId="0" borderId="0" xfId="0" applyFont="1" applyFill="1" applyAlignment="1">
      <alignment horizontal="left"/>
    </xf>
    <xf numFmtId="0" fontId="37" fillId="0" borderId="0" xfId="6" applyFont="1" applyFill="1"/>
    <xf numFmtId="3" fontId="6" fillId="0" borderId="33" xfId="5" applyNumberFormat="1" applyFont="1" applyBorder="1" applyAlignment="1" applyProtection="1">
      <alignment horizontal="right" vertical="center" shrinkToFit="1"/>
      <protection locked="0"/>
    </xf>
    <xf numFmtId="3" fontId="6" fillId="0" borderId="33" xfId="5" applyNumberFormat="1" applyFont="1" applyBorder="1" applyAlignment="1" applyProtection="1">
      <alignment vertical="center"/>
      <protection locked="0"/>
    </xf>
    <xf numFmtId="0" fontId="39" fillId="0" borderId="0" xfId="1" quotePrefix="1" applyFont="1" applyFill="1" applyAlignment="1">
      <alignment horizontal="left" vertical="top"/>
    </xf>
    <xf numFmtId="0" fontId="27" fillId="0" borderId="0" xfId="1" applyFont="1" applyFill="1" applyAlignment="1">
      <alignment horizontal="justify" vertical="top"/>
    </xf>
    <xf numFmtId="0" fontId="27" fillId="0" borderId="0" xfId="1" applyFont="1" applyFill="1">
      <alignment vertical="top"/>
    </xf>
    <xf numFmtId="0" fontId="39" fillId="0" borderId="33" xfId="1" applyFont="1" applyFill="1" applyBorder="1" applyAlignment="1">
      <alignment horizontal="center"/>
    </xf>
    <xf numFmtId="0" fontId="39" fillId="0" borderId="33" xfId="1" applyFont="1" applyFill="1" applyBorder="1" applyAlignment="1">
      <alignment horizontal="right" vertical="top"/>
    </xf>
    <xf numFmtId="14" fontId="29" fillId="0" borderId="33" xfId="7" quotePrefix="1" applyNumberFormat="1" applyFont="1" applyFill="1" applyBorder="1" applyAlignment="1">
      <alignment horizontal="right"/>
    </xf>
    <xf numFmtId="14" fontId="39" fillId="0" borderId="33" xfId="7" quotePrefix="1" applyNumberFormat="1" applyFont="1" applyFill="1" applyBorder="1" applyAlignment="1">
      <alignment horizontal="right"/>
    </xf>
    <xf numFmtId="0" fontId="39" fillId="0" borderId="33" xfId="1" applyFont="1" applyFill="1" applyBorder="1" applyAlignment="1">
      <alignment horizontal="right"/>
    </xf>
    <xf numFmtId="0" fontId="39" fillId="0" borderId="33" xfId="1" applyFont="1" applyFill="1" applyBorder="1" applyAlignment="1">
      <alignment horizontal="right" wrapText="1"/>
    </xf>
    <xf numFmtId="0" fontId="27" fillId="0" borderId="0" xfId="1" applyFont="1" applyFill="1" applyBorder="1">
      <alignment vertical="top"/>
    </xf>
    <xf numFmtId="3" fontId="38" fillId="0" borderId="0" xfId="7" applyNumberFormat="1" applyFont="1" applyFill="1" applyBorder="1" applyAlignment="1">
      <alignment horizontal="right" wrapText="1"/>
    </xf>
    <xf numFmtId="3" fontId="38" fillId="0" borderId="0" xfId="7" applyNumberFormat="1" applyFont="1" applyFill="1" applyBorder="1" applyAlignment="1">
      <alignment horizontal="right"/>
    </xf>
    <xf numFmtId="3" fontId="39" fillId="0" borderId="0" xfId="0" applyNumberFormat="1" applyFont="1" applyFill="1" applyBorder="1" applyAlignment="1">
      <alignment horizontal="right" vertical="top"/>
    </xf>
    <xf numFmtId="0" fontId="39" fillId="0" borderId="0" xfId="1" applyFont="1" applyFill="1" applyAlignment="1">
      <alignment horizontal="left" vertical="top"/>
    </xf>
    <xf numFmtId="0" fontId="27" fillId="0" borderId="0" xfId="1" applyFont="1" applyFill="1" applyAlignment="1">
      <alignment vertical="top" wrapText="1"/>
    </xf>
    <xf numFmtId="14" fontId="39" fillId="0" borderId="0" xfId="1" applyNumberFormat="1" applyFont="1" applyFill="1" applyAlignment="1">
      <alignment horizontal="right" wrapText="1"/>
    </xf>
    <xf numFmtId="0" fontId="39" fillId="0" borderId="0" xfId="1" applyFont="1" applyFill="1" applyAlignment="1">
      <alignment horizontal="right"/>
    </xf>
    <xf numFmtId="0" fontId="27" fillId="0" borderId="0" xfId="1" applyFont="1" applyFill="1" applyAlignment="1">
      <alignment horizontal="right" vertical="top" wrapText="1"/>
    </xf>
    <xf numFmtId="0" fontId="38" fillId="0" borderId="0" xfId="0" applyFont="1" applyFill="1" applyAlignment="1">
      <alignment horizontal="left" vertical="top" wrapText="1"/>
    </xf>
    <xf numFmtId="14" fontId="39" fillId="0" borderId="0" xfId="1" applyNumberFormat="1" applyFont="1" applyFill="1" applyAlignment="1">
      <alignment horizontal="right" vertical="top" wrapText="1"/>
    </xf>
    <xf numFmtId="0" fontId="38" fillId="0" borderId="0" xfId="0" applyFont="1" applyFill="1" applyAlignment="1">
      <alignment horizontal="left" vertical="top"/>
    </xf>
    <xf numFmtId="0" fontId="27" fillId="0" borderId="33" xfId="1" applyFont="1" applyFill="1" applyBorder="1">
      <alignment vertical="top"/>
    </xf>
    <xf numFmtId="3" fontId="39" fillId="0" borderId="33" xfId="0" applyNumberFormat="1" applyFont="1" applyBorder="1" applyAlignment="1">
      <alignment horizontal="right" vertical="top"/>
    </xf>
    <xf numFmtId="3" fontId="27" fillId="0" borderId="39" xfId="7" applyNumberFormat="1" applyFont="1" applyFill="1" applyBorder="1" applyAlignment="1">
      <alignment horizontal="right" vertical="top" wrapText="1"/>
    </xf>
    <xf numFmtId="0" fontId="40" fillId="0" borderId="0" xfId="1" applyFont="1" applyFill="1" applyAlignment="1">
      <alignment horizontal="right" vertical="top" wrapText="1"/>
    </xf>
    <xf numFmtId="3" fontId="27" fillId="0" borderId="33" xfId="7" applyNumberFormat="1" applyFont="1" applyBorder="1" applyAlignment="1">
      <alignment horizontal="right" wrapText="1"/>
    </xf>
    <xf numFmtId="0" fontId="27" fillId="0" borderId="0" xfId="0" applyFont="1" applyFill="1" applyAlignment="1">
      <alignment vertical="top"/>
    </xf>
    <xf numFmtId="0" fontId="30" fillId="0" borderId="0" xfId="0" applyFont="1" applyFill="1" applyAlignment="1">
      <alignment horizontal="left" vertical="top" wrapText="1"/>
    </xf>
    <xf numFmtId="0" fontId="29" fillId="0" borderId="0" xfId="0" applyFont="1" applyFill="1" applyAlignment="1">
      <alignment vertical="top"/>
    </xf>
    <xf numFmtId="0" fontId="27" fillId="0" borderId="0" xfId="0" applyFont="1" applyFill="1" applyAlignment="1">
      <alignment horizontal="left" vertical="top" wrapText="1"/>
    </xf>
    <xf numFmtId="3" fontId="6" fillId="0" borderId="40" xfId="0" applyNumberFormat="1" applyFont="1" applyBorder="1" applyAlignment="1" applyProtection="1">
      <alignment horizontal="right" vertical="center" wrapText="1"/>
      <protection locked="0"/>
    </xf>
    <xf numFmtId="3" fontId="6" fillId="0" borderId="13" xfId="0" applyNumberFormat="1" applyFont="1" applyBorder="1" applyAlignment="1" applyProtection="1">
      <alignment horizontal="right" vertical="center" wrapText="1"/>
      <protection locked="0"/>
    </xf>
    <xf numFmtId="3" fontId="6" fillId="0" borderId="40" xfId="0" applyNumberFormat="1" applyFont="1" applyBorder="1" applyAlignment="1" applyProtection="1">
      <alignment vertical="center" wrapText="1"/>
      <protection locked="0"/>
    </xf>
    <xf numFmtId="3" fontId="4" fillId="0" borderId="30" xfId="8" applyNumberFormat="1" applyFont="1" applyBorder="1" applyAlignment="1" applyProtection="1">
      <alignment vertical="center" shrinkToFit="1"/>
      <protection locked="0"/>
    </xf>
    <xf numFmtId="3" fontId="27" fillId="0" borderId="33" xfId="7" applyNumberFormat="1" applyFont="1" applyBorder="1" applyAlignment="1">
      <alignment horizontal="right"/>
    </xf>
    <xf numFmtId="0" fontId="27" fillId="0" borderId="0" xfId="0" applyFont="1" applyFill="1" applyAlignment="1">
      <alignment horizontal="left" vertical="top" wrapText="1"/>
    </xf>
    <xf numFmtId="3" fontId="39" fillId="0" borderId="33" xfId="0" applyNumberFormat="1" applyFont="1" applyFill="1" applyBorder="1" applyAlignment="1">
      <alignment horizontal="right" vertical="top"/>
    </xf>
    <xf numFmtId="0" fontId="40" fillId="0" borderId="0" xfId="7" applyFont="1" applyFill="1" applyAlignment="1">
      <alignment horizontal="right" vertical="top" wrapText="1"/>
    </xf>
    <xf numFmtId="0" fontId="30" fillId="0" borderId="0" xfId="0" applyFont="1" applyAlignment="1">
      <alignment horizontal="left" vertical="top" wrapText="1"/>
    </xf>
    <xf numFmtId="0" fontId="27" fillId="0" borderId="0" xfId="0" applyFont="1" applyFill="1" applyAlignment="1">
      <alignment horizontal="left" vertical="top" wrapText="1"/>
    </xf>
    <xf numFmtId="0" fontId="39" fillId="0" borderId="0" xfId="1" applyFont="1" applyFill="1" applyAlignment="1">
      <alignment horizontal="right" wrapText="1"/>
    </xf>
    <xf numFmtId="3" fontId="30" fillId="0" borderId="0" xfId="0" applyNumberFormat="1" applyFont="1" applyFill="1" applyAlignment="1">
      <alignment horizontal="center" wrapText="1"/>
    </xf>
    <xf numFmtId="0" fontId="39" fillId="0" borderId="0" xfId="1" applyFont="1" applyAlignment="1">
      <alignment horizontal="right" wrapText="1"/>
    </xf>
    <xf numFmtId="3" fontId="42" fillId="0" borderId="41" xfId="0" applyNumberFormat="1" applyFont="1" applyBorder="1" applyAlignment="1">
      <alignment horizontal="right" vertical="center" wrapText="1"/>
    </xf>
    <xf numFmtId="3" fontId="42" fillId="0" borderId="39" xfId="0" applyNumberFormat="1" applyFont="1" applyBorder="1" applyAlignment="1">
      <alignment horizontal="right" vertical="center" wrapText="1"/>
    </xf>
    <xf numFmtId="3" fontId="42" fillId="0" borderId="0" xfId="0" applyNumberFormat="1" applyFont="1" applyAlignment="1">
      <alignment horizontal="right" vertical="center" wrapText="1"/>
    </xf>
    <xf numFmtId="0" fontId="27" fillId="0" borderId="0" xfId="0" applyFont="1" applyFill="1" applyAlignment="1">
      <alignment horizontal="left" vertical="top" wrapText="1"/>
    </xf>
    <xf numFmtId="0" fontId="6" fillId="11" borderId="34"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Border="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30" fillId="11" borderId="34" xfId="4" applyFont="1" applyFill="1" applyBorder="1" applyAlignment="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0" fillId="0" borderId="0" xfId="0" applyFont="1" applyFill="1" applyAlignment="1">
      <alignment horizontal="left" vertical="top" wrapText="1"/>
    </xf>
    <xf numFmtId="0" fontId="30" fillId="0" borderId="0" xfId="0" applyFont="1" applyAlignment="1">
      <alignment horizontal="left" vertical="top" wrapText="1"/>
    </xf>
    <xf numFmtId="0" fontId="30" fillId="0" borderId="0" xfId="0" applyFont="1" applyFill="1" applyAlignment="1">
      <alignment horizontal="left" wrapText="1"/>
    </xf>
    <xf numFmtId="0" fontId="39" fillId="0" borderId="33" xfId="1" applyFont="1" applyFill="1" applyBorder="1" applyAlignment="1">
      <alignment horizontal="center" wrapText="1"/>
    </xf>
    <xf numFmtId="0" fontId="27" fillId="0" borderId="0" xfId="1" applyFont="1" applyFill="1" applyAlignment="1">
      <alignment horizontal="left" vertical="top" wrapText="1"/>
    </xf>
    <xf numFmtId="0" fontId="27" fillId="0" borderId="0" xfId="0" applyFont="1" applyFill="1" applyAlignment="1">
      <alignment horizontal="left" vertical="top" wrapText="1"/>
    </xf>
    <xf numFmtId="0" fontId="30" fillId="0" borderId="0" xfId="0" applyFont="1" applyAlignment="1">
      <alignment horizontal="left" vertical="top"/>
    </xf>
    <xf numFmtId="0" fontId="30" fillId="0" borderId="0" xfId="0" applyFont="1" applyAlignment="1">
      <alignment horizontal="left" wrapText="1"/>
    </xf>
    <xf numFmtId="0" fontId="42" fillId="0" borderId="0" xfId="0" applyFont="1" applyAlignment="1">
      <alignment horizontal="left" vertical="center" wrapText="1"/>
    </xf>
  </cellXfs>
  <cellStyles count="310">
    <cellStyle name="_Raspodjela 07 2007 EGS" xfId="237" xr:uid="{E00DC6E2-DB78-43E3-A28E-A16A0314C0EF}"/>
    <cellStyle name="Accent1 - 20%" xfId="11" xr:uid="{BC857462-6046-47AD-9519-00341F283302}"/>
    <cellStyle name="Accent1 - 40%" xfId="12" xr:uid="{9A6610C2-0694-4CC9-820B-8388E18ABFA4}"/>
    <cellStyle name="Accent1 - 60%" xfId="13" xr:uid="{ECF5F1BE-7D51-40D2-833C-CD34EC7E6434}"/>
    <cellStyle name="Accent1 10" xfId="10" xr:uid="{783DC488-2EAF-4AA1-B108-F80A1A7A1E87}"/>
    <cellStyle name="Accent1 2" xfId="96" xr:uid="{7B0FBA81-7A97-4492-B7E4-4C19D6712870}"/>
    <cellStyle name="Accent1 3" xfId="141" xr:uid="{3E8FB9FE-20FE-41DA-9DF5-B5FDA3FF71A6}"/>
    <cellStyle name="Accent1 4" xfId="164" xr:uid="{CE159E9E-5B73-4360-BE95-22EC1AB1D178}"/>
    <cellStyle name="Accent1 5" xfId="147" xr:uid="{4E520224-53EE-4AA0-B684-C280C70DA9B2}"/>
    <cellStyle name="Accent1 6" xfId="175" xr:uid="{E9007F95-445B-44D7-A219-7953B3815B30}"/>
    <cellStyle name="Accent1 7" xfId="178" xr:uid="{4D579FE9-3B23-48CE-A59B-BB12B6505DCD}"/>
    <cellStyle name="Accent1 8" xfId="179" xr:uid="{45FBA9F3-7871-48E0-9010-EC3D1A246561}"/>
    <cellStyle name="Accent1 9" xfId="181" xr:uid="{E386EC40-F957-4957-9336-9D88EE09F73E}"/>
    <cellStyle name="Accent2 - 20%" xfId="15" xr:uid="{EEE09306-C47F-4150-8289-F92FF94A9B33}"/>
    <cellStyle name="Accent2 - 40%" xfId="16" xr:uid="{EE2FE171-B4B7-4C18-9E15-CF4C3D899338}"/>
    <cellStyle name="Accent2 - 60%" xfId="17" xr:uid="{41F9C261-6389-4958-BF1D-56A2A977F76B}"/>
    <cellStyle name="Accent2 10" xfId="14" xr:uid="{AFA06820-A399-4929-8653-B2A04664EE32}"/>
    <cellStyle name="Accent2 2" xfId="97" xr:uid="{520BBC8B-E0BF-48B0-ADAA-F2FE2B31DC5F}"/>
    <cellStyle name="Accent2 3" xfId="142" xr:uid="{E9678A9D-3B62-4195-AA00-43B830E18FB3}"/>
    <cellStyle name="Accent2 4" xfId="163" xr:uid="{99EE1CCC-8D9E-4566-98C7-360A21F2CEDA}"/>
    <cellStyle name="Accent2 5" xfId="148" xr:uid="{BAC2D76F-57D1-453C-A521-BDF66A895574}"/>
    <cellStyle name="Accent2 6" xfId="173" xr:uid="{A5455025-F775-4CAA-8481-D3970D61B48E}"/>
    <cellStyle name="Accent2 7" xfId="176" xr:uid="{7ECCCC5D-7107-4095-BEA9-559BEEC38B15}"/>
    <cellStyle name="Accent2 8" xfId="174" xr:uid="{1191B6C6-7818-4DB1-BF4B-B4269BBDC927}"/>
    <cellStyle name="Accent2 9" xfId="180" xr:uid="{56A1BAF5-38BF-4339-86B5-0EE769FB516D}"/>
    <cellStyle name="Accent3 - 20%" xfId="19" xr:uid="{0F341DCB-02DF-4AB3-BC95-3CC8FC1F3201}"/>
    <cellStyle name="Accent3 - 40%" xfId="20" xr:uid="{0E86D631-C1F7-4A23-8B8E-7F4568D89358}"/>
    <cellStyle name="Accent3 - 60%" xfId="21" xr:uid="{A9610994-0896-4FB2-9F84-09C683C337DF}"/>
    <cellStyle name="Accent3 10" xfId="18" xr:uid="{A08529B4-4DE6-459F-A38D-786CEF20A720}"/>
    <cellStyle name="Accent3 2" xfId="98" xr:uid="{321078F8-50E4-42F9-8C60-ED6C909C6353}"/>
    <cellStyle name="Accent3 3" xfId="143" xr:uid="{D60BB4A4-C238-41A3-BEE1-AFFC9E158190}"/>
    <cellStyle name="Accent3 4" xfId="161" xr:uid="{A243ED0C-35BC-4030-91C6-9D5B5631A87D}"/>
    <cellStyle name="Accent3 5" xfId="150" xr:uid="{C293A733-886F-44BD-99C1-FCAB545D7CB2}"/>
    <cellStyle name="Accent3 6" xfId="171" xr:uid="{113317A0-34BA-44F2-BCFD-0226B8E666E1}"/>
    <cellStyle name="Accent3 7" xfId="140" xr:uid="{75AD1934-D62C-4CEB-A99A-9EFD138F7826}"/>
    <cellStyle name="Accent3 8" xfId="172" xr:uid="{F2E4066C-9B08-43E5-ABC9-B9B4D1F5ADA8}"/>
    <cellStyle name="Accent3 9" xfId="177" xr:uid="{29F935AC-F472-451C-AF23-F32528767A22}"/>
    <cellStyle name="Accent4 - 20%" xfId="23" xr:uid="{D1B7B5AF-AB5A-4FE7-B441-8CA33DA420C6}"/>
    <cellStyle name="Accent4 - 40%" xfId="24" xr:uid="{E5454F94-EDD8-4926-B63E-548C2EF22F7F}"/>
    <cellStyle name="Accent4 - 60%" xfId="25" xr:uid="{3AEF0DC5-ED28-43E1-945E-3E3BD75D4595}"/>
    <cellStyle name="Accent4 10" xfId="22" xr:uid="{14793BFA-7111-4064-99BF-1206AD69CD80}"/>
    <cellStyle name="Accent4 2" xfId="99" xr:uid="{994046DE-DCCA-46C9-AEB2-FF330ED99A89}"/>
    <cellStyle name="Accent4 3" xfId="144" xr:uid="{18D176FE-1A39-40B2-BB7D-F45B8D5F01B3}"/>
    <cellStyle name="Accent4 4" xfId="158" xr:uid="{7599CB52-A87D-4159-8E7F-73EA675A9EFD}"/>
    <cellStyle name="Accent4 5" xfId="153" xr:uid="{452F942F-72D3-4295-8CAD-4B41D82414D0}"/>
    <cellStyle name="Accent4 6" xfId="169" xr:uid="{E8CF0365-B176-4505-8AE1-6C2ED9DD567C}"/>
    <cellStyle name="Accent4 7" xfId="151" xr:uid="{B99E9A54-3E6E-4CCE-BAF4-26314589D91F}"/>
    <cellStyle name="Accent4 8" xfId="170" xr:uid="{483AC856-6141-42C3-99D5-98F6A6F3690A}"/>
    <cellStyle name="Accent4 9" xfId="149" xr:uid="{A2A16BFC-2075-4785-9DEF-44E7F02EE5FB}"/>
    <cellStyle name="Accent5 - 20%" xfId="27" xr:uid="{609146D2-E4FD-4DFE-B883-AAD69B095A95}"/>
    <cellStyle name="Accent5 - 40%" xfId="28" xr:uid="{4AFBDB24-F801-49F4-8611-2D80CF2F5533}"/>
    <cellStyle name="Accent5 - 60%" xfId="29" xr:uid="{C352B2A1-94B6-4902-9FCB-2839A8C1D14E}"/>
    <cellStyle name="Accent5 10" xfId="26" xr:uid="{FF2F00C4-0901-42D5-8E98-2BA70A57DEFF}"/>
    <cellStyle name="Accent5 2" xfId="100" xr:uid="{71FA05C3-1431-411F-97FA-4CF7E603412E}"/>
    <cellStyle name="Accent5 3" xfId="145" xr:uid="{8193DC77-92DF-4C27-8FE3-059A2909E474}"/>
    <cellStyle name="Accent5 4" xfId="155" xr:uid="{CEFB28F1-DEA2-4AC6-9C95-16B08F2520FE}"/>
    <cellStyle name="Accent5 5" xfId="157" xr:uid="{9F99BB0A-BF8D-4546-ABB0-AD3E4F00B178}"/>
    <cellStyle name="Accent5 6" xfId="168" xr:uid="{2BB6ED73-00C5-4FAF-B5ED-95A991E6B855}"/>
    <cellStyle name="Accent5 7" xfId="156" xr:uid="{ED4A9069-AC27-4CDE-A672-B019506C8F4F}"/>
    <cellStyle name="Accent5 8" xfId="167" xr:uid="{07F510AF-D1AC-4C32-98FC-5CB6764EC849}"/>
    <cellStyle name="Accent5 9" xfId="154" xr:uid="{216568CC-59C6-4F05-B961-E99A7D1654A9}"/>
    <cellStyle name="Accent6 - 20%" xfId="31" xr:uid="{334331EF-0C5A-4723-BC17-2BAFDDB7091C}"/>
    <cellStyle name="Accent6 - 40%" xfId="32" xr:uid="{323AF9A7-4966-40D8-8271-DC5BBFA59D52}"/>
    <cellStyle name="Accent6 - 60%" xfId="33" xr:uid="{B1AD05B6-34DD-44D9-A9E2-8DA587B6B815}"/>
    <cellStyle name="Accent6 10" xfId="30" xr:uid="{17EFB1BF-18DB-4F36-90F7-5844A2FC6407}"/>
    <cellStyle name="Accent6 2" xfId="101" xr:uid="{906BD520-ED93-4DE9-9D44-7E2BDFD5E3FA}"/>
    <cellStyle name="Accent6 3" xfId="146" xr:uid="{9A118D77-9D18-489C-A716-D800DEB75635}"/>
    <cellStyle name="Accent6 4" xfId="152" xr:uid="{39CCA084-E560-4ADA-ABFE-9F2384713DDF}"/>
    <cellStyle name="Accent6 5" xfId="160" xr:uid="{233BCEE5-F6F9-42B1-95A2-0380AE0C5423}"/>
    <cellStyle name="Accent6 6" xfId="166" xr:uid="{376E7764-6D47-443F-A6B2-DC6B8539F9D1}"/>
    <cellStyle name="Accent6 7" xfId="162" xr:uid="{BDCD8598-D2EB-47CC-9311-6DC959607AC9}"/>
    <cellStyle name="Accent6 8" xfId="165" xr:uid="{7B40B8AA-F4D2-4B2D-9C46-2F0D6FEF1D6D}"/>
    <cellStyle name="Accent6 9" xfId="159" xr:uid="{CAB8CAE9-164E-4005-A187-D4DE6D2B57B1}"/>
    <cellStyle name="Bad 2" xfId="102" xr:uid="{C7559779-40A9-466E-9800-77E537FCDCDC}"/>
    <cellStyle name="Bad 3" xfId="34" xr:uid="{9832E7C9-6C28-417A-97CE-20823981F1B7}"/>
    <cellStyle name="Calculation 2" xfId="103" xr:uid="{4CA1A877-8F33-4AB7-BBF3-72624DAE2127}"/>
    <cellStyle name="Calculation 3" xfId="35" xr:uid="{EE01F3D0-1A75-4254-9465-42AF6BB046DD}"/>
    <cellStyle name="Check Cell 2" xfId="104" xr:uid="{B48D9C0F-4849-44A1-A391-743868475DC9}"/>
    <cellStyle name="Check Cell 3" xfId="36" xr:uid="{A7BD3EE6-4160-4A85-97BB-56CE3DDCE4BB}"/>
    <cellStyle name="Comma 2" xfId="229" xr:uid="{50A8DF26-D36D-4121-A50C-96BAC8306A01}"/>
    <cellStyle name="Comma 3" xfId="253" xr:uid="{6039BBC5-3942-4356-9C19-A15239DC0DC7}"/>
    <cellStyle name="Emphasis 1" xfId="37" xr:uid="{EC3D8C55-B059-4E17-B457-1635D1E1AB3B}"/>
    <cellStyle name="Emphasis 2" xfId="38" xr:uid="{8F78C722-BBC0-440A-80D6-1D52F8489F6A}"/>
    <cellStyle name="Emphasis 3" xfId="39" xr:uid="{53B1378D-8CFF-403C-9B4D-0E5092947CF9}"/>
    <cellStyle name="Good 2" xfId="105" xr:uid="{5BC8513E-E53D-481F-B39E-1088B09445C9}"/>
    <cellStyle name="Good 3" xfId="40" xr:uid="{D160AEF8-24D0-4330-8976-0E67C461753D}"/>
    <cellStyle name="Grey" xfId="183" xr:uid="{87DAB2EF-53D2-4B4E-9498-91AD6A908090}"/>
    <cellStyle name="Header - Style1" xfId="184" xr:uid="{24DFCE9C-11DC-4A49-B43A-9DE0623281C0}"/>
    <cellStyle name="Heading" xfId="185" xr:uid="{4F8286EF-8EF4-4DEB-A0A7-6B4587C9BA32}"/>
    <cellStyle name="Heading 1 2" xfId="106" xr:uid="{052A23BA-DEB5-4EC8-A6F3-BD5888CCFDF1}"/>
    <cellStyle name="Heading 1 3" xfId="41" xr:uid="{CAFE8CF7-1903-41FA-8B84-9D92033573D8}"/>
    <cellStyle name="Heading 2 2" xfId="107" xr:uid="{734098A7-011D-4F6A-9CBB-8A66298D9246}"/>
    <cellStyle name="Heading 2 3" xfId="42" xr:uid="{1B87AC80-CA58-4FC8-8B96-F07F7E63F4ED}"/>
    <cellStyle name="Heading 3 2" xfId="108" xr:uid="{82606B03-7550-46E7-8027-15AED43F3DED}"/>
    <cellStyle name="Heading 3 3" xfId="43" xr:uid="{72ED61A4-6D0C-4929-9675-E21247747D10}"/>
    <cellStyle name="Heading 4 2" xfId="109" xr:uid="{B31D33ED-B70F-48D0-966E-81B5E577C983}"/>
    <cellStyle name="Heading 4 3" xfId="44" xr:uid="{B56110E9-FEB4-460F-A55F-C99BF478403F}"/>
    <cellStyle name="Hyperlink" xfId="6" builtinId="8"/>
    <cellStyle name="Hyperlink 2" xfId="2" xr:uid="{00000000-0005-0000-0000-000000000000}"/>
    <cellStyle name="Input [yellow]" xfId="186" xr:uid="{FDC22BDB-EDF0-451E-9E27-E24909F34159}"/>
    <cellStyle name="Input 2" xfId="110" xr:uid="{23EC00E3-C601-4FF3-8818-CEE026FFB746}"/>
    <cellStyle name="Input 3" xfId="45" xr:uid="{879101B0-128B-426C-9E21-CD9D6A1F8745}"/>
    <cellStyle name="Linked Cell 2" xfId="111" xr:uid="{2A8CABA2-FADE-42F2-88B1-BADCE5779E5F}"/>
    <cellStyle name="Linked Cell 3" xfId="46" xr:uid="{A895283C-3928-4AE3-ACD5-1D9E1B5249CC}"/>
    <cellStyle name="Neutral 2" xfId="112" xr:uid="{58B9C532-186D-484A-B6D5-AD23F1D0B946}"/>
    <cellStyle name="Neutral 3" xfId="47" xr:uid="{14D1E4AC-42E2-43AD-9BF6-E431EF887F8C}"/>
    <cellStyle name="Normal" xfId="0" builtinId="0"/>
    <cellStyle name="Normal - Style1" xfId="187" xr:uid="{F20168CC-FF4D-4C78-80E7-6B3A20390CF9}"/>
    <cellStyle name="Normal 10" xfId="254" xr:uid="{326307E0-E5C7-45FF-914D-7BB3B26C8F00}"/>
    <cellStyle name="Normal 10 2" xfId="274" xr:uid="{78BC6FBD-13AA-4351-8C47-7B919EA42927}"/>
    <cellStyle name="Normal 10 2 2" xfId="307" xr:uid="{5B7E3E46-2E38-4E76-8819-73E9011D4B47}"/>
    <cellStyle name="Normal 10 3" xfId="291" xr:uid="{37586BE0-40FC-40B6-AE91-06C5B171C694}"/>
    <cellStyle name="Normal 11" xfId="250" xr:uid="{D1C1614F-F67B-4E19-B20B-49FA1685F8C9}"/>
    <cellStyle name="Normal 11 2" xfId="272" xr:uid="{571047AF-667E-4F4A-93D0-6F33434ACB89}"/>
    <cellStyle name="Normal 11 2 2" xfId="305" xr:uid="{67901686-C983-4470-A8D2-2CBF8C57A15D}"/>
    <cellStyle name="Normal 11 3" xfId="289" xr:uid="{1D2E4C6E-5D36-4D14-97A3-13129D1BD28A}"/>
    <cellStyle name="Normal 12" xfId="242" xr:uid="{BB4AD4B5-61DE-4D87-AC9C-335943FD2C94}"/>
    <cellStyle name="Normal 12 2" xfId="264" xr:uid="{67CBF1C8-FD4E-46AE-9A0B-90D2918990E7}"/>
    <cellStyle name="Normal 12 2 2" xfId="297" xr:uid="{67839E95-94CD-4BC1-A902-562337B9DF1C}"/>
    <cellStyle name="Normal 12 3" xfId="281" xr:uid="{A28B9F86-34DD-4367-B2E5-03BED3FB3726}"/>
    <cellStyle name="Normal 13" xfId="249" xr:uid="{8A665FB7-B015-4826-B828-4092F445F32D}"/>
    <cellStyle name="Normal 13 2" xfId="271" xr:uid="{28D5E1DB-3721-4292-B593-5EC518CE3873}"/>
    <cellStyle name="Normal 13 2 2" xfId="304" xr:uid="{7B1CB4FC-9621-4A02-AB2D-1DBF4C7DFA6E}"/>
    <cellStyle name="Normal 13 3" xfId="288" xr:uid="{02744504-F8AA-4C95-9CAC-F5F2024A57D1}"/>
    <cellStyle name="Normal 14" xfId="255" xr:uid="{37723C49-9798-4958-9635-33EA0BDEF7DC}"/>
    <cellStyle name="Normal 14 2" xfId="275" xr:uid="{1CEECA20-D4B7-4CF2-B58A-2165EB39E49F}"/>
    <cellStyle name="Normal 14 2 2" xfId="308" xr:uid="{858BEAE9-A3B4-4193-8D57-77A0D85A8289}"/>
    <cellStyle name="Normal 14 3" xfId="292" xr:uid="{8332044B-F87B-423A-B1CF-9E4D311A7F3C}"/>
    <cellStyle name="Normal 15" xfId="248" xr:uid="{0931CAD8-13CE-45F5-A143-F62FA1093E53}"/>
    <cellStyle name="Normal 15 2" xfId="270" xr:uid="{12B4560E-1934-4EB8-896A-1E5BB43FB9F1}"/>
    <cellStyle name="Normal 15 2 2" xfId="303" xr:uid="{60EE463A-5AEA-4085-A8A0-6AB95B2440FC}"/>
    <cellStyle name="Normal 15 3" xfId="287" xr:uid="{597F4471-5494-4D30-A190-AD1CAADBA324}"/>
    <cellStyle name="Normal 16" xfId="243" xr:uid="{20B4B6F7-8E70-4E35-A85D-0425BC3FF37A}"/>
    <cellStyle name="Normal 16 2" xfId="265" xr:uid="{342CE919-40B1-4D04-BD61-F58BBF25D7DF}"/>
    <cellStyle name="Normal 16 2 2" xfId="298" xr:uid="{39D92325-2B06-423B-AFA3-E32F5925C25F}"/>
    <cellStyle name="Normal 16 3" xfId="282" xr:uid="{1ED7E9C1-98DE-4B92-B8B2-6E63B570764C}"/>
    <cellStyle name="Normal 17" xfId="247" xr:uid="{94922C71-7382-470A-B124-4997FF7CC1A2}"/>
    <cellStyle name="Normal 17 2" xfId="269" xr:uid="{67A85873-9A37-4E05-A100-3101ADA004FB}"/>
    <cellStyle name="Normal 17 2 2" xfId="302" xr:uid="{2E98C1B4-13CD-42BC-852C-814F5D6FE237}"/>
    <cellStyle name="Normal 17 3" xfId="286" xr:uid="{4E6BF970-E801-4F2B-BAD4-300AA3927072}"/>
    <cellStyle name="Normal 18" xfId="244" xr:uid="{031697E0-98C3-4650-93FF-F04466FDC8D8}"/>
    <cellStyle name="Normal 18 2" xfId="266" xr:uid="{A0CC5EF6-C11F-482D-879B-2D98CD886CE4}"/>
    <cellStyle name="Normal 18 2 2" xfId="299" xr:uid="{57EA433A-0B75-49BC-875D-1852373A8CA0}"/>
    <cellStyle name="Normal 18 3" xfId="283" xr:uid="{4BEA4950-F5A9-48CA-8D89-33174CD474D5}"/>
    <cellStyle name="Normal 19" xfId="245" xr:uid="{0B4A2847-CD34-4FC5-A460-5A7480B52B5D}"/>
    <cellStyle name="Normal 19 2" xfId="267" xr:uid="{B2B4765F-DC42-4071-BE87-666AB1DEBF6F}"/>
    <cellStyle name="Normal 19 2 2" xfId="300" xr:uid="{67245687-A93A-426E-AF52-994C3FBFB5D5}"/>
    <cellStyle name="Normal 19 3" xfId="284" xr:uid="{65A6453A-1104-40F8-849B-756A11F6DE73}"/>
    <cellStyle name="Normal 2" xfId="3" xr:uid="{00000000-0005-0000-0000-000002000000}"/>
    <cellStyle name="Normal 2 2" xfId="5" xr:uid="{00000000-0005-0000-0000-000003000000}"/>
    <cellStyle name="Normal 2 3" xfId="95" xr:uid="{B4FD3799-0F49-46EF-8027-7C869E46097A}"/>
    <cellStyle name="Normal 20" xfId="256" xr:uid="{65AC71AC-A833-4F84-8A29-37ECE19CC0DC}"/>
    <cellStyle name="Normal 20 2" xfId="276" xr:uid="{DF2823CF-052A-40E2-919D-CF0F0E8473C3}"/>
    <cellStyle name="Normal 20 2 2" xfId="309" xr:uid="{70BDD561-FEE0-4E70-B6FF-E8706FA70F54}"/>
    <cellStyle name="Normal 20 3" xfId="293" xr:uid="{FDC10B44-5803-48CE-A489-7F670FC49B21}"/>
    <cellStyle name="Normal 21" xfId="246" xr:uid="{5479697D-DF26-4BCE-B706-CFE6F74533F7}"/>
    <cellStyle name="Normal 21 2" xfId="268" xr:uid="{19F0E1EA-D4B7-4F3B-A0C6-6A9C4C712A14}"/>
    <cellStyle name="Normal 21 2 2" xfId="301" xr:uid="{33A3FD29-1FEC-4A8A-85E0-E7BFB50B8362}"/>
    <cellStyle name="Normal 21 3" xfId="285" xr:uid="{758A33E3-49AE-497C-86C3-044C0C03E828}"/>
    <cellStyle name="Normal 22" xfId="239" xr:uid="{F0C24BEA-C801-48E2-A310-6BA4CAA291FE}"/>
    <cellStyle name="Normal 23" xfId="257" xr:uid="{B6863EF2-3244-4E4F-B5F4-6380AABA21BB}"/>
    <cellStyle name="Normal 24" xfId="261" xr:uid="{1EEDD7FD-4FE1-447D-A2F2-71C2AB41FBBF}"/>
    <cellStyle name="Normal 25" xfId="260" xr:uid="{2C3A4BD1-F306-4120-82CA-6465117B642B}"/>
    <cellStyle name="Normal 26" xfId="259" xr:uid="{7F8CB407-9C1C-4AB6-B1F0-8BEF235008B6}"/>
    <cellStyle name="Normal 27" xfId="277" xr:uid="{D854D85D-D4FA-4147-8742-31E237CAA4CD}"/>
    <cellStyle name="Normal 28" xfId="9" xr:uid="{9E69182E-1952-4AF2-B82D-53376DAC4E13}"/>
    <cellStyle name="Normal 3" xfId="4" xr:uid="{00000000-0005-0000-0000-000004000000}"/>
    <cellStyle name="Normal 3 2" xfId="182" xr:uid="{575B5B3E-3BB8-44AD-8002-4A3B4230EBFA}"/>
    <cellStyle name="Normal 3 3" xfId="8" xr:uid="{1485751C-B8E9-44C3-9F9B-FDDA3914DDD8}"/>
    <cellStyle name="Normal 4" xfId="230" xr:uid="{ED8FC72D-673B-4DDC-A11F-45F552DEEC8C}"/>
    <cellStyle name="Normal 5" xfId="235" xr:uid="{631A62B2-02EB-4A0D-822A-DE464D5696DD}"/>
    <cellStyle name="Normal 6" xfId="236" xr:uid="{DA25073B-C79C-42C5-A954-DC5EA2930989}"/>
    <cellStyle name="Normal 7" xfId="94" xr:uid="{27772223-6084-4ACA-8578-574AEB11B32D}"/>
    <cellStyle name="Normal 7 2" xfId="240" xr:uid="{FF39E987-7AE2-427B-9D1C-06EE8C2ABA67}"/>
    <cellStyle name="Normal 7 2 2" xfId="262" xr:uid="{EF30AA56-C4DF-4AFD-AF61-9A51984F432D}"/>
    <cellStyle name="Normal 7 2 2 2" xfId="295" xr:uid="{C31D8732-7A4F-49B4-82F4-BFE59226729A}"/>
    <cellStyle name="Normal 7 2 3" xfId="279" xr:uid="{45DCF7B7-C250-44F0-A609-546DA9C7CC75}"/>
    <cellStyle name="Normal 7 3" xfId="258" xr:uid="{745397A8-0AED-4F26-8337-27B9D25C1134}"/>
    <cellStyle name="Normal 7 3 2" xfId="294" xr:uid="{62B3A10E-AC2F-45B1-A6C3-692CE82B8C51}"/>
    <cellStyle name="Normal 7 4" xfId="278" xr:uid="{308346FB-BFBB-49FF-8C5C-FD8C2147A006}"/>
    <cellStyle name="Normal 8" xfId="241" xr:uid="{5C5356B5-347C-4344-9EFB-148B5AC54F12}"/>
    <cellStyle name="Normal 8 2" xfId="263" xr:uid="{D52AB1E1-A0A6-4FC0-B80A-21578368FF6F}"/>
    <cellStyle name="Normal 8 2 2" xfId="296" xr:uid="{5EC9D737-13B0-4795-AD2D-F5498174E3DA}"/>
    <cellStyle name="Normal 8 3" xfId="280" xr:uid="{77BF1F09-C85B-411E-BBE9-8AB8AA6A598A}"/>
    <cellStyle name="Normal 9" xfId="251" xr:uid="{CD68532D-16D1-4AB1-8AFB-4E26C8E0577A}"/>
    <cellStyle name="Normal 9 2" xfId="273" xr:uid="{E89FFBC6-83E2-4977-B349-2FD683618D42}"/>
    <cellStyle name="Normal 9 2 2" xfId="306" xr:uid="{4D997F9F-C02B-411A-BF0D-FFCFF0FFF600}"/>
    <cellStyle name="Normal 9 3" xfId="290" xr:uid="{0CA48E4F-D386-4CBC-9092-35A9B7469091}"/>
    <cellStyle name="Normal_ERNT TFI-POD Q3-2010_HR_FINAL" xfId="7" xr:uid="{7392D817-A6B2-4337-BBD5-EFD00E53EE77}"/>
    <cellStyle name="Note 2" xfId="113" xr:uid="{F0F4B7FA-7AA4-4619-9FB2-A0F74DE0C2AD}"/>
    <cellStyle name="Note 3" xfId="48" xr:uid="{301B6B4B-6C9B-4054-AD37-BF32FDB5D8FF}"/>
    <cellStyle name="Obično_Knjiga2" xfId="188" xr:uid="{5498D386-8988-46DC-82A7-CEC6FE94F395}"/>
    <cellStyle name="Output 2" xfId="114" xr:uid="{46D92468-A082-4727-8272-89C3F44D0B56}"/>
    <cellStyle name="Output 3" xfId="49" xr:uid="{09B3F214-55E5-4F51-A798-023E21E3FDE4}"/>
    <cellStyle name="Percent [2]" xfId="189" xr:uid="{523AA1C2-80A3-478C-9B1B-1D9BC499B978}"/>
    <cellStyle name="Percent 2" xfId="238" xr:uid="{30A07AB0-1501-4515-969F-21E6BF4304EA}"/>
    <cellStyle name="SAPBEXaggData" xfId="50" xr:uid="{6B66F6A8-9B11-4CBC-B586-24D8CF8542A3}"/>
    <cellStyle name="SAPBEXaggData 2" xfId="190" xr:uid="{BD9AA624-52B4-43F1-B1E4-EBFC5BCCBFD2}"/>
    <cellStyle name="SAPBEXaggData 3" xfId="115" xr:uid="{12BC09E9-76FD-4F74-8438-082395E7BBCF}"/>
    <cellStyle name="SAPBEXaggDataEmph" xfId="51" xr:uid="{E68FFFE5-9DCE-4710-8C50-042DB576D209}"/>
    <cellStyle name="SAPBEXaggDataEmph 2" xfId="191" xr:uid="{75D26A94-0727-4166-9E5D-E2BB5C3C28CB}"/>
    <cellStyle name="SAPBEXaggItem" xfId="52" xr:uid="{E4E8BCF0-6EF1-403C-9EB7-7DC5D6BC1225}"/>
    <cellStyle name="SAPBEXaggItem 2" xfId="192" xr:uid="{2DCC94CD-0DDA-48C8-A039-B77609F45243}"/>
    <cellStyle name="SAPBEXaggItem 3" xfId="116" xr:uid="{F457322B-9965-4AE7-AE2D-30ED0129C60C}"/>
    <cellStyle name="SAPBEXaggItemX" xfId="53" xr:uid="{C9897600-934F-4D37-B056-7D0CEDF7797D}"/>
    <cellStyle name="SAPBEXaggItemX 2" xfId="193" xr:uid="{DADC9D36-73E3-4605-BDD5-8013F37D044D}"/>
    <cellStyle name="SAPBEXchaText" xfId="54" xr:uid="{A9638B0F-1203-4500-AD3A-DBB44A67490A}"/>
    <cellStyle name="SAPBEXchaText 2" xfId="194" xr:uid="{55594EDF-854D-4C54-AF2D-8ED6C55701DF}"/>
    <cellStyle name="SAPBEXchaText 3" xfId="117" xr:uid="{95563736-7FB6-4863-A3DD-6383C2E5BC2E}"/>
    <cellStyle name="SAPBEXexcBad7" xfId="55" xr:uid="{2F655CF5-E042-4304-8CBD-4B34D56EE4B2}"/>
    <cellStyle name="SAPBEXexcBad7 2" xfId="195" xr:uid="{CD380BEA-1C25-4C23-AC1F-79F3B3536E89}"/>
    <cellStyle name="SAPBEXexcBad7 3" xfId="118" xr:uid="{CFB1EA70-8D8E-4138-989B-A7512F6B7F08}"/>
    <cellStyle name="SAPBEXexcBad8" xfId="56" xr:uid="{FCF97D0F-53B8-4A84-8703-888FFE5B3876}"/>
    <cellStyle name="SAPBEXexcBad8 2" xfId="196" xr:uid="{86EF34F3-3145-4C2D-B71D-F9609261E195}"/>
    <cellStyle name="SAPBEXexcBad8 3" xfId="119" xr:uid="{5E45768C-7236-49CF-8441-3BFEA4A795E0}"/>
    <cellStyle name="SAPBEXexcBad9" xfId="57" xr:uid="{A995246E-572F-49F7-8E67-6F2425074554}"/>
    <cellStyle name="SAPBEXexcBad9 2" xfId="197" xr:uid="{67CACF1E-8707-4A1C-85D6-1EA7EA8F98D1}"/>
    <cellStyle name="SAPBEXexcBad9 3" xfId="120" xr:uid="{E968D20F-AC18-4FCF-B2B7-6CE21A00F389}"/>
    <cellStyle name="SAPBEXexcCritical4" xfId="58" xr:uid="{F5BBF4B7-2C3B-418C-9629-CEBE2A99C205}"/>
    <cellStyle name="SAPBEXexcCritical4 2" xfId="198" xr:uid="{6CB94F1E-8A64-4889-A7A6-6D473F878BE1}"/>
    <cellStyle name="SAPBEXexcCritical4 3" xfId="121" xr:uid="{E8707632-6B8F-4805-AD90-D5EC82FFB226}"/>
    <cellStyle name="SAPBEXexcCritical5" xfId="59" xr:uid="{6BB77C04-CA24-4CB2-8CCF-D7AB8AD4E41A}"/>
    <cellStyle name="SAPBEXexcCritical5 2" xfId="199" xr:uid="{FBE5CD2D-E940-47B4-80E8-9138ED2E0D99}"/>
    <cellStyle name="SAPBEXexcCritical5 3" xfId="122" xr:uid="{DC57C984-E583-4C16-96EF-BC1EFB1E7A87}"/>
    <cellStyle name="SAPBEXexcCritical6" xfId="60" xr:uid="{10FE9274-9B0F-4EB3-BB27-C3E0FBB841AC}"/>
    <cellStyle name="SAPBEXexcCritical6 2" xfId="200" xr:uid="{C99844FE-3DF1-4347-9AFA-08EA150DA2E0}"/>
    <cellStyle name="SAPBEXexcCritical6 3" xfId="123" xr:uid="{9EF23433-2298-4467-A219-E5691345CBF8}"/>
    <cellStyle name="SAPBEXexcGood1" xfId="61" xr:uid="{61BD3189-6B92-4353-975B-616472030AFD}"/>
    <cellStyle name="SAPBEXexcGood1 2" xfId="201" xr:uid="{67C0A652-6BFE-41CF-9EA0-71E055815CC6}"/>
    <cellStyle name="SAPBEXexcGood1 3" xfId="124" xr:uid="{2A3F4640-347A-42F9-9F12-D96DC4287803}"/>
    <cellStyle name="SAPBEXexcGood2" xfId="62" xr:uid="{17F9DC38-AC94-4C2B-8B2B-AFB5D8789B74}"/>
    <cellStyle name="SAPBEXexcGood2 2" xfId="202" xr:uid="{DDA28A6D-D293-43B3-BABE-D927841963D4}"/>
    <cellStyle name="SAPBEXexcGood2 3" xfId="125" xr:uid="{BDB35FD9-D17F-4EBC-8DF0-3791B089AA92}"/>
    <cellStyle name="SAPBEXexcGood3" xfId="63" xr:uid="{7BE41E36-D181-4F36-9E5A-7031F732FC7C}"/>
    <cellStyle name="SAPBEXexcGood3 2" xfId="203" xr:uid="{D0CE3C32-4421-408A-902B-A427881961FD}"/>
    <cellStyle name="SAPBEXexcGood3 3" xfId="126" xr:uid="{16AEBCE6-E4F5-4164-8B70-C03CE01FB63D}"/>
    <cellStyle name="SAPBEXfilterDrill" xfId="64" xr:uid="{88410695-49C6-4647-9EB9-4536C8CF7F0D}"/>
    <cellStyle name="SAPBEXfilterDrill 2" xfId="204" xr:uid="{642EC4E7-CF30-4410-A6B2-24C7D5319188}"/>
    <cellStyle name="SAPBEXfilterDrill 3" xfId="127" xr:uid="{809D2A4D-5DB4-4B54-93CE-B4C35AE8FF17}"/>
    <cellStyle name="SAPBEXfilterItem" xfId="65" xr:uid="{9F96C031-0E0E-42A6-83FC-3A2B90DA49A6}"/>
    <cellStyle name="SAPBEXfilterItem 2" xfId="205" xr:uid="{882B81D4-73CB-4F75-A758-0954DA391A8A}"/>
    <cellStyle name="SAPBEXfilterText" xfId="66" xr:uid="{4453DF62-489C-4270-89FC-E49C3D6C9874}"/>
    <cellStyle name="SAPBEXfilterText 2" xfId="206" xr:uid="{430F6328-E38E-4378-890F-07B8C598E159}"/>
    <cellStyle name="SAPBEXformats" xfId="67" xr:uid="{F5C0571E-CE1C-4F1B-8E3B-1265E8513271}"/>
    <cellStyle name="SAPBEXformats 2" xfId="207" xr:uid="{9BDCE393-C996-4EAC-9858-8A9753FCBC2A}"/>
    <cellStyle name="SAPBEXformats 3" xfId="128" xr:uid="{5447D5EA-34F3-4A4D-908B-EB0250E1BBB2}"/>
    <cellStyle name="SAPBEXheaderItem" xfId="68" xr:uid="{A360A663-E193-45F5-8DA7-3D6C92C3DE15}"/>
    <cellStyle name="SAPBEXheaderItem 2" xfId="208" xr:uid="{DA342AAA-38C5-4430-8A21-2924E93B5F4C}"/>
    <cellStyle name="SAPBEXheaderItem 3" xfId="129" xr:uid="{42FC8D3F-85A6-4E53-A07C-7C42FFA6A8B5}"/>
    <cellStyle name="SAPBEXheaderText" xfId="69" xr:uid="{77B3982F-11F5-43CC-9B7A-E9B3CBD5B57C}"/>
    <cellStyle name="SAPBEXheaderText 2" xfId="209" xr:uid="{4648F225-36D9-4801-8090-0FAC7D3CEF1F}"/>
    <cellStyle name="SAPBEXheaderText 3" xfId="130" xr:uid="{8F34FC6D-AF56-45CD-9438-4AF5B37FBFA8}"/>
    <cellStyle name="SAPBEXHLevel0" xfId="70" xr:uid="{3B13ECB1-C20A-46B6-9720-B1FEF847D8AC}"/>
    <cellStyle name="SAPBEXHLevel0 2" xfId="210" xr:uid="{4E5BD640-6061-43E5-AB71-5FA3B99548FF}"/>
    <cellStyle name="SAPBEXHLevel0 3" xfId="131" xr:uid="{732E2E7F-7BD3-440D-AAE6-6AB58B4ACDC9}"/>
    <cellStyle name="SAPBEXHLevel0X" xfId="71" xr:uid="{67B85BB7-B6A6-46A3-931E-6506D0C26721}"/>
    <cellStyle name="SAPBEXHLevel0X 2" xfId="211" xr:uid="{1C958C82-8F7C-4A99-B815-1F89D4C1EB07}"/>
    <cellStyle name="SAPBEXHLevel1" xfId="72" xr:uid="{426B7A3F-F2D6-4D6A-BDD1-4E695901B14E}"/>
    <cellStyle name="SAPBEXHLevel1 2" xfId="212" xr:uid="{83006BB2-CF53-4B6F-92C7-978756F5833A}"/>
    <cellStyle name="SAPBEXHLevel1 3" xfId="132" xr:uid="{91AD1348-3237-48BB-B198-B7023CBC5DE5}"/>
    <cellStyle name="SAPBEXHLevel1X" xfId="73" xr:uid="{75017D34-A329-47B9-90AF-4848228716BF}"/>
    <cellStyle name="SAPBEXHLevel1X 2" xfId="213" xr:uid="{A9CAC703-36CC-4416-B0A0-3A2B20DA78BB}"/>
    <cellStyle name="SAPBEXHLevel2" xfId="74" xr:uid="{61CBDED0-E544-439D-88F2-1969731CD4A5}"/>
    <cellStyle name="SAPBEXHLevel2 2" xfId="214" xr:uid="{6FC22549-D082-4B1D-AD20-2D1B41F00275}"/>
    <cellStyle name="SAPBEXHLevel2 3" xfId="133" xr:uid="{DA2DFE43-FF83-4185-AAEE-D41F4FAF7A2B}"/>
    <cellStyle name="SAPBEXHLevel2X" xfId="75" xr:uid="{BADFC213-E774-413B-BD54-012236E897FF}"/>
    <cellStyle name="SAPBEXHLevel2X 2" xfId="215" xr:uid="{65A4D977-A975-4C63-8D99-B8345547117A}"/>
    <cellStyle name="SAPBEXHLevel3" xfId="76" xr:uid="{9A85270C-583F-4928-9C2F-7E5C95C76EB5}"/>
    <cellStyle name="SAPBEXHLevel3 2" xfId="216" xr:uid="{2505F059-9D28-466C-90F1-E949B32DDCBB}"/>
    <cellStyle name="SAPBEXHLevel3 3" xfId="134" xr:uid="{0235A10E-EAAB-4740-B9B2-B772F6B90720}"/>
    <cellStyle name="SAPBEXHLevel3X" xfId="77" xr:uid="{62F912D7-ADFB-431A-BAF2-4A1A44EA51E4}"/>
    <cellStyle name="SAPBEXHLevel3X 2" xfId="217" xr:uid="{FB395279-6035-4D62-9FEC-BB195659A1C2}"/>
    <cellStyle name="SAPBEXinputData" xfId="78" xr:uid="{C9458564-0527-47FE-B263-80249F073542}"/>
    <cellStyle name="SAPBEXinputData 2" xfId="218" xr:uid="{F0441635-FB8D-4D98-8B18-55A15BFEA587}"/>
    <cellStyle name="SAPBEXItemHeader" xfId="79" xr:uid="{AF454913-C2D6-49D5-97A7-1FBA1F99E2B8}"/>
    <cellStyle name="SAPBEXresData" xfId="80" xr:uid="{9A3FE772-5CCD-407C-AA35-6E8A08B494F8}"/>
    <cellStyle name="SAPBEXresData 2" xfId="219" xr:uid="{EB86506C-1957-4577-964B-A69F292227A8}"/>
    <cellStyle name="SAPBEXresDataEmph" xfId="81" xr:uid="{211EF254-61C9-4414-B2AD-18DADFFED11A}"/>
    <cellStyle name="SAPBEXresDataEmph 2" xfId="220" xr:uid="{426C346C-EEEC-4F55-9857-50AEBE12B0ED}"/>
    <cellStyle name="SAPBEXresItem" xfId="82" xr:uid="{0E470C91-BF6F-43D7-A9A5-FABEEFB23190}"/>
    <cellStyle name="SAPBEXresItem 2" xfId="221" xr:uid="{E86C9982-E76A-4FD0-A974-BE53EC6A97B9}"/>
    <cellStyle name="SAPBEXresItemX" xfId="83" xr:uid="{873E4DED-851E-4C70-8409-C8814DCDD31F}"/>
    <cellStyle name="SAPBEXresItemX 2" xfId="222" xr:uid="{1046E999-8F73-4492-B6E8-B2B29CC07A5C}"/>
    <cellStyle name="SAPBEXstdData" xfId="84" xr:uid="{52D67AFA-8334-4DE1-BD63-64FC2A46F319}"/>
    <cellStyle name="SAPBEXstdData 2" xfId="223" xr:uid="{815AD6E4-BB06-4108-9048-AE102067F588}"/>
    <cellStyle name="SAPBEXstdData 2 2" xfId="252" xr:uid="{5B4DC5B3-3D46-4968-B980-7925B0722DC4}"/>
    <cellStyle name="SAPBEXstdData 3" xfId="135" xr:uid="{08A1D366-9445-4F20-9699-780C35FB63AE}"/>
    <cellStyle name="SAPBEXstdDataEmph" xfId="85" xr:uid="{C284BADE-927A-4181-A028-04A95F3EA12E}"/>
    <cellStyle name="SAPBEXstdDataEmph 2" xfId="224" xr:uid="{8D984B30-8F73-42A8-9D41-2A80C43B5FF2}"/>
    <cellStyle name="SAPBEXstdItem" xfId="86" xr:uid="{E67474A2-D5C0-4AFF-BF67-A4F1ADFC737D}"/>
    <cellStyle name="SAPBEXstdItem 2" xfId="225" xr:uid="{CF1A9DCB-6C85-471C-B354-4A9126495CF1}"/>
    <cellStyle name="SAPBEXstdItem 3" xfId="136" xr:uid="{B1A22CDD-5E7F-45FE-B084-C3F7E089B0EC}"/>
    <cellStyle name="SAPBEXstdItemX" xfId="87" xr:uid="{20C5D7A8-CE9D-4178-94B6-EBA4DB12C257}"/>
    <cellStyle name="SAPBEXstdItemX 2" xfId="226" xr:uid="{F82E1639-FFFD-4894-874E-E854E9FE4B86}"/>
    <cellStyle name="SAPBEXtitle" xfId="88" xr:uid="{EECB321C-A215-45C4-99BC-AD089640D8D6}"/>
    <cellStyle name="SAPBEXtitle 2" xfId="227" xr:uid="{D3FF4FB9-CB7B-42EE-BBDC-0CE6BCAD5C9E}"/>
    <cellStyle name="SAPBEXunassignedItem" xfId="89" xr:uid="{FD133CA3-C27B-456D-B723-2C0F567B28AF}"/>
    <cellStyle name="SAPBEXunassignedItem 2" xfId="137" xr:uid="{74F16CAA-8C9B-47E1-A5EF-0F978CB19C3F}"/>
    <cellStyle name="SAPBEXundefined" xfId="90" xr:uid="{30F5DF0D-9D28-468A-ADA9-5EA9C3DF5020}"/>
    <cellStyle name="SAPBEXundefined 2" xfId="228" xr:uid="{98899781-7EDD-47CC-9DBA-717D2EBDD152}"/>
    <cellStyle name="Sheet Title" xfId="91" xr:uid="{2B67AFE0-5DF7-4FBE-B3CE-84639D049902}"/>
    <cellStyle name="Style 1" xfId="1" xr:uid="{00000000-0005-0000-0000-000005000000}"/>
    <cellStyle name="Table" xfId="231" xr:uid="{9A5E7AB8-A91C-4210-B889-D3B6B32B3E26}"/>
    <cellStyle name="Total 2" xfId="138" xr:uid="{7EC309A0-183A-417E-89CD-3980F3C5CAC2}"/>
    <cellStyle name="Total 3" xfId="92" xr:uid="{D70C0BC2-F2E8-4146-A494-D08D934D72E8}"/>
    <cellStyle name="Tusental_A-listan (fixad)" xfId="232" xr:uid="{A4A39C14-56D3-44F4-AA61-12018F7819AF}"/>
    <cellStyle name="Valuta_NPV" xfId="233" xr:uid="{5A355A5B-C1F8-48D6-8CBD-F297FE0CF2B6}"/>
    <cellStyle name="Warning Text 2" xfId="139" xr:uid="{A68D193C-9A6C-4866-8020-45ADCF7BE57A}"/>
    <cellStyle name="Warning Text 3" xfId="93" xr:uid="{FAF42B04-CFC7-4A00-9993-EE60DD083754}"/>
    <cellStyle name="WHead - Style2" xfId="234" xr:uid="{AA63C889-53E6-4BA0-8F44-6E530643E0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40625" defaultRowHeight="1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c r="A1" s="247" t="s">
        <v>308</v>
      </c>
      <c r="B1" s="248"/>
      <c r="C1" s="248"/>
      <c r="D1" s="47"/>
      <c r="E1" s="47"/>
      <c r="F1" s="47"/>
      <c r="G1" s="47"/>
      <c r="H1" s="47"/>
      <c r="I1" s="47"/>
      <c r="J1" s="48"/>
    </row>
    <row r="2" spans="1:20" ht="14.45" customHeight="1">
      <c r="A2" s="249" t="s">
        <v>324</v>
      </c>
      <c r="B2" s="250"/>
      <c r="C2" s="250"/>
      <c r="D2" s="250"/>
      <c r="E2" s="250"/>
      <c r="F2" s="250"/>
      <c r="G2" s="250"/>
      <c r="H2" s="250"/>
      <c r="I2" s="250"/>
      <c r="J2" s="251"/>
      <c r="N2" s="97">
        <v>1</v>
      </c>
    </row>
    <row r="3" spans="1:20">
      <c r="A3" s="50"/>
      <c r="B3" s="51"/>
      <c r="C3" s="51"/>
      <c r="D3" s="51"/>
      <c r="E3" s="51"/>
      <c r="F3" s="51"/>
      <c r="G3" s="51"/>
      <c r="H3" s="51"/>
      <c r="I3" s="51"/>
      <c r="J3" s="52"/>
      <c r="N3" s="97">
        <v>2</v>
      </c>
    </row>
    <row r="4" spans="1:20" ht="33.6" customHeight="1">
      <c r="A4" s="252" t="s">
        <v>309</v>
      </c>
      <c r="B4" s="253"/>
      <c r="C4" s="253"/>
      <c r="D4" s="253"/>
      <c r="E4" s="254">
        <v>44562</v>
      </c>
      <c r="F4" s="255"/>
      <c r="G4" s="53" t="s">
        <v>0</v>
      </c>
      <c r="H4" s="254">
        <v>44926</v>
      </c>
      <c r="I4" s="255"/>
      <c r="J4" s="54"/>
      <c r="N4" s="97">
        <v>3</v>
      </c>
    </row>
    <row r="5" spans="1:20" s="55" customFormat="1" ht="10.15" customHeight="1">
      <c r="A5" s="256"/>
      <c r="B5" s="257"/>
      <c r="C5" s="257"/>
      <c r="D5" s="257"/>
      <c r="E5" s="257"/>
      <c r="F5" s="257"/>
      <c r="G5" s="257"/>
      <c r="H5" s="257"/>
      <c r="I5" s="257"/>
      <c r="J5" s="258"/>
      <c r="N5" s="98">
        <v>4</v>
      </c>
    </row>
    <row r="6" spans="1:20" ht="20.45" customHeight="1">
      <c r="A6" s="56"/>
      <c r="B6" s="57" t="s">
        <v>329</v>
      </c>
      <c r="C6" s="58"/>
      <c r="D6" s="58"/>
      <c r="E6" s="64">
        <v>2022</v>
      </c>
      <c r="F6" s="59"/>
      <c r="G6" s="53"/>
      <c r="H6" s="59"/>
      <c r="I6" s="60"/>
      <c r="J6" s="61"/>
    </row>
    <row r="7" spans="1:20" s="63" customFormat="1" ht="10.9" customHeight="1">
      <c r="A7" s="56"/>
      <c r="B7" s="58"/>
      <c r="C7" s="58"/>
      <c r="D7" s="58"/>
      <c r="E7" s="62"/>
      <c r="F7" s="62"/>
      <c r="G7" s="53"/>
      <c r="H7" s="59"/>
      <c r="I7" s="60"/>
      <c r="J7" s="61"/>
      <c r="K7" s="100"/>
      <c r="L7" s="100"/>
      <c r="M7" s="100"/>
      <c r="N7" s="101"/>
      <c r="O7" s="100"/>
      <c r="P7" s="100"/>
      <c r="Q7" s="100"/>
      <c r="R7" s="100"/>
      <c r="S7" s="100"/>
      <c r="T7" s="100"/>
    </row>
    <row r="8" spans="1:20" ht="20.45" customHeight="1">
      <c r="A8" s="56"/>
      <c r="B8" s="57" t="s">
        <v>330</v>
      </c>
      <c r="C8" s="58"/>
      <c r="D8" s="58"/>
      <c r="E8" s="64">
        <v>4</v>
      </c>
      <c r="F8" s="59"/>
      <c r="G8" s="53"/>
      <c r="H8" s="59"/>
      <c r="I8" s="60"/>
      <c r="J8" s="61"/>
    </row>
    <row r="9" spans="1:20" s="63" customFormat="1" ht="10.9" customHeight="1">
      <c r="A9" s="56"/>
      <c r="B9" s="58"/>
      <c r="C9" s="58"/>
      <c r="D9" s="58"/>
      <c r="E9" s="62"/>
      <c r="F9" s="62"/>
      <c r="G9" s="53"/>
      <c r="H9" s="62"/>
      <c r="I9" s="65"/>
      <c r="J9" s="61"/>
      <c r="K9" s="100"/>
      <c r="L9" s="100"/>
      <c r="M9" s="100"/>
      <c r="N9" s="101"/>
      <c r="O9" s="100"/>
      <c r="P9" s="100"/>
      <c r="Q9" s="100"/>
      <c r="R9" s="100"/>
      <c r="S9" s="100"/>
      <c r="T9" s="100"/>
    </row>
    <row r="10" spans="1:20" ht="37.9" customHeight="1">
      <c r="A10" s="243" t="s">
        <v>331</v>
      </c>
      <c r="B10" s="244"/>
      <c r="C10" s="244"/>
      <c r="D10" s="244"/>
      <c r="E10" s="244"/>
      <c r="F10" s="244"/>
      <c r="G10" s="244"/>
      <c r="H10" s="244"/>
      <c r="I10" s="244"/>
      <c r="J10" s="66"/>
    </row>
    <row r="11" spans="1:20" ht="24.6" customHeight="1">
      <c r="A11" s="231" t="s">
        <v>310</v>
      </c>
      <c r="B11" s="245"/>
      <c r="C11" s="237" t="s">
        <v>447</v>
      </c>
      <c r="D11" s="238"/>
      <c r="E11" s="67"/>
      <c r="F11" s="203" t="s">
        <v>332</v>
      </c>
      <c r="G11" s="241"/>
      <c r="H11" s="219" t="s">
        <v>448</v>
      </c>
      <c r="I11" s="220"/>
      <c r="J11" s="68"/>
    </row>
    <row r="12" spans="1:20" ht="14.45" customHeight="1">
      <c r="A12" s="69"/>
      <c r="B12" s="70"/>
      <c r="C12" s="70"/>
      <c r="D12" s="70"/>
      <c r="E12" s="246"/>
      <c r="F12" s="246"/>
      <c r="G12" s="246"/>
      <c r="H12" s="246"/>
      <c r="I12" s="71"/>
      <c r="J12" s="68"/>
    </row>
    <row r="13" spans="1:20" ht="21" customHeight="1">
      <c r="A13" s="202" t="s">
        <v>325</v>
      </c>
      <c r="B13" s="241"/>
      <c r="C13" s="237" t="s">
        <v>449</v>
      </c>
      <c r="D13" s="238"/>
      <c r="E13" s="259"/>
      <c r="F13" s="246"/>
      <c r="G13" s="246"/>
      <c r="H13" s="246"/>
      <c r="I13" s="71"/>
      <c r="J13" s="68"/>
    </row>
    <row r="14" spans="1:20" ht="10.9" customHeight="1">
      <c r="A14" s="67"/>
      <c r="B14" s="71"/>
      <c r="C14" s="70"/>
      <c r="D14" s="70"/>
      <c r="E14" s="209"/>
      <c r="F14" s="209"/>
      <c r="G14" s="209"/>
      <c r="H14" s="209"/>
      <c r="I14" s="70"/>
      <c r="J14" s="72"/>
    </row>
    <row r="15" spans="1:20" ht="22.9" customHeight="1">
      <c r="A15" s="202" t="s">
        <v>311</v>
      </c>
      <c r="B15" s="241"/>
      <c r="C15" s="237" t="s">
        <v>543</v>
      </c>
      <c r="D15" s="238"/>
      <c r="E15" s="242"/>
      <c r="F15" s="233"/>
      <c r="G15" s="73" t="s">
        <v>333</v>
      </c>
      <c r="H15" s="219" t="s">
        <v>450</v>
      </c>
      <c r="I15" s="220"/>
      <c r="J15" s="74"/>
    </row>
    <row r="16" spans="1:20" ht="10.9" customHeight="1">
      <c r="A16" s="67"/>
      <c r="B16" s="71"/>
      <c r="C16" s="70"/>
      <c r="D16" s="70"/>
      <c r="E16" s="209"/>
      <c r="F16" s="209"/>
      <c r="G16" s="209"/>
      <c r="H16" s="209"/>
      <c r="I16" s="70"/>
      <c r="J16" s="72"/>
    </row>
    <row r="17" spans="1:10" ht="22.9" customHeight="1">
      <c r="A17" s="75"/>
      <c r="B17" s="73" t="s">
        <v>334</v>
      </c>
      <c r="C17" s="237" t="s">
        <v>451</v>
      </c>
      <c r="D17" s="238"/>
      <c r="E17" s="76"/>
      <c r="F17" s="76"/>
      <c r="G17" s="76"/>
      <c r="H17" s="76"/>
      <c r="I17" s="76"/>
      <c r="J17" s="74"/>
    </row>
    <row r="18" spans="1:10">
      <c r="A18" s="239"/>
      <c r="B18" s="240"/>
      <c r="C18" s="209"/>
      <c r="D18" s="209"/>
      <c r="E18" s="209"/>
      <c r="F18" s="209"/>
      <c r="G18" s="209"/>
      <c r="H18" s="209"/>
      <c r="I18" s="70"/>
      <c r="J18" s="72"/>
    </row>
    <row r="19" spans="1:10">
      <c r="A19" s="231" t="s">
        <v>312</v>
      </c>
      <c r="B19" s="232"/>
      <c r="C19" s="210" t="s">
        <v>452</v>
      </c>
      <c r="D19" s="211"/>
      <c r="E19" s="211"/>
      <c r="F19" s="211"/>
      <c r="G19" s="211"/>
      <c r="H19" s="211"/>
      <c r="I19" s="211"/>
      <c r="J19" s="212"/>
    </row>
    <row r="20" spans="1:10">
      <c r="A20" s="69"/>
      <c r="B20" s="70"/>
      <c r="C20" s="77"/>
      <c r="D20" s="70"/>
      <c r="E20" s="209"/>
      <c r="F20" s="209"/>
      <c r="G20" s="209"/>
      <c r="H20" s="209"/>
      <c r="I20" s="70"/>
      <c r="J20" s="72"/>
    </row>
    <row r="21" spans="1:10">
      <c r="A21" s="231" t="s">
        <v>313</v>
      </c>
      <c r="B21" s="232"/>
      <c r="C21" s="219">
        <v>10000</v>
      </c>
      <c r="D21" s="220"/>
      <c r="E21" s="209"/>
      <c r="F21" s="209"/>
      <c r="G21" s="210" t="s">
        <v>453</v>
      </c>
      <c r="H21" s="211"/>
      <c r="I21" s="211"/>
      <c r="J21" s="212"/>
    </row>
    <row r="22" spans="1:10">
      <c r="A22" s="69"/>
      <c r="B22" s="70"/>
      <c r="C22" s="70"/>
      <c r="D22" s="70"/>
      <c r="E22" s="209"/>
      <c r="F22" s="209"/>
      <c r="G22" s="209"/>
      <c r="H22" s="209"/>
      <c r="I22" s="70"/>
      <c r="J22" s="72"/>
    </row>
    <row r="23" spans="1:10">
      <c r="A23" s="231" t="s">
        <v>314</v>
      </c>
      <c r="B23" s="232"/>
      <c r="C23" s="210" t="s">
        <v>454</v>
      </c>
      <c r="D23" s="211"/>
      <c r="E23" s="211"/>
      <c r="F23" s="211"/>
      <c r="G23" s="211"/>
      <c r="H23" s="211"/>
      <c r="I23" s="211"/>
      <c r="J23" s="212"/>
    </row>
    <row r="24" spans="1:10">
      <c r="A24" s="69"/>
      <c r="B24" s="70"/>
      <c r="C24" s="70"/>
      <c r="D24" s="70"/>
      <c r="E24" s="209"/>
      <c r="F24" s="209"/>
      <c r="G24" s="209"/>
      <c r="H24" s="209"/>
      <c r="I24" s="70"/>
      <c r="J24" s="72"/>
    </row>
    <row r="25" spans="1:10">
      <c r="A25" s="231" t="s">
        <v>315</v>
      </c>
      <c r="B25" s="232"/>
      <c r="C25" s="234" t="s">
        <v>455</v>
      </c>
      <c r="D25" s="235"/>
      <c r="E25" s="235"/>
      <c r="F25" s="235"/>
      <c r="G25" s="235"/>
      <c r="H25" s="235"/>
      <c r="I25" s="235"/>
      <c r="J25" s="236"/>
    </row>
    <row r="26" spans="1:10">
      <c r="A26" s="69"/>
      <c r="B26" s="70"/>
      <c r="C26" s="77"/>
      <c r="D26" s="70"/>
      <c r="E26" s="209"/>
      <c r="F26" s="209"/>
      <c r="G26" s="209"/>
      <c r="H26" s="209"/>
      <c r="I26" s="70"/>
      <c r="J26" s="72"/>
    </row>
    <row r="27" spans="1:10">
      <c r="A27" s="231" t="s">
        <v>316</v>
      </c>
      <c r="B27" s="232"/>
      <c r="C27" s="234" t="s">
        <v>456</v>
      </c>
      <c r="D27" s="235"/>
      <c r="E27" s="235"/>
      <c r="F27" s="235"/>
      <c r="G27" s="235"/>
      <c r="H27" s="235"/>
      <c r="I27" s="235"/>
      <c r="J27" s="236"/>
    </row>
    <row r="28" spans="1:10" ht="13.9" customHeight="1">
      <c r="A28" s="69"/>
      <c r="B28" s="70"/>
      <c r="C28" s="77"/>
      <c r="D28" s="70"/>
      <c r="E28" s="209"/>
      <c r="F28" s="209"/>
      <c r="G28" s="209"/>
      <c r="H28" s="209"/>
      <c r="I28" s="70"/>
      <c r="J28" s="72"/>
    </row>
    <row r="29" spans="1:10" ht="22.9" customHeight="1">
      <c r="A29" s="202" t="s">
        <v>326</v>
      </c>
      <c r="B29" s="232"/>
      <c r="C29" s="78">
        <v>3541</v>
      </c>
      <c r="D29" s="79"/>
      <c r="E29" s="213"/>
      <c r="F29" s="213"/>
      <c r="G29" s="213"/>
      <c r="H29" s="213"/>
      <c r="I29" s="80"/>
      <c r="J29" s="81"/>
    </row>
    <row r="30" spans="1:10">
      <c r="A30" s="69"/>
      <c r="B30" s="70"/>
      <c r="C30" s="70"/>
      <c r="D30" s="70"/>
      <c r="E30" s="209"/>
      <c r="F30" s="209"/>
      <c r="G30" s="209"/>
      <c r="H30" s="209"/>
      <c r="I30" s="80"/>
      <c r="J30" s="81"/>
    </row>
    <row r="31" spans="1:10">
      <c r="A31" s="231" t="s">
        <v>317</v>
      </c>
      <c r="B31" s="232"/>
      <c r="C31" s="94" t="s">
        <v>337</v>
      </c>
      <c r="D31" s="230" t="s">
        <v>335</v>
      </c>
      <c r="E31" s="217"/>
      <c r="F31" s="217"/>
      <c r="G31" s="217"/>
      <c r="H31" s="82"/>
      <c r="I31" s="83" t="s">
        <v>336</v>
      </c>
      <c r="J31" s="84" t="s">
        <v>337</v>
      </c>
    </row>
    <row r="32" spans="1:10">
      <c r="A32" s="231"/>
      <c r="B32" s="232"/>
      <c r="C32" s="85"/>
      <c r="D32" s="53"/>
      <c r="E32" s="233"/>
      <c r="F32" s="233"/>
      <c r="G32" s="233"/>
      <c r="H32" s="233"/>
      <c r="I32" s="80"/>
      <c r="J32" s="81"/>
    </row>
    <row r="33" spans="1:10">
      <c r="A33" s="231" t="s">
        <v>327</v>
      </c>
      <c r="B33" s="232"/>
      <c r="C33" s="78" t="s">
        <v>339</v>
      </c>
      <c r="D33" s="230" t="s">
        <v>338</v>
      </c>
      <c r="E33" s="217"/>
      <c r="F33" s="217"/>
      <c r="G33" s="217"/>
      <c r="H33" s="76"/>
      <c r="I33" s="83" t="s">
        <v>339</v>
      </c>
      <c r="J33" s="84" t="s">
        <v>340</v>
      </c>
    </row>
    <row r="34" spans="1:10">
      <c r="A34" s="69"/>
      <c r="B34" s="70"/>
      <c r="C34" s="70"/>
      <c r="D34" s="70"/>
      <c r="E34" s="209"/>
      <c r="F34" s="209"/>
      <c r="G34" s="209"/>
      <c r="H34" s="209"/>
      <c r="I34" s="70"/>
      <c r="J34" s="72"/>
    </row>
    <row r="35" spans="1:10">
      <c r="A35" s="230" t="s">
        <v>328</v>
      </c>
      <c r="B35" s="217"/>
      <c r="C35" s="217"/>
      <c r="D35" s="217"/>
      <c r="E35" s="217" t="s">
        <v>318</v>
      </c>
      <c r="F35" s="217"/>
      <c r="G35" s="217"/>
      <c r="H35" s="217"/>
      <c r="I35" s="217"/>
      <c r="J35" s="86" t="s">
        <v>319</v>
      </c>
    </row>
    <row r="36" spans="1:10">
      <c r="A36" s="69"/>
      <c r="B36" s="70"/>
      <c r="C36" s="70"/>
      <c r="D36" s="70"/>
      <c r="E36" s="209"/>
      <c r="F36" s="209"/>
      <c r="G36" s="209"/>
      <c r="H36" s="209"/>
      <c r="I36" s="70"/>
      <c r="J36" s="81"/>
    </row>
    <row r="37" spans="1:10">
      <c r="A37" s="225" t="s">
        <v>504</v>
      </c>
      <c r="B37" s="226"/>
      <c r="C37" s="226"/>
      <c r="D37" s="226"/>
      <c r="E37" s="225" t="s">
        <v>505</v>
      </c>
      <c r="F37" s="226"/>
      <c r="G37" s="226"/>
      <c r="H37" s="226"/>
      <c r="I37" s="227"/>
      <c r="J37" s="87">
        <v>1449613</v>
      </c>
    </row>
    <row r="38" spans="1:10">
      <c r="A38" s="69"/>
      <c r="B38" s="70"/>
      <c r="C38" s="77"/>
      <c r="D38" s="229"/>
      <c r="E38" s="229"/>
      <c r="F38" s="229"/>
      <c r="G38" s="229"/>
      <c r="H38" s="229"/>
      <c r="I38" s="229"/>
      <c r="J38" s="72"/>
    </row>
    <row r="39" spans="1:10">
      <c r="A39" s="225" t="s">
        <v>506</v>
      </c>
      <c r="B39" s="226"/>
      <c r="C39" s="226"/>
      <c r="D39" s="227"/>
      <c r="E39" s="225" t="s">
        <v>507</v>
      </c>
      <c r="F39" s="226"/>
      <c r="G39" s="226"/>
      <c r="H39" s="226"/>
      <c r="I39" s="227"/>
      <c r="J39" s="78" t="s">
        <v>508</v>
      </c>
    </row>
    <row r="40" spans="1:10">
      <c r="A40" s="69"/>
      <c r="B40" s="70"/>
      <c r="C40" s="77"/>
      <c r="D40" s="88"/>
      <c r="E40" s="229"/>
      <c r="F40" s="229"/>
      <c r="G40" s="229"/>
      <c r="H40" s="229"/>
      <c r="I40" s="71"/>
      <c r="J40" s="72"/>
    </row>
    <row r="41" spans="1:10">
      <c r="A41" s="225" t="s">
        <v>509</v>
      </c>
      <c r="B41" s="226"/>
      <c r="C41" s="226"/>
      <c r="D41" s="227"/>
      <c r="E41" s="225" t="s">
        <v>558</v>
      </c>
      <c r="F41" s="226"/>
      <c r="G41" s="226"/>
      <c r="H41" s="226"/>
      <c r="I41" s="227"/>
      <c r="J41" s="78">
        <v>70633647</v>
      </c>
    </row>
    <row r="42" spans="1:10">
      <c r="A42" s="69"/>
      <c r="B42" s="70"/>
      <c r="C42" s="77"/>
      <c r="D42" s="88"/>
      <c r="E42" s="229"/>
      <c r="F42" s="229"/>
      <c r="G42" s="229"/>
      <c r="H42" s="229"/>
      <c r="I42" s="71"/>
      <c r="J42" s="72"/>
    </row>
    <row r="43" spans="1:10">
      <c r="A43" s="225" t="s">
        <v>510</v>
      </c>
      <c r="B43" s="226"/>
      <c r="C43" s="226"/>
      <c r="D43" s="227"/>
      <c r="E43" s="225" t="s">
        <v>511</v>
      </c>
      <c r="F43" s="226"/>
      <c r="G43" s="226"/>
      <c r="H43" s="226"/>
      <c r="I43" s="227"/>
      <c r="J43" s="78">
        <v>80921748</v>
      </c>
    </row>
    <row r="44" spans="1:10">
      <c r="A44" s="89"/>
      <c r="B44" s="77"/>
      <c r="C44" s="223"/>
      <c r="D44" s="223"/>
      <c r="E44" s="209"/>
      <c r="F44" s="209"/>
      <c r="G44" s="223"/>
      <c r="H44" s="223"/>
      <c r="I44" s="223"/>
      <c r="J44" s="72"/>
    </row>
    <row r="45" spans="1:10">
      <c r="A45" s="225" t="s">
        <v>512</v>
      </c>
      <c r="B45" s="226"/>
      <c r="C45" s="226"/>
      <c r="D45" s="227"/>
      <c r="E45" s="225" t="s">
        <v>548</v>
      </c>
      <c r="F45" s="226"/>
      <c r="G45" s="226"/>
      <c r="H45" s="226"/>
      <c r="I45" s="227"/>
      <c r="J45" s="78">
        <v>192753195</v>
      </c>
    </row>
    <row r="46" spans="1:10">
      <c r="A46" s="89"/>
      <c r="B46" s="77"/>
      <c r="C46" s="77"/>
      <c r="D46" s="70"/>
      <c r="E46" s="228"/>
      <c r="F46" s="228"/>
      <c r="G46" s="223"/>
      <c r="H46" s="223"/>
      <c r="I46" s="70"/>
      <c r="J46" s="72"/>
    </row>
    <row r="47" spans="1:10">
      <c r="A47" s="225"/>
      <c r="B47" s="226"/>
      <c r="C47" s="226"/>
      <c r="D47" s="227"/>
      <c r="E47" s="225"/>
      <c r="F47" s="226"/>
      <c r="G47" s="226"/>
      <c r="H47" s="226"/>
      <c r="I47" s="227"/>
      <c r="J47" s="78"/>
    </row>
    <row r="48" spans="1:10">
      <c r="A48" s="89"/>
      <c r="B48" s="77"/>
      <c r="C48" s="77"/>
      <c r="D48" s="70"/>
      <c r="E48" s="209"/>
      <c r="F48" s="209"/>
      <c r="G48" s="223"/>
      <c r="H48" s="223"/>
      <c r="I48" s="70"/>
      <c r="J48" s="90" t="s">
        <v>341</v>
      </c>
    </row>
    <row r="49" spans="1:10">
      <c r="A49" s="89"/>
      <c r="B49" s="77"/>
      <c r="C49" s="77"/>
      <c r="D49" s="70"/>
      <c r="E49" s="209"/>
      <c r="F49" s="209"/>
      <c r="G49" s="223"/>
      <c r="H49" s="223"/>
      <c r="I49" s="70"/>
      <c r="J49" s="90" t="s">
        <v>342</v>
      </c>
    </row>
    <row r="50" spans="1:10" ht="14.45" customHeight="1">
      <c r="A50" s="202" t="s">
        <v>320</v>
      </c>
      <c r="B50" s="203"/>
      <c r="C50" s="219" t="s">
        <v>342</v>
      </c>
      <c r="D50" s="220"/>
      <c r="E50" s="221" t="s">
        <v>343</v>
      </c>
      <c r="F50" s="222"/>
      <c r="G50" s="210"/>
      <c r="H50" s="211"/>
      <c r="I50" s="211"/>
      <c r="J50" s="212"/>
    </row>
    <row r="51" spans="1:10">
      <c r="A51" s="89"/>
      <c r="B51" s="77"/>
      <c r="C51" s="223"/>
      <c r="D51" s="223"/>
      <c r="E51" s="209"/>
      <c r="F51" s="209"/>
      <c r="G51" s="224" t="s">
        <v>344</v>
      </c>
      <c r="H51" s="224"/>
      <c r="I51" s="224"/>
      <c r="J51" s="61"/>
    </row>
    <row r="52" spans="1:10" ht="13.9" customHeight="1">
      <c r="A52" s="202" t="s">
        <v>321</v>
      </c>
      <c r="B52" s="203"/>
      <c r="C52" s="210" t="s">
        <v>457</v>
      </c>
      <c r="D52" s="211"/>
      <c r="E52" s="211"/>
      <c r="F52" s="211"/>
      <c r="G52" s="211"/>
      <c r="H52" s="211"/>
      <c r="I52" s="211"/>
      <c r="J52" s="212"/>
    </row>
    <row r="53" spans="1:10">
      <c r="A53" s="69"/>
      <c r="B53" s="70"/>
      <c r="C53" s="213" t="s">
        <v>322</v>
      </c>
      <c r="D53" s="213"/>
      <c r="E53" s="213"/>
      <c r="F53" s="213"/>
      <c r="G53" s="213"/>
      <c r="H53" s="213"/>
      <c r="I53" s="213"/>
      <c r="J53" s="72"/>
    </row>
    <row r="54" spans="1:10">
      <c r="A54" s="202" t="s">
        <v>323</v>
      </c>
      <c r="B54" s="203"/>
      <c r="C54" s="214" t="s">
        <v>458</v>
      </c>
      <c r="D54" s="215"/>
      <c r="E54" s="216"/>
      <c r="F54" s="209"/>
      <c r="G54" s="209"/>
      <c r="H54" s="217"/>
      <c r="I54" s="217"/>
      <c r="J54" s="218"/>
    </row>
    <row r="55" spans="1:10">
      <c r="A55" s="69"/>
      <c r="B55" s="70"/>
      <c r="C55" s="77"/>
      <c r="D55" s="70"/>
      <c r="E55" s="209"/>
      <c r="F55" s="209"/>
      <c r="G55" s="209"/>
      <c r="H55" s="209"/>
      <c r="I55" s="70"/>
      <c r="J55" s="72"/>
    </row>
    <row r="56" spans="1:10" ht="14.45" customHeight="1">
      <c r="A56" s="202" t="s">
        <v>315</v>
      </c>
      <c r="B56" s="203"/>
      <c r="C56" s="204" t="s">
        <v>459</v>
      </c>
      <c r="D56" s="205"/>
      <c r="E56" s="205"/>
      <c r="F56" s="205"/>
      <c r="G56" s="205"/>
      <c r="H56" s="205"/>
      <c r="I56" s="205"/>
      <c r="J56" s="206"/>
    </row>
    <row r="57" spans="1:10">
      <c r="A57" s="69"/>
      <c r="B57" s="70"/>
      <c r="C57" s="70"/>
      <c r="D57" s="70"/>
      <c r="E57" s="209"/>
      <c r="F57" s="209"/>
      <c r="G57" s="209"/>
      <c r="H57" s="209"/>
      <c r="I57" s="70"/>
      <c r="J57" s="72"/>
    </row>
    <row r="58" spans="1:10">
      <c r="A58" s="202" t="s">
        <v>345</v>
      </c>
      <c r="B58" s="203"/>
      <c r="C58" s="204" t="s">
        <v>460</v>
      </c>
      <c r="D58" s="205"/>
      <c r="E58" s="205"/>
      <c r="F58" s="205"/>
      <c r="G58" s="205"/>
      <c r="H58" s="205"/>
      <c r="I58" s="205"/>
      <c r="J58" s="206"/>
    </row>
    <row r="59" spans="1:10" ht="14.45" customHeight="1">
      <c r="A59" s="69"/>
      <c r="B59" s="70"/>
      <c r="C59" s="207" t="s">
        <v>346</v>
      </c>
      <c r="D59" s="207"/>
      <c r="E59" s="207"/>
      <c r="F59" s="207"/>
      <c r="G59" s="70"/>
      <c r="H59" s="70"/>
      <c r="I59" s="70"/>
      <c r="J59" s="72"/>
    </row>
    <row r="60" spans="1:10">
      <c r="A60" s="202" t="s">
        <v>347</v>
      </c>
      <c r="B60" s="203"/>
      <c r="C60" s="204" t="s">
        <v>461</v>
      </c>
      <c r="D60" s="205"/>
      <c r="E60" s="205"/>
      <c r="F60" s="205"/>
      <c r="G60" s="205"/>
      <c r="H60" s="205"/>
      <c r="I60" s="205"/>
      <c r="J60" s="206"/>
    </row>
    <row r="61" spans="1:10" ht="14.45" customHeight="1">
      <c r="A61" s="91"/>
      <c r="B61" s="92"/>
      <c r="C61" s="208" t="s">
        <v>348</v>
      </c>
      <c r="D61" s="208"/>
      <c r="E61" s="208"/>
      <c r="F61" s="208"/>
      <c r="G61" s="208"/>
      <c r="H61" s="92"/>
      <c r="I61" s="92"/>
      <c r="J61" s="93"/>
    </row>
    <row r="68" ht="27" customHeight="1"/>
    <row r="72" ht="38.450000000000003" customHeight="1"/>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4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cols>
    <col min="1" max="7" width="8.85546875" style="10"/>
    <col min="8" max="9" width="16.42578125" style="24" customWidth="1"/>
    <col min="10" max="10" width="10.28515625" style="10" bestFit="1" customWidth="1"/>
    <col min="11" max="16384" width="8.85546875" style="10"/>
  </cols>
  <sheetData>
    <row r="1" spans="1:9">
      <c r="A1" s="267" t="s">
        <v>1</v>
      </c>
      <c r="B1" s="268"/>
      <c r="C1" s="268"/>
      <c r="D1" s="268"/>
      <c r="E1" s="268"/>
      <c r="F1" s="268"/>
      <c r="G1" s="268"/>
      <c r="H1" s="268"/>
      <c r="I1" s="268"/>
    </row>
    <row r="2" spans="1:9" ht="12.75" customHeight="1">
      <c r="A2" s="269" t="s">
        <v>547</v>
      </c>
      <c r="B2" s="269"/>
      <c r="C2" s="269"/>
      <c r="D2" s="269"/>
      <c r="E2" s="269"/>
      <c r="F2" s="269"/>
      <c r="G2" s="269"/>
      <c r="H2" s="269"/>
      <c r="I2" s="269"/>
    </row>
    <row r="3" spans="1:9">
      <c r="A3" s="270" t="s">
        <v>282</v>
      </c>
      <c r="B3" s="271"/>
      <c r="C3" s="271"/>
      <c r="D3" s="271"/>
      <c r="E3" s="271"/>
      <c r="F3" s="271"/>
      <c r="G3" s="271"/>
      <c r="H3" s="271"/>
      <c r="I3" s="271"/>
    </row>
    <row r="4" spans="1:9">
      <c r="A4" s="272" t="s">
        <v>462</v>
      </c>
      <c r="B4" s="273"/>
      <c r="C4" s="273"/>
      <c r="D4" s="273"/>
      <c r="E4" s="273"/>
      <c r="F4" s="273"/>
      <c r="G4" s="273"/>
      <c r="H4" s="273"/>
      <c r="I4" s="274"/>
    </row>
    <row r="5" spans="1:9" ht="45">
      <c r="A5" s="277" t="s">
        <v>2</v>
      </c>
      <c r="B5" s="278"/>
      <c r="C5" s="278"/>
      <c r="D5" s="278"/>
      <c r="E5" s="278"/>
      <c r="F5" s="278"/>
      <c r="G5" s="11" t="s">
        <v>101</v>
      </c>
      <c r="H5" s="13" t="s">
        <v>297</v>
      </c>
      <c r="I5" s="13" t="s">
        <v>298</v>
      </c>
    </row>
    <row r="6" spans="1:9">
      <c r="A6" s="275">
        <v>1</v>
      </c>
      <c r="B6" s="276"/>
      <c r="C6" s="276"/>
      <c r="D6" s="276"/>
      <c r="E6" s="276"/>
      <c r="F6" s="276"/>
      <c r="G6" s="12">
        <v>2</v>
      </c>
      <c r="H6" s="13">
        <v>3</v>
      </c>
      <c r="I6" s="13">
        <v>4</v>
      </c>
    </row>
    <row r="7" spans="1:9">
      <c r="A7" s="279"/>
      <c r="B7" s="279"/>
      <c r="C7" s="279"/>
      <c r="D7" s="279"/>
      <c r="E7" s="279"/>
      <c r="F7" s="279"/>
      <c r="G7" s="279"/>
      <c r="H7" s="279"/>
      <c r="I7" s="279"/>
    </row>
    <row r="8" spans="1:9" ht="12.75" customHeight="1">
      <c r="A8" s="261" t="s">
        <v>4</v>
      </c>
      <c r="B8" s="261"/>
      <c r="C8" s="261"/>
      <c r="D8" s="261"/>
      <c r="E8" s="261"/>
      <c r="F8" s="261"/>
      <c r="G8" s="14">
        <v>1</v>
      </c>
      <c r="H8" s="22">
        <v>0</v>
      </c>
      <c r="I8" s="22">
        <v>0</v>
      </c>
    </row>
    <row r="9" spans="1:9" ht="12.75" customHeight="1">
      <c r="A9" s="262" t="s">
        <v>303</v>
      </c>
      <c r="B9" s="262"/>
      <c r="C9" s="262"/>
      <c r="D9" s="262"/>
      <c r="E9" s="262"/>
      <c r="F9" s="262"/>
      <c r="G9" s="15">
        <v>2</v>
      </c>
      <c r="H9" s="23">
        <f>H10+H17+H27+H38+H43</f>
        <v>229075936</v>
      </c>
      <c r="I9" s="23">
        <f>I10+I17+I27+I38+I43</f>
        <v>210535433</v>
      </c>
    </row>
    <row r="10" spans="1:9" ht="12.75" customHeight="1">
      <c r="A10" s="264" t="s">
        <v>5</v>
      </c>
      <c r="B10" s="264"/>
      <c r="C10" s="264"/>
      <c r="D10" s="264"/>
      <c r="E10" s="264"/>
      <c r="F10" s="264"/>
      <c r="G10" s="15">
        <v>3</v>
      </c>
      <c r="H10" s="23">
        <f>H11+H12+H13+H14+H15+H16</f>
        <v>5257409</v>
      </c>
      <c r="I10" s="23">
        <f>I11+I12+I13+I14+I15+I16</f>
        <v>4853763</v>
      </c>
    </row>
    <row r="11" spans="1:9" ht="12.75" customHeight="1">
      <c r="A11" s="260" t="s">
        <v>6</v>
      </c>
      <c r="B11" s="260"/>
      <c r="C11" s="260"/>
      <c r="D11" s="260"/>
      <c r="E11" s="260"/>
      <c r="F11" s="260"/>
      <c r="G11" s="14">
        <v>4</v>
      </c>
      <c r="H11" s="141">
        <v>0</v>
      </c>
      <c r="I11" s="141">
        <v>0</v>
      </c>
    </row>
    <row r="12" spans="1:9" ht="22.9" customHeight="1">
      <c r="A12" s="260" t="s">
        <v>7</v>
      </c>
      <c r="B12" s="260"/>
      <c r="C12" s="260"/>
      <c r="D12" s="260"/>
      <c r="E12" s="260"/>
      <c r="F12" s="260"/>
      <c r="G12" s="14">
        <v>5</v>
      </c>
      <c r="H12" s="141">
        <v>1084163</v>
      </c>
      <c r="I12" s="141">
        <v>680517</v>
      </c>
    </row>
    <row r="13" spans="1:9" ht="12.75" customHeight="1">
      <c r="A13" s="260" t="s">
        <v>8</v>
      </c>
      <c r="B13" s="260"/>
      <c r="C13" s="260"/>
      <c r="D13" s="260"/>
      <c r="E13" s="260"/>
      <c r="F13" s="260"/>
      <c r="G13" s="14">
        <v>6</v>
      </c>
      <c r="H13" s="141">
        <v>4173246</v>
      </c>
      <c r="I13" s="141">
        <v>4173246</v>
      </c>
    </row>
    <row r="14" spans="1:9" ht="12.75" customHeight="1">
      <c r="A14" s="260" t="s">
        <v>9</v>
      </c>
      <c r="B14" s="260"/>
      <c r="C14" s="260"/>
      <c r="D14" s="260"/>
      <c r="E14" s="260"/>
      <c r="F14" s="260"/>
      <c r="G14" s="14">
        <v>7</v>
      </c>
      <c r="H14" s="141">
        <v>0</v>
      </c>
      <c r="I14" s="141">
        <v>0</v>
      </c>
    </row>
    <row r="15" spans="1:9" ht="12.75" customHeight="1">
      <c r="A15" s="260" t="s">
        <v>10</v>
      </c>
      <c r="B15" s="260"/>
      <c r="C15" s="260"/>
      <c r="D15" s="260"/>
      <c r="E15" s="260"/>
      <c r="F15" s="260"/>
      <c r="G15" s="14">
        <v>8</v>
      </c>
      <c r="H15" s="141">
        <v>0</v>
      </c>
      <c r="I15" s="141">
        <v>0</v>
      </c>
    </row>
    <row r="16" spans="1:9" ht="12.75" customHeight="1">
      <c r="A16" s="260" t="s">
        <v>11</v>
      </c>
      <c r="B16" s="260"/>
      <c r="C16" s="260"/>
      <c r="D16" s="260"/>
      <c r="E16" s="260"/>
      <c r="F16" s="260"/>
      <c r="G16" s="14">
        <v>9</v>
      </c>
      <c r="H16" s="141">
        <v>0</v>
      </c>
      <c r="I16" s="141">
        <v>0</v>
      </c>
    </row>
    <row r="17" spans="1:9" ht="12.75" customHeight="1">
      <c r="A17" s="264" t="s">
        <v>12</v>
      </c>
      <c r="B17" s="264"/>
      <c r="C17" s="264"/>
      <c r="D17" s="264"/>
      <c r="E17" s="264"/>
      <c r="F17" s="264"/>
      <c r="G17" s="15">
        <v>10</v>
      </c>
      <c r="H17" s="23">
        <f>H18+H19+H20+H21+H22+H23+H24+H25+H26</f>
        <v>186284651</v>
      </c>
      <c r="I17" s="23">
        <f>I18+I19+I20+I21+I22+I23+I24+I25+I26</f>
        <v>165900153</v>
      </c>
    </row>
    <row r="18" spans="1:9" ht="12.75" customHeight="1">
      <c r="A18" s="260" t="s">
        <v>13</v>
      </c>
      <c r="B18" s="260"/>
      <c r="C18" s="260"/>
      <c r="D18" s="260"/>
      <c r="E18" s="260"/>
      <c r="F18" s="260"/>
      <c r="G18" s="14">
        <v>11</v>
      </c>
      <c r="H18" s="141">
        <v>15605344</v>
      </c>
      <c r="I18" s="141">
        <v>15605344</v>
      </c>
    </row>
    <row r="19" spans="1:9" ht="12.75" customHeight="1">
      <c r="A19" s="260" t="s">
        <v>14</v>
      </c>
      <c r="B19" s="260"/>
      <c r="C19" s="260"/>
      <c r="D19" s="260"/>
      <c r="E19" s="260"/>
      <c r="F19" s="260"/>
      <c r="G19" s="14">
        <v>12</v>
      </c>
      <c r="H19" s="141">
        <v>91238625</v>
      </c>
      <c r="I19" s="141">
        <v>82971010</v>
      </c>
    </row>
    <row r="20" spans="1:9" ht="12.75" customHeight="1">
      <c r="A20" s="260" t="s">
        <v>15</v>
      </c>
      <c r="B20" s="260"/>
      <c r="C20" s="260"/>
      <c r="D20" s="260"/>
      <c r="E20" s="260"/>
      <c r="F20" s="260"/>
      <c r="G20" s="14">
        <v>13</v>
      </c>
      <c r="H20" s="141">
        <v>46800326</v>
      </c>
      <c r="I20" s="141">
        <v>39272687</v>
      </c>
    </row>
    <row r="21" spans="1:9" ht="12.75" customHeight="1">
      <c r="A21" s="260" t="s">
        <v>16</v>
      </c>
      <c r="B21" s="260"/>
      <c r="C21" s="260"/>
      <c r="D21" s="260"/>
      <c r="E21" s="260"/>
      <c r="F21" s="260"/>
      <c r="G21" s="14">
        <v>14</v>
      </c>
      <c r="H21" s="141">
        <v>32007853</v>
      </c>
      <c r="I21" s="141">
        <v>25960994</v>
      </c>
    </row>
    <row r="22" spans="1:9" ht="12.75" customHeight="1">
      <c r="A22" s="260" t="s">
        <v>17</v>
      </c>
      <c r="B22" s="260"/>
      <c r="C22" s="260"/>
      <c r="D22" s="260"/>
      <c r="E22" s="260"/>
      <c r="F22" s="260"/>
      <c r="G22" s="14">
        <v>15</v>
      </c>
      <c r="H22" s="141">
        <v>0</v>
      </c>
      <c r="I22" s="141">
        <v>0</v>
      </c>
    </row>
    <row r="23" spans="1:9" ht="12.75" customHeight="1">
      <c r="A23" s="260" t="s">
        <v>18</v>
      </c>
      <c r="B23" s="260"/>
      <c r="C23" s="260"/>
      <c r="D23" s="260"/>
      <c r="E23" s="260"/>
      <c r="F23" s="260"/>
      <c r="G23" s="14">
        <v>16</v>
      </c>
      <c r="H23" s="141">
        <v>0</v>
      </c>
      <c r="I23" s="141">
        <v>0</v>
      </c>
    </row>
    <row r="24" spans="1:9" ht="12.75" customHeight="1">
      <c r="A24" s="260" t="s">
        <v>19</v>
      </c>
      <c r="B24" s="260"/>
      <c r="C24" s="260"/>
      <c r="D24" s="260"/>
      <c r="E24" s="260"/>
      <c r="F24" s="260"/>
      <c r="G24" s="14">
        <v>17</v>
      </c>
      <c r="H24" s="141">
        <v>587641</v>
      </c>
      <c r="I24" s="141">
        <v>2064871</v>
      </c>
    </row>
    <row r="25" spans="1:9" ht="12.75" customHeight="1">
      <c r="A25" s="260" t="s">
        <v>20</v>
      </c>
      <c r="B25" s="260"/>
      <c r="C25" s="260"/>
      <c r="D25" s="260"/>
      <c r="E25" s="260"/>
      <c r="F25" s="260"/>
      <c r="G25" s="14">
        <v>18</v>
      </c>
      <c r="H25" s="141">
        <v>44862</v>
      </c>
      <c r="I25" s="141">
        <v>25247</v>
      </c>
    </row>
    <row r="26" spans="1:9" ht="12.75" customHeight="1">
      <c r="A26" s="260" t="s">
        <v>21</v>
      </c>
      <c r="B26" s="260"/>
      <c r="C26" s="260"/>
      <c r="D26" s="260"/>
      <c r="E26" s="260"/>
      <c r="F26" s="260"/>
      <c r="G26" s="14">
        <v>19</v>
      </c>
      <c r="H26" s="141">
        <v>0</v>
      </c>
      <c r="I26" s="141">
        <v>0</v>
      </c>
    </row>
    <row r="27" spans="1:9" ht="12.75" customHeight="1">
      <c r="A27" s="264" t="s">
        <v>22</v>
      </c>
      <c r="B27" s="264"/>
      <c r="C27" s="264"/>
      <c r="D27" s="264"/>
      <c r="E27" s="264"/>
      <c r="F27" s="264"/>
      <c r="G27" s="15">
        <v>20</v>
      </c>
      <c r="H27" s="23">
        <f>SUM(H28:H37)</f>
        <v>16432018</v>
      </c>
      <c r="I27" s="23">
        <f>SUM(I28:I37)</f>
        <v>11782920</v>
      </c>
    </row>
    <row r="28" spans="1:9" ht="12.75" customHeight="1">
      <c r="A28" s="260" t="s">
        <v>23</v>
      </c>
      <c r="B28" s="260"/>
      <c r="C28" s="260"/>
      <c r="D28" s="260"/>
      <c r="E28" s="260"/>
      <c r="F28" s="260"/>
      <c r="G28" s="14">
        <v>21</v>
      </c>
      <c r="H28" s="22">
        <v>0</v>
      </c>
      <c r="I28" s="141">
        <v>0</v>
      </c>
    </row>
    <row r="29" spans="1:9" ht="12.75" customHeight="1">
      <c r="A29" s="260" t="s">
        <v>24</v>
      </c>
      <c r="B29" s="260"/>
      <c r="C29" s="260"/>
      <c r="D29" s="260"/>
      <c r="E29" s="260"/>
      <c r="F29" s="260"/>
      <c r="G29" s="14">
        <v>22</v>
      </c>
      <c r="H29" s="22">
        <v>0</v>
      </c>
      <c r="I29" s="141">
        <v>0</v>
      </c>
    </row>
    <row r="30" spans="1:9" ht="12.75" customHeight="1">
      <c r="A30" s="260" t="s">
        <v>25</v>
      </c>
      <c r="B30" s="260"/>
      <c r="C30" s="260"/>
      <c r="D30" s="260"/>
      <c r="E30" s="260"/>
      <c r="F30" s="260"/>
      <c r="G30" s="14">
        <v>23</v>
      </c>
      <c r="H30" s="22">
        <v>0</v>
      </c>
      <c r="I30" s="141">
        <v>0</v>
      </c>
    </row>
    <row r="31" spans="1:9" ht="24" customHeight="1">
      <c r="A31" s="260" t="s">
        <v>26</v>
      </c>
      <c r="B31" s="260"/>
      <c r="C31" s="260"/>
      <c r="D31" s="260"/>
      <c r="E31" s="260"/>
      <c r="F31" s="260"/>
      <c r="G31" s="14">
        <v>24</v>
      </c>
      <c r="H31" s="22">
        <v>0</v>
      </c>
      <c r="I31" s="141">
        <v>0</v>
      </c>
    </row>
    <row r="32" spans="1:9" ht="23.45" customHeight="1">
      <c r="A32" s="260" t="s">
        <v>27</v>
      </c>
      <c r="B32" s="260"/>
      <c r="C32" s="260"/>
      <c r="D32" s="260"/>
      <c r="E32" s="260"/>
      <c r="F32" s="260"/>
      <c r="G32" s="14">
        <v>25</v>
      </c>
      <c r="H32" s="22">
        <v>0</v>
      </c>
      <c r="I32" s="141">
        <v>0</v>
      </c>
    </row>
    <row r="33" spans="1:9" ht="21.6" customHeight="1">
      <c r="A33" s="260" t="s">
        <v>28</v>
      </c>
      <c r="B33" s="260"/>
      <c r="C33" s="260"/>
      <c r="D33" s="260"/>
      <c r="E33" s="260"/>
      <c r="F33" s="260"/>
      <c r="G33" s="14">
        <v>26</v>
      </c>
      <c r="H33" s="22">
        <v>0</v>
      </c>
      <c r="I33" s="141">
        <v>0</v>
      </c>
    </row>
    <row r="34" spans="1:9" ht="12.75" customHeight="1">
      <c r="A34" s="260" t="s">
        <v>29</v>
      </c>
      <c r="B34" s="260"/>
      <c r="C34" s="260"/>
      <c r="D34" s="260"/>
      <c r="E34" s="260"/>
      <c r="F34" s="260"/>
      <c r="G34" s="14">
        <v>27</v>
      </c>
      <c r="H34" s="22">
        <v>0</v>
      </c>
      <c r="I34" s="141">
        <v>0</v>
      </c>
    </row>
    <row r="35" spans="1:9" ht="12.75" customHeight="1">
      <c r="A35" s="260" t="s">
        <v>30</v>
      </c>
      <c r="B35" s="260"/>
      <c r="C35" s="260"/>
      <c r="D35" s="260"/>
      <c r="E35" s="260"/>
      <c r="F35" s="260"/>
      <c r="G35" s="14">
        <v>28</v>
      </c>
      <c r="H35" s="141">
        <v>16432018</v>
      </c>
      <c r="I35" s="141">
        <v>11782920</v>
      </c>
    </row>
    <row r="36" spans="1:9" ht="12.75" customHeight="1">
      <c r="A36" s="260" t="s">
        <v>31</v>
      </c>
      <c r="B36" s="260"/>
      <c r="C36" s="260"/>
      <c r="D36" s="260"/>
      <c r="E36" s="260"/>
      <c r="F36" s="260"/>
      <c r="G36" s="14">
        <v>29</v>
      </c>
      <c r="H36" s="22">
        <v>0</v>
      </c>
      <c r="I36" s="141">
        <v>0</v>
      </c>
    </row>
    <row r="37" spans="1:9" ht="12.75" customHeight="1">
      <c r="A37" s="260" t="s">
        <v>32</v>
      </c>
      <c r="B37" s="260"/>
      <c r="C37" s="260"/>
      <c r="D37" s="260"/>
      <c r="E37" s="260"/>
      <c r="F37" s="260"/>
      <c r="G37" s="14">
        <v>30</v>
      </c>
      <c r="H37" s="22">
        <v>0</v>
      </c>
      <c r="I37" s="141">
        <v>0</v>
      </c>
    </row>
    <row r="38" spans="1:9" ht="12.75" customHeight="1">
      <c r="A38" s="264" t="s">
        <v>33</v>
      </c>
      <c r="B38" s="264"/>
      <c r="C38" s="264"/>
      <c r="D38" s="264"/>
      <c r="E38" s="264"/>
      <c r="F38" s="264"/>
      <c r="G38" s="15">
        <v>31</v>
      </c>
      <c r="H38" s="23">
        <f>H39+H40+H41+H42</f>
        <v>5495745</v>
      </c>
      <c r="I38" s="23">
        <f>I39+I40+I41+I42</f>
        <v>3985373</v>
      </c>
    </row>
    <row r="39" spans="1:9" ht="12.75" customHeight="1">
      <c r="A39" s="260" t="s">
        <v>34</v>
      </c>
      <c r="B39" s="260"/>
      <c r="C39" s="260"/>
      <c r="D39" s="260"/>
      <c r="E39" s="260"/>
      <c r="F39" s="260"/>
      <c r="G39" s="14">
        <v>32</v>
      </c>
      <c r="H39" s="22">
        <v>0</v>
      </c>
      <c r="I39" s="141">
        <v>0</v>
      </c>
    </row>
    <row r="40" spans="1:9" ht="12.75" customHeight="1">
      <c r="A40" s="260" t="s">
        <v>35</v>
      </c>
      <c r="B40" s="260"/>
      <c r="C40" s="260"/>
      <c r="D40" s="260"/>
      <c r="E40" s="260"/>
      <c r="F40" s="260"/>
      <c r="G40" s="14">
        <v>33</v>
      </c>
      <c r="H40" s="22">
        <v>0</v>
      </c>
      <c r="I40" s="141">
        <v>0</v>
      </c>
    </row>
    <row r="41" spans="1:9" ht="12.75" customHeight="1">
      <c r="A41" s="260" t="s">
        <v>36</v>
      </c>
      <c r="B41" s="260"/>
      <c r="C41" s="260"/>
      <c r="D41" s="260"/>
      <c r="E41" s="260"/>
      <c r="F41" s="260"/>
      <c r="G41" s="14">
        <v>34</v>
      </c>
      <c r="H41" s="141">
        <v>5127139</v>
      </c>
      <c r="I41" s="141">
        <v>3626069</v>
      </c>
    </row>
    <row r="42" spans="1:9" ht="12.75" customHeight="1">
      <c r="A42" s="260" t="s">
        <v>37</v>
      </c>
      <c r="B42" s="260"/>
      <c r="C42" s="260"/>
      <c r="D42" s="260"/>
      <c r="E42" s="260"/>
      <c r="F42" s="260"/>
      <c r="G42" s="14">
        <v>35</v>
      </c>
      <c r="H42" s="141">
        <v>368606</v>
      </c>
      <c r="I42" s="141">
        <v>359304</v>
      </c>
    </row>
    <row r="43" spans="1:9" ht="12.75" customHeight="1">
      <c r="A43" s="260" t="s">
        <v>38</v>
      </c>
      <c r="B43" s="260"/>
      <c r="C43" s="260"/>
      <c r="D43" s="260"/>
      <c r="E43" s="260"/>
      <c r="F43" s="260"/>
      <c r="G43" s="14">
        <v>36</v>
      </c>
      <c r="H43" s="141">
        <v>15606113</v>
      </c>
      <c r="I43" s="141">
        <v>24013224</v>
      </c>
    </row>
    <row r="44" spans="1:9" ht="12.75" customHeight="1">
      <c r="A44" s="262" t="s">
        <v>304</v>
      </c>
      <c r="B44" s="262"/>
      <c r="C44" s="262"/>
      <c r="D44" s="262"/>
      <c r="E44" s="262"/>
      <c r="F44" s="262"/>
      <c r="G44" s="15">
        <v>37</v>
      </c>
      <c r="H44" s="23">
        <f>H45+H53+H60+H70</f>
        <v>967792434</v>
      </c>
      <c r="I44" s="23">
        <f>I45+I53+I60+I70</f>
        <v>1035837971</v>
      </c>
    </row>
    <row r="45" spans="1:9" ht="12.75" customHeight="1">
      <c r="A45" s="264" t="s">
        <v>39</v>
      </c>
      <c r="B45" s="264"/>
      <c r="C45" s="264"/>
      <c r="D45" s="264"/>
      <c r="E45" s="264"/>
      <c r="F45" s="264"/>
      <c r="G45" s="15">
        <v>38</v>
      </c>
      <c r="H45" s="23">
        <f>SUM(H46:H52)</f>
        <v>142851933</v>
      </c>
      <c r="I45" s="23">
        <f>SUM(I46:I52)</f>
        <v>99647567</v>
      </c>
    </row>
    <row r="46" spans="1:9" ht="12.75" customHeight="1">
      <c r="A46" s="260" t="s">
        <v>40</v>
      </c>
      <c r="B46" s="260"/>
      <c r="C46" s="260"/>
      <c r="D46" s="260"/>
      <c r="E46" s="260"/>
      <c r="F46" s="260"/>
      <c r="G46" s="14">
        <v>39</v>
      </c>
      <c r="H46" s="141">
        <v>39150582</v>
      </c>
      <c r="I46" s="141">
        <v>53495637</v>
      </c>
    </row>
    <row r="47" spans="1:9" ht="12.75" customHeight="1">
      <c r="A47" s="260" t="s">
        <v>41</v>
      </c>
      <c r="B47" s="260"/>
      <c r="C47" s="260"/>
      <c r="D47" s="260"/>
      <c r="E47" s="260"/>
      <c r="F47" s="260"/>
      <c r="G47" s="14">
        <v>40</v>
      </c>
      <c r="H47" s="141">
        <v>103699551</v>
      </c>
      <c r="I47" s="141">
        <v>46150130</v>
      </c>
    </row>
    <row r="48" spans="1:9" ht="12.75" customHeight="1">
      <c r="A48" s="260" t="s">
        <v>42</v>
      </c>
      <c r="B48" s="260"/>
      <c r="C48" s="260"/>
      <c r="D48" s="260"/>
      <c r="E48" s="260"/>
      <c r="F48" s="260"/>
      <c r="G48" s="14">
        <v>41</v>
      </c>
      <c r="H48" s="141">
        <v>0</v>
      </c>
      <c r="I48" s="141">
        <v>0</v>
      </c>
    </row>
    <row r="49" spans="1:9" ht="12.75" customHeight="1">
      <c r="A49" s="260" t="s">
        <v>43</v>
      </c>
      <c r="B49" s="260"/>
      <c r="C49" s="260"/>
      <c r="D49" s="260"/>
      <c r="E49" s="260"/>
      <c r="F49" s="260"/>
      <c r="G49" s="14">
        <v>42</v>
      </c>
      <c r="H49" s="141">
        <v>0</v>
      </c>
      <c r="I49" s="141">
        <v>0</v>
      </c>
    </row>
    <row r="50" spans="1:9" ht="12.75" customHeight="1">
      <c r="A50" s="260" t="s">
        <v>44</v>
      </c>
      <c r="B50" s="260"/>
      <c r="C50" s="260"/>
      <c r="D50" s="260"/>
      <c r="E50" s="260"/>
      <c r="F50" s="260"/>
      <c r="G50" s="14">
        <v>43</v>
      </c>
      <c r="H50" s="141">
        <v>1800</v>
      </c>
      <c r="I50" s="141">
        <v>1800</v>
      </c>
    </row>
    <row r="51" spans="1:9" ht="12.75" customHeight="1">
      <c r="A51" s="260" t="s">
        <v>45</v>
      </c>
      <c r="B51" s="260"/>
      <c r="C51" s="260"/>
      <c r="D51" s="260"/>
      <c r="E51" s="260"/>
      <c r="F51" s="260"/>
      <c r="G51" s="14">
        <v>44</v>
      </c>
      <c r="H51" s="22">
        <v>0</v>
      </c>
      <c r="I51" s="141">
        <v>0</v>
      </c>
    </row>
    <row r="52" spans="1:9" ht="12.75" customHeight="1">
      <c r="A52" s="260" t="s">
        <v>46</v>
      </c>
      <c r="B52" s="260"/>
      <c r="C52" s="260"/>
      <c r="D52" s="260"/>
      <c r="E52" s="260"/>
      <c r="F52" s="260"/>
      <c r="G52" s="14">
        <v>45</v>
      </c>
      <c r="H52" s="22">
        <v>0</v>
      </c>
      <c r="I52" s="141">
        <v>0</v>
      </c>
    </row>
    <row r="53" spans="1:9" ht="12.75" customHeight="1">
      <c r="A53" s="264" t="s">
        <v>47</v>
      </c>
      <c r="B53" s="264"/>
      <c r="C53" s="264"/>
      <c r="D53" s="264"/>
      <c r="E53" s="264"/>
      <c r="F53" s="264"/>
      <c r="G53" s="15">
        <v>46</v>
      </c>
      <c r="H53" s="23">
        <f>SUM(H54:H59)</f>
        <v>301127701</v>
      </c>
      <c r="I53" s="23">
        <f>SUM(I54:I59)</f>
        <v>372867760</v>
      </c>
    </row>
    <row r="54" spans="1:9" ht="12.75" customHeight="1">
      <c r="A54" s="260" t="s">
        <v>48</v>
      </c>
      <c r="B54" s="260"/>
      <c r="C54" s="260"/>
      <c r="D54" s="260"/>
      <c r="E54" s="260"/>
      <c r="F54" s="260"/>
      <c r="G54" s="14">
        <v>47</v>
      </c>
      <c r="H54" s="22">
        <v>0</v>
      </c>
      <c r="I54" s="22">
        <v>0</v>
      </c>
    </row>
    <row r="55" spans="1:9" ht="12.75" customHeight="1">
      <c r="A55" s="260" t="s">
        <v>49</v>
      </c>
      <c r="B55" s="260"/>
      <c r="C55" s="260"/>
      <c r="D55" s="260"/>
      <c r="E55" s="260"/>
      <c r="F55" s="260"/>
      <c r="G55" s="14">
        <v>48</v>
      </c>
      <c r="H55" s="141">
        <v>76808031</v>
      </c>
      <c r="I55" s="141">
        <v>134748477</v>
      </c>
    </row>
    <row r="56" spans="1:9" ht="12.75" customHeight="1">
      <c r="A56" s="260" t="s">
        <v>50</v>
      </c>
      <c r="B56" s="260"/>
      <c r="C56" s="260"/>
      <c r="D56" s="260"/>
      <c r="E56" s="260"/>
      <c r="F56" s="260"/>
      <c r="G56" s="14">
        <v>49</v>
      </c>
      <c r="H56" s="141">
        <v>201472625</v>
      </c>
      <c r="I56" s="141">
        <v>228219840</v>
      </c>
    </row>
    <row r="57" spans="1:9" ht="12.75" customHeight="1">
      <c r="A57" s="260" t="s">
        <v>51</v>
      </c>
      <c r="B57" s="260"/>
      <c r="C57" s="260"/>
      <c r="D57" s="260"/>
      <c r="E57" s="260"/>
      <c r="F57" s="260"/>
      <c r="G57" s="14">
        <v>50</v>
      </c>
      <c r="H57" s="141">
        <v>0</v>
      </c>
      <c r="I57" s="141">
        <v>0</v>
      </c>
    </row>
    <row r="58" spans="1:9" ht="12.75" customHeight="1">
      <c r="A58" s="260" t="s">
        <v>52</v>
      </c>
      <c r="B58" s="260"/>
      <c r="C58" s="260"/>
      <c r="D58" s="260"/>
      <c r="E58" s="260"/>
      <c r="F58" s="260"/>
      <c r="G58" s="14">
        <v>51</v>
      </c>
      <c r="H58" s="141">
        <v>3467925</v>
      </c>
      <c r="I58" s="141">
        <v>1769973</v>
      </c>
    </row>
    <row r="59" spans="1:9" ht="12.75" customHeight="1">
      <c r="A59" s="260" t="s">
        <v>53</v>
      </c>
      <c r="B59" s="260"/>
      <c r="C59" s="260"/>
      <c r="D59" s="260"/>
      <c r="E59" s="260"/>
      <c r="F59" s="260"/>
      <c r="G59" s="14">
        <v>52</v>
      </c>
      <c r="H59" s="141">
        <v>19379120</v>
      </c>
      <c r="I59" s="141">
        <v>8129470</v>
      </c>
    </row>
    <row r="60" spans="1:9" ht="12.75" customHeight="1">
      <c r="A60" s="264" t="s">
        <v>54</v>
      </c>
      <c r="B60" s="264"/>
      <c r="C60" s="264"/>
      <c r="D60" s="264"/>
      <c r="E60" s="264"/>
      <c r="F60" s="264"/>
      <c r="G60" s="15">
        <v>53</v>
      </c>
      <c r="H60" s="23">
        <f>SUM(H61:H69)</f>
        <v>46325762</v>
      </c>
      <c r="I60" s="23">
        <f>SUM(I61:I69)</f>
        <v>36874334</v>
      </c>
    </row>
    <row r="61" spans="1:9" ht="12.75" customHeight="1">
      <c r="A61" s="260" t="s">
        <v>23</v>
      </c>
      <c r="B61" s="260"/>
      <c r="C61" s="260"/>
      <c r="D61" s="260"/>
      <c r="E61" s="260"/>
      <c r="F61" s="260"/>
      <c r="G61" s="14">
        <v>54</v>
      </c>
      <c r="H61" s="22">
        <v>0</v>
      </c>
      <c r="I61" s="22">
        <v>0</v>
      </c>
    </row>
    <row r="62" spans="1:9" ht="27.6" customHeight="1">
      <c r="A62" s="260" t="s">
        <v>24</v>
      </c>
      <c r="B62" s="260"/>
      <c r="C62" s="260"/>
      <c r="D62" s="260"/>
      <c r="E62" s="260"/>
      <c r="F62" s="260"/>
      <c r="G62" s="14">
        <v>55</v>
      </c>
      <c r="H62" s="22">
        <v>0</v>
      </c>
      <c r="I62" s="22">
        <v>0</v>
      </c>
    </row>
    <row r="63" spans="1:9" ht="12.75" customHeight="1">
      <c r="A63" s="260" t="s">
        <v>25</v>
      </c>
      <c r="B63" s="260"/>
      <c r="C63" s="260"/>
      <c r="D63" s="260"/>
      <c r="E63" s="260"/>
      <c r="F63" s="260"/>
      <c r="G63" s="14">
        <v>56</v>
      </c>
      <c r="H63" s="22">
        <v>0</v>
      </c>
      <c r="I63" s="22">
        <v>0</v>
      </c>
    </row>
    <row r="64" spans="1:9" ht="25.9" customHeight="1">
      <c r="A64" s="260" t="s">
        <v>55</v>
      </c>
      <c r="B64" s="260"/>
      <c r="C64" s="260"/>
      <c r="D64" s="260"/>
      <c r="E64" s="260"/>
      <c r="F64" s="260"/>
      <c r="G64" s="14">
        <v>57</v>
      </c>
      <c r="H64" s="22">
        <v>0</v>
      </c>
      <c r="I64" s="22">
        <v>0</v>
      </c>
    </row>
    <row r="65" spans="1:9" ht="21.6" customHeight="1">
      <c r="A65" s="260" t="s">
        <v>27</v>
      </c>
      <c r="B65" s="260"/>
      <c r="C65" s="260"/>
      <c r="D65" s="260"/>
      <c r="E65" s="260"/>
      <c r="F65" s="260"/>
      <c r="G65" s="14">
        <v>58</v>
      </c>
      <c r="H65" s="22">
        <v>0</v>
      </c>
      <c r="I65" s="22">
        <v>0</v>
      </c>
    </row>
    <row r="66" spans="1:9" ht="21.6" customHeight="1">
      <c r="A66" s="260" t="s">
        <v>28</v>
      </c>
      <c r="B66" s="260"/>
      <c r="C66" s="260"/>
      <c r="D66" s="260"/>
      <c r="E66" s="260"/>
      <c r="F66" s="260"/>
      <c r="G66" s="14">
        <v>59</v>
      </c>
      <c r="H66" s="22">
        <v>0</v>
      </c>
      <c r="I66" s="22">
        <v>0</v>
      </c>
    </row>
    <row r="67" spans="1:9" ht="12.75" customHeight="1">
      <c r="A67" s="260" t="s">
        <v>29</v>
      </c>
      <c r="B67" s="260"/>
      <c r="C67" s="260"/>
      <c r="D67" s="260"/>
      <c r="E67" s="260"/>
      <c r="F67" s="260"/>
      <c r="G67" s="14">
        <v>60</v>
      </c>
      <c r="H67" s="141">
        <v>32997449</v>
      </c>
      <c r="I67" s="141">
        <v>31074334</v>
      </c>
    </row>
    <row r="68" spans="1:9" ht="12.75" customHeight="1">
      <c r="A68" s="260" t="s">
        <v>30</v>
      </c>
      <c r="B68" s="260"/>
      <c r="C68" s="260"/>
      <c r="D68" s="260"/>
      <c r="E68" s="260"/>
      <c r="F68" s="260"/>
      <c r="G68" s="14">
        <v>61</v>
      </c>
      <c r="H68" s="141">
        <v>13328313</v>
      </c>
      <c r="I68" s="141">
        <v>5800000</v>
      </c>
    </row>
    <row r="69" spans="1:9" ht="12.75" customHeight="1">
      <c r="A69" s="260" t="s">
        <v>56</v>
      </c>
      <c r="B69" s="260"/>
      <c r="C69" s="260"/>
      <c r="D69" s="260"/>
      <c r="E69" s="260"/>
      <c r="F69" s="260"/>
      <c r="G69" s="14">
        <v>62</v>
      </c>
      <c r="H69" s="141">
        <v>0</v>
      </c>
      <c r="I69" s="141">
        <v>0</v>
      </c>
    </row>
    <row r="70" spans="1:9" ht="12.75" customHeight="1">
      <c r="A70" s="260" t="s">
        <v>57</v>
      </c>
      <c r="B70" s="260"/>
      <c r="C70" s="260"/>
      <c r="D70" s="260"/>
      <c r="E70" s="260"/>
      <c r="F70" s="260"/>
      <c r="G70" s="14">
        <v>63</v>
      </c>
      <c r="H70" s="141">
        <v>477487038</v>
      </c>
      <c r="I70" s="141">
        <v>526448310</v>
      </c>
    </row>
    <row r="71" spans="1:9" ht="12.75" customHeight="1">
      <c r="A71" s="261" t="s">
        <v>58</v>
      </c>
      <c r="B71" s="261"/>
      <c r="C71" s="261"/>
      <c r="D71" s="261"/>
      <c r="E71" s="261"/>
      <c r="F71" s="261"/>
      <c r="G71" s="14">
        <v>64</v>
      </c>
      <c r="H71" s="141">
        <v>6787111</v>
      </c>
      <c r="I71" s="141">
        <v>8810855</v>
      </c>
    </row>
    <row r="72" spans="1:9" ht="12.75" customHeight="1">
      <c r="A72" s="262" t="s">
        <v>305</v>
      </c>
      <c r="B72" s="262"/>
      <c r="C72" s="262"/>
      <c r="D72" s="262"/>
      <c r="E72" s="262"/>
      <c r="F72" s="262"/>
      <c r="G72" s="15">
        <v>65</v>
      </c>
      <c r="H72" s="23">
        <f>H8+H9+H44+H71</f>
        <v>1203655481</v>
      </c>
      <c r="I72" s="23">
        <f>I8+I9+I44+I71</f>
        <v>1255184259</v>
      </c>
    </row>
    <row r="73" spans="1:9" ht="12.75" customHeight="1">
      <c r="A73" s="261" t="s">
        <v>59</v>
      </c>
      <c r="B73" s="261"/>
      <c r="C73" s="261"/>
      <c r="D73" s="261"/>
      <c r="E73" s="261"/>
      <c r="F73" s="261"/>
      <c r="G73" s="14">
        <v>66</v>
      </c>
      <c r="H73" s="22">
        <v>0</v>
      </c>
      <c r="I73" s="22">
        <v>0</v>
      </c>
    </row>
    <row r="74" spans="1:9">
      <c r="A74" s="265" t="s">
        <v>60</v>
      </c>
      <c r="B74" s="266"/>
      <c r="C74" s="266"/>
      <c r="D74" s="266"/>
      <c r="E74" s="266"/>
      <c r="F74" s="266"/>
      <c r="G74" s="266"/>
      <c r="H74" s="266"/>
      <c r="I74" s="266"/>
    </row>
    <row r="75" spans="1:9" ht="12.75" customHeight="1">
      <c r="A75" s="262" t="s">
        <v>353</v>
      </c>
      <c r="B75" s="262"/>
      <c r="C75" s="262"/>
      <c r="D75" s="262"/>
      <c r="E75" s="262"/>
      <c r="F75" s="262"/>
      <c r="G75" s="15">
        <v>67</v>
      </c>
      <c r="H75" s="102">
        <f>H76+H77+H78+H84+H85+H91+H94+H97</f>
        <v>404042075</v>
      </c>
      <c r="I75" s="102">
        <f>I76+I77+I78+I84+I85+I91+I94+I97</f>
        <v>435599185</v>
      </c>
    </row>
    <row r="76" spans="1:9" ht="12.75" customHeight="1">
      <c r="A76" s="260" t="s">
        <v>61</v>
      </c>
      <c r="B76" s="260"/>
      <c r="C76" s="260"/>
      <c r="D76" s="260"/>
      <c r="E76" s="260"/>
      <c r="F76" s="260"/>
      <c r="G76" s="14">
        <v>68</v>
      </c>
      <c r="H76" s="141">
        <v>133165000</v>
      </c>
      <c r="I76" s="141">
        <v>133165000</v>
      </c>
    </row>
    <row r="77" spans="1:9" ht="12.75" customHeight="1">
      <c r="A77" s="260" t="s">
        <v>62</v>
      </c>
      <c r="B77" s="260"/>
      <c r="C77" s="260"/>
      <c r="D77" s="260"/>
      <c r="E77" s="260"/>
      <c r="F77" s="260"/>
      <c r="G77" s="14">
        <v>69</v>
      </c>
      <c r="H77" s="141">
        <v>0</v>
      </c>
      <c r="I77" s="141">
        <v>0</v>
      </c>
    </row>
    <row r="78" spans="1:9" ht="12.75" customHeight="1">
      <c r="A78" s="264" t="s">
        <v>63</v>
      </c>
      <c r="B78" s="264"/>
      <c r="C78" s="264"/>
      <c r="D78" s="264"/>
      <c r="E78" s="264"/>
      <c r="F78" s="264"/>
      <c r="G78" s="15">
        <v>70</v>
      </c>
      <c r="H78" s="102">
        <f>SUM(H79:H83)</f>
        <v>30748156</v>
      </c>
      <c r="I78" s="102">
        <f>SUM(I79:I83)</f>
        <v>29898716</v>
      </c>
    </row>
    <row r="79" spans="1:9" ht="12.75" customHeight="1">
      <c r="A79" s="260" t="s">
        <v>64</v>
      </c>
      <c r="B79" s="260"/>
      <c r="C79" s="260"/>
      <c r="D79" s="260"/>
      <c r="E79" s="260"/>
      <c r="F79" s="260"/>
      <c r="G79" s="14">
        <v>71</v>
      </c>
      <c r="H79" s="141">
        <v>6658250</v>
      </c>
      <c r="I79" s="141">
        <v>6658250</v>
      </c>
    </row>
    <row r="80" spans="1:9" ht="12.75" customHeight="1">
      <c r="A80" s="260" t="s">
        <v>65</v>
      </c>
      <c r="B80" s="260"/>
      <c r="C80" s="260"/>
      <c r="D80" s="260"/>
      <c r="E80" s="260"/>
      <c r="F80" s="260"/>
      <c r="G80" s="14">
        <v>72</v>
      </c>
      <c r="H80" s="141">
        <v>36511836</v>
      </c>
      <c r="I80" s="141">
        <v>40330606</v>
      </c>
    </row>
    <row r="81" spans="1:9" ht="12.75" customHeight="1">
      <c r="A81" s="260" t="s">
        <v>66</v>
      </c>
      <c r="B81" s="260"/>
      <c r="C81" s="260"/>
      <c r="D81" s="260"/>
      <c r="E81" s="260"/>
      <c r="F81" s="260"/>
      <c r="G81" s="14">
        <v>73</v>
      </c>
      <c r="H81" s="141">
        <v>-12421930</v>
      </c>
      <c r="I81" s="141">
        <v>-17090140</v>
      </c>
    </row>
    <row r="82" spans="1:9" ht="12.75" customHeight="1">
      <c r="A82" s="260" t="s">
        <v>67</v>
      </c>
      <c r="B82" s="260"/>
      <c r="C82" s="260"/>
      <c r="D82" s="260"/>
      <c r="E82" s="260"/>
      <c r="F82" s="260"/>
      <c r="G82" s="14">
        <v>74</v>
      </c>
      <c r="H82" s="22">
        <v>0</v>
      </c>
      <c r="I82" s="141">
        <v>0</v>
      </c>
    </row>
    <row r="83" spans="1:9" ht="12.75" customHeight="1">
      <c r="A83" s="260" t="s">
        <v>68</v>
      </c>
      <c r="B83" s="260"/>
      <c r="C83" s="260"/>
      <c r="D83" s="260"/>
      <c r="E83" s="260"/>
      <c r="F83" s="260"/>
      <c r="G83" s="14">
        <v>75</v>
      </c>
      <c r="H83" s="22">
        <v>0</v>
      </c>
      <c r="I83" s="141">
        <v>0</v>
      </c>
    </row>
    <row r="84" spans="1:9" ht="12.75" customHeight="1">
      <c r="A84" s="263" t="s">
        <v>69</v>
      </c>
      <c r="B84" s="263"/>
      <c r="C84" s="263"/>
      <c r="D84" s="263"/>
      <c r="E84" s="263"/>
      <c r="F84" s="263"/>
      <c r="G84" s="95">
        <v>76</v>
      </c>
      <c r="H84" s="96">
        <v>0</v>
      </c>
      <c r="I84" s="141">
        <v>0</v>
      </c>
    </row>
    <row r="85" spans="1:9" ht="12.75" customHeight="1">
      <c r="A85" s="264" t="s">
        <v>445</v>
      </c>
      <c r="B85" s="264"/>
      <c r="C85" s="264"/>
      <c r="D85" s="264"/>
      <c r="E85" s="264"/>
      <c r="F85" s="264"/>
      <c r="G85" s="15">
        <v>77</v>
      </c>
      <c r="H85" s="23">
        <f>H86+H87+H88+H89+H90</f>
        <v>-396587</v>
      </c>
      <c r="I85" s="23">
        <f>I86+I87+I88+I89+I90</f>
        <v>-21571</v>
      </c>
    </row>
    <row r="86" spans="1:9" ht="25.5" customHeight="1">
      <c r="A86" s="260" t="s">
        <v>446</v>
      </c>
      <c r="B86" s="260"/>
      <c r="C86" s="260"/>
      <c r="D86" s="260"/>
      <c r="E86" s="260"/>
      <c r="F86" s="260"/>
      <c r="G86" s="14">
        <v>78</v>
      </c>
      <c r="H86" s="22">
        <v>0</v>
      </c>
      <c r="I86" s="141">
        <v>0</v>
      </c>
    </row>
    <row r="87" spans="1:9" ht="12.75" customHeight="1">
      <c r="A87" s="260" t="s">
        <v>70</v>
      </c>
      <c r="B87" s="260"/>
      <c r="C87" s="260"/>
      <c r="D87" s="260"/>
      <c r="E87" s="260"/>
      <c r="F87" s="260"/>
      <c r="G87" s="14">
        <v>79</v>
      </c>
      <c r="H87" s="22">
        <v>0</v>
      </c>
      <c r="I87" s="141">
        <v>0</v>
      </c>
    </row>
    <row r="88" spans="1:9" ht="12.75" customHeight="1">
      <c r="A88" s="260" t="s">
        <v>71</v>
      </c>
      <c r="B88" s="260"/>
      <c r="C88" s="260"/>
      <c r="D88" s="260"/>
      <c r="E88" s="260"/>
      <c r="F88" s="260"/>
      <c r="G88" s="14">
        <v>80</v>
      </c>
      <c r="H88" s="22">
        <v>0</v>
      </c>
      <c r="I88" s="141">
        <v>0</v>
      </c>
    </row>
    <row r="89" spans="1:9" ht="12.75" customHeight="1">
      <c r="A89" s="260" t="s">
        <v>349</v>
      </c>
      <c r="B89" s="260"/>
      <c r="C89" s="260"/>
      <c r="D89" s="260"/>
      <c r="E89" s="260"/>
      <c r="F89" s="260"/>
      <c r="G89" s="14">
        <v>81</v>
      </c>
      <c r="H89" s="22">
        <v>0</v>
      </c>
      <c r="I89" s="141">
        <v>0</v>
      </c>
    </row>
    <row r="90" spans="1:9" ht="12.75" customHeight="1">
      <c r="A90" s="260" t="s">
        <v>350</v>
      </c>
      <c r="B90" s="260"/>
      <c r="C90" s="260"/>
      <c r="D90" s="260"/>
      <c r="E90" s="260"/>
      <c r="F90" s="260"/>
      <c r="G90" s="14">
        <v>82</v>
      </c>
      <c r="H90" s="141">
        <v>-396587</v>
      </c>
      <c r="I90" s="141">
        <v>-21571</v>
      </c>
    </row>
    <row r="91" spans="1:9" ht="12.75" customHeight="1">
      <c r="A91" s="264" t="s">
        <v>351</v>
      </c>
      <c r="B91" s="264"/>
      <c r="C91" s="264"/>
      <c r="D91" s="264"/>
      <c r="E91" s="264"/>
      <c r="F91" s="264"/>
      <c r="G91" s="15">
        <v>83</v>
      </c>
      <c r="H91" s="23">
        <f>H92-H93</f>
        <v>63177357</v>
      </c>
      <c r="I91" s="23">
        <f>I92-I93</f>
        <v>153387449</v>
      </c>
    </row>
    <row r="92" spans="1:9" ht="12.75" customHeight="1">
      <c r="A92" s="260" t="s">
        <v>72</v>
      </c>
      <c r="B92" s="260"/>
      <c r="C92" s="260"/>
      <c r="D92" s="260"/>
      <c r="E92" s="260"/>
      <c r="F92" s="260"/>
      <c r="G92" s="14">
        <v>84</v>
      </c>
      <c r="H92" s="141">
        <v>63177357</v>
      </c>
      <c r="I92" s="141">
        <v>153387449</v>
      </c>
    </row>
    <row r="93" spans="1:9" ht="12.75" customHeight="1">
      <c r="A93" s="260" t="s">
        <v>73</v>
      </c>
      <c r="B93" s="260"/>
      <c r="C93" s="260"/>
      <c r="D93" s="260"/>
      <c r="E93" s="260"/>
      <c r="F93" s="260"/>
      <c r="G93" s="14">
        <v>85</v>
      </c>
      <c r="H93" s="22">
        <v>0</v>
      </c>
      <c r="I93" s="141">
        <v>0</v>
      </c>
    </row>
    <row r="94" spans="1:9" ht="12.75" customHeight="1">
      <c r="A94" s="264" t="s">
        <v>352</v>
      </c>
      <c r="B94" s="264"/>
      <c r="C94" s="264"/>
      <c r="D94" s="264"/>
      <c r="E94" s="264"/>
      <c r="F94" s="264"/>
      <c r="G94" s="15">
        <v>86</v>
      </c>
      <c r="H94" s="23">
        <f>H95-H96</f>
        <v>177348149</v>
      </c>
      <c r="I94" s="23">
        <f>I95-I96</f>
        <v>119169591</v>
      </c>
    </row>
    <row r="95" spans="1:9" ht="12.75" customHeight="1">
      <c r="A95" s="260" t="s">
        <v>74</v>
      </c>
      <c r="B95" s="260"/>
      <c r="C95" s="260"/>
      <c r="D95" s="260"/>
      <c r="E95" s="260"/>
      <c r="F95" s="260"/>
      <c r="G95" s="14">
        <v>87</v>
      </c>
      <c r="H95" s="141">
        <v>177348149</v>
      </c>
      <c r="I95" s="141">
        <v>119169591</v>
      </c>
    </row>
    <row r="96" spans="1:9" ht="12.75" customHeight="1">
      <c r="A96" s="260" t="s">
        <v>75</v>
      </c>
      <c r="B96" s="260"/>
      <c r="C96" s="260"/>
      <c r="D96" s="260"/>
      <c r="E96" s="260"/>
      <c r="F96" s="260"/>
      <c r="G96" s="14">
        <v>88</v>
      </c>
      <c r="H96" s="22">
        <v>0</v>
      </c>
      <c r="I96" s="141">
        <v>0</v>
      </c>
    </row>
    <row r="97" spans="1:9" ht="12.75" customHeight="1">
      <c r="A97" s="260" t="s">
        <v>76</v>
      </c>
      <c r="B97" s="260"/>
      <c r="C97" s="260"/>
      <c r="D97" s="260"/>
      <c r="E97" s="260"/>
      <c r="F97" s="260"/>
      <c r="G97" s="14">
        <v>89</v>
      </c>
      <c r="H97" s="22">
        <v>0</v>
      </c>
      <c r="I97" s="141">
        <v>0</v>
      </c>
    </row>
    <row r="98" spans="1:9" ht="12.75" customHeight="1">
      <c r="A98" s="262" t="s">
        <v>354</v>
      </c>
      <c r="B98" s="262"/>
      <c r="C98" s="262"/>
      <c r="D98" s="262"/>
      <c r="E98" s="262"/>
      <c r="F98" s="262"/>
      <c r="G98" s="15">
        <v>90</v>
      </c>
      <c r="H98" s="23">
        <f>SUM(H99:H104)</f>
        <v>8597453</v>
      </c>
      <c r="I98" s="23">
        <f>SUM(I99:I104)</f>
        <v>8310708</v>
      </c>
    </row>
    <row r="99" spans="1:9" ht="12.75" customHeight="1">
      <c r="A99" s="260" t="s">
        <v>77</v>
      </c>
      <c r="B99" s="260"/>
      <c r="C99" s="260"/>
      <c r="D99" s="260"/>
      <c r="E99" s="260"/>
      <c r="F99" s="260"/>
      <c r="G99" s="14">
        <v>91</v>
      </c>
      <c r="H99" s="141">
        <v>8597453</v>
      </c>
      <c r="I99" s="141">
        <v>8310708</v>
      </c>
    </row>
    <row r="100" spans="1:9" ht="12.75" customHeight="1">
      <c r="A100" s="260" t="s">
        <v>78</v>
      </c>
      <c r="B100" s="260"/>
      <c r="C100" s="260"/>
      <c r="D100" s="260"/>
      <c r="E100" s="260"/>
      <c r="F100" s="260"/>
      <c r="G100" s="14">
        <v>92</v>
      </c>
      <c r="H100" s="22">
        <v>0</v>
      </c>
      <c r="I100" s="22">
        <v>0</v>
      </c>
    </row>
    <row r="101" spans="1:9" ht="12.75" customHeight="1">
      <c r="A101" s="260" t="s">
        <v>79</v>
      </c>
      <c r="B101" s="260"/>
      <c r="C101" s="260"/>
      <c r="D101" s="260"/>
      <c r="E101" s="260"/>
      <c r="F101" s="260"/>
      <c r="G101" s="14">
        <v>93</v>
      </c>
      <c r="H101" s="22">
        <v>0</v>
      </c>
      <c r="I101" s="22">
        <v>0</v>
      </c>
    </row>
    <row r="102" spans="1:9" ht="12.75" customHeight="1">
      <c r="A102" s="260" t="s">
        <v>80</v>
      </c>
      <c r="B102" s="260"/>
      <c r="C102" s="260"/>
      <c r="D102" s="260"/>
      <c r="E102" s="260"/>
      <c r="F102" s="260"/>
      <c r="G102" s="14">
        <v>94</v>
      </c>
      <c r="H102" s="22">
        <v>0</v>
      </c>
      <c r="I102" s="22">
        <v>0</v>
      </c>
    </row>
    <row r="103" spans="1:9" ht="12.75" customHeight="1">
      <c r="A103" s="260" t="s">
        <v>81</v>
      </c>
      <c r="B103" s="260"/>
      <c r="C103" s="260"/>
      <c r="D103" s="260"/>
      <c r="E103" s="260"/>
      <c r="F103" s="260"/>
      <c r="G103" s="14">
        <v>95</v>
      </c>
      <c r="H103" s="22">
        <v>0</v>
      </c>
      <c r="I103" s="22">
        <v>0</v>
      </c>
    </row>
    <row r="104" spans="1:9" ht="12.75" customHeight="1">
      <c r="A104" s="260" t="s">
        <v>82</v>
      </c>
      <c r="B104" s="260"/>
      <c r="C104" s="260"/>
      <c r="D104" s="260"/>
      <c r="E104" s="260"/>
      <c r="F104" s="260"/>
      <c r="G104" s="14">
        <v>96</v>
      </c>
      <c r="H104" s="22">
        <v>0</v>
      </c>
      <c r="I104" s="22">
        <v>0</v>
      </c>
    </row>
    <row r="105" spans="1:9" ht="12.75" customHeight="1">
      <c r="A105" s="262" t="s">
        <v>355</v>
      </c>
      <c r="B105" s="262"/>
      <c r="C105" s="262"/>
      <c r="D105" s="262"/>
      <c r="E105" s="262"/>
      <c r="F105" s="262"/>
      <c r="G105" s="15">
        <v>97</v>
      </c>
      <c r="H105" s="23">
        <f>SUM(H106:H116)</f>
        <v>51150940</v>
      </c>
      <c r="I105" s="23">
        <f>SUM(I106:I116)</f>
        <v>29526151</v>
      </c>
    </row>
    <row r="106" spans="1:9" ht="12.75" customHeight="1">
      <c r="A106" s="260" t="s">
        <v>83</v>
      </c>
      <c r="B106" s="260"/>
      <c r="C106" s="260"/>
      <c r="D106" s="260"/>
      <c r="E106" s="260"/>
      <c r="F106" s="260"/>
      <c r="G106" s="14">
        <v>98</v>
      </c>
      <c r="H106" s="22">
        <v>0</v>
      </c>
      <c r="I106" s="22">
        <v>0</v>
      </c>
    </row>
    <row r="107" spans="1:9" ht="24.6" customHeight="1">
      <c r="A107" s="260" t="s">
        <v>84</v>
      </c>
      <c r="B107" s="260"/>
      <c r="C107" s="260"/>
      <c r="D107" s="260"/>
      <c r="E107" s="260"/>
      <c r="F107" s="260"/>
      <c r="G107" s="14">
        <v>99</v>
      </c>
      <c r="H107" s="22">
        <v>0</v>
      </c>
      <c r="I107" s="22">
        <v>0</v>
      </c>
    </row>
    <row r="108" spans="1:9" ht="12.75" customHeight="1">
      <c r="A108" s="260" t="s">
        <v>85</v>
      </c>
      <c r="B108" s="260"/>
      <c r="C108" s="260"/>
      <c r="D108" s="260"/>
      <c r="E108" s="260"/>
      <c r="F108" s="260"/>
      <c r="G108" s="14">
        <v>100</v>
      </c>
      <c r="H108" s="22">
        <v>0</v>
      </c>
      <c r="I108" s="22">
        <v>0</v>
      </c>
    </row>
    <row r="109" spans="1:9" ht="21.6" customHeight="1">
      <c r="A109" s="260" t="s">
        <v>86</v>
      </c>
      <c r="B109" s="260"/>
      <c r="C109" s="260"/>
      <c r="D109" s="260"/>
      <c r="E109" s="260"/>
      <c r="F109" s="260"/>
      <c r="G109" s="14">
        <v>101</v>
      </c>
      <c r="H109" s="22">
        <v>0</v>
      </c>
      <c r="I109" s="22">
        <v>0</v>
      </c>
    </row>
    <row r="110" spans="1:9" ht="12.75" customHeight="1">
      <c r="A110" s="260" t="s">
        <v>87</v>
      </c>
      <c r="B110" s="260"/>
      <c r="C110" s="260"/>
      <c r="D110" s="260"/>
      <c r="E110" s="260"/>
      <c r="F110" s="260"/>
      <c r="G110" s="14">
        <v>102</v>
      </c>
      <c r="H110" s="22">
        <v>0</v>
      </c>
      <c r="I110" s="22">
        <v>0</v>
      </c>
    </row>
    <row r="111" spans="1:9" ht="12.75" customHeight="1">
      <c r="A111" s="260" t="s">
        <v>88</v>
      </c>
      <c r="B111" s="260"/>
      <c r="C111" s="260"/>
      <c r="D111" s="260"/>
      <c r="E111" s="260"/>
      <c r="F111" s="260"/>
      <c r="G111" s="14">
        <v>103</v>
      </c>
      <c r="H111" s="141">
        <v>50705458</v>
      </c>
      <c r="I111" s="141">
        <v>29521807</v>
      </c>
    </row>
    <row r="112" spans="1:9" ht="12.75" customHeight="1">
      <c r="A112" s="260" t="s">
        <v>89</v>
      </c>
      <c r="B112" s="260"/>
      <c r="C112" s="260"/>
      <c r="D112" s="260"/>
      <c r="E112" s="260"/>
      <c r="F112" s="260"/>
      <c r="G112" s="14">
        <v>104</v>
      </c>
      <c r="H112" s="141">
        <v>0</v>
      </c>
      <c r="I112" s="141">
        <v>0</v>
      </c>
    </row>
    <row r="113" spans="1:9" ht="12.75" customHeight="1">
      <c r="A113" s="260" t="s">
        <v>90</v>
      </c>
      <c r="B113" s="260"/>
      <c r="C113" s="260"/>
      <c r="D113" s="260"/>
      <c r="E113" s="260"/>
      <c r="F113" s="260"/>
      <c r="G113" s="14">
        <v>105</v>
      </c>
      <c r="H113" s="141">
        <v>0</v>
      </c>
      <c r="I113" s="141">
        <v>0</v>
      </c>
    </row>
    <row r="114" spans="1:9" ht="12.75" customHeight="1">
      <c r="A114" s="260" t="s">
        <v>91</v>
      </c>
      <c r="B114" s="260"/>
      <c r="C114" s="260"/>
      <c r="D114" s="260"/>
      <c r="E114" s="260"/>
      <c r="F114" s="260"/>
      <c r="G114" s="14">
        <v>106</v>
      </c>
      <c r="H114" s="141">
        <v>0</v>
      </c>
      <c r="I114" s="141">
        <v>0</v>
      </c>
    </row>
    <row r="115" spans="1:9" ht="12.75" customHeight="1">
      <c r="A115" s="260" t="s">
        <v>92</v>
      </c>
      <c r="B115" s="260"/>
      <c r="C115" s="260"/>
      <c r="D115" s="260"/>
      <c r="E115" s="260"/>
      <c r="F115" s="260"/>
      <c r="G115" s="14">
        <v>107</v>
      </c>
      <c r="H115" s="141">
        <v>445482</v>
      </c>
      <c r="I115" s="141">
        <v>4344</v>
      </c>
    </row>
    <row r="116" spans="1:9" ht="12.75" customHeight="1">
      <c r="A116" s="260" t="s">
        <v>93</v>
      </c>
      <c r="B116" s="260"/>
      <c r="C116" s="260"/>
      <c r="D116" s="260"/>
      <c r="E116" s="260"/>
      <c r="F116" s="260"/>
      <c r="G116" s="14">
        <v>108</v>
      </c>
      <c r="H116" s="22">
        <v>0</v>
      </c>
      <c r="I116" s="22">
        <v>0</v>
      </c>
    </row>
    <row r="117" spans="1:9" ht="12.75" customHeight="1">
      <c r="A117" s="262" t="s">
        <v>356</v>
      </c>
      <c r="B117" s="262"/>
      <c r="C117" s="262"/>
      <c r="D117" s="262"/>
      <c r="E117" s="262"/>
      <c r="F117" s="262"/>
      <c r="G117" s="15">
        <v>109</v>
      </c>
      <c r="H117" s="23">
        <f>SUM(H118:H131)</f>
        <v>381934073</v>
      </c>
      <c r="I117" s="23">
        <f>SUM(I118:I131)</f>
        <v>440395298</v>
      </c>
    </row>
    <row r="118" spans="1:9" ht="12.75" customHeight="1">
      <c r="A118" s="260" t="s">
        <v>83</v>
      </c>
      <c r="B118" s="260"/>
      <c r="C118" s="260"/>
      <c r="D118" s="260"/>
      <c r="E118" s="260"/>
      <c r="F118" s="260"/>
      <c r="G118" s="14">
        <v>110</v>
      </c>
      <c r="H118" s="22">
        <v>0</v>
      </c>
      <c r="I118" s="22">
        <v>0</v>
      </c>
    </row>
    <row r="119" spans="1:9" ht="22.15" customHeight="1">
      <c r="A119" s="260" t="s">
        <v>84</v>
      </c>
      <c r="B119" s="260"/>
      <c r="C119" s="260"/>
      <c r="D119" s="260"/>
      <c r="E119" s="260"/>
      <c r="F119" s="260"/>
      <c r="G119" s="14">
        <v>111</v>
      </c>
      <c r="H119" s="22">
        <v>0</v>
      </c>
      <c r="I119" s="22">
        <v>0</v>
      </c>
    </row>
    <row r="120" spans="1:9" ht="12.75" customHeight="1">
      <c r="A120" s="260" t="s">
        <v>85</v>
      </c>
      <c r="B120" s="260"/>
      <c r="C120" s="260"/>
      <c r="D120" s="260"/>
      <c r="E120" s="260"/>
      <c r="F120" s="260"/>
      <c r="G120" s="14">
        <v>112</v>
      </c>
      <c r="H120" s="141">
        <v>12628233</v>
      </c>
      <c r="I120" s="141">
        <v>52739390</v>
      </c>
    </row>
    <row r="121" spans="1:9" ht="23.45" customHeight="1">
      <c r="A121" s="260" t="s">
        <v>86</v>
      </c>
      <c r="B121" s="260"/>
      <c r="C121" s="260"/>
      <c r="D121" s="260"/>
      <c r="E121" s="260"/>
      <c r="F121" s="260"/>
      <c r="G121" s="14">
        <v>113</v>
      </c>
      <c r="H121" s="141">
        <v>0</v>
      </c>
      <c r="I121" s="141">
        <v>0</v>
      </c>
    </row>
    <row r="122" spans="1:9" ht="12.75" customHeight="1">
      <c r="A122" s="260" t="s">
        <v>87</v>
      </c>
      <c r="B122" s="260"/>
      <c r="C122" s="260"/>
      <c r="D122" s="260"/>
      <c r="E122" s="260"/>
      <c r="F122" s="260"/>
      <c r="G122" s="14">
        <v>114</v>
      </c>
      <c r="H122" s="141">
        <v>0</v>
      </c>
      <c r="I122" s="141">
        <v>0</v>
      </c>
    </row>
    <row r="123" spans="1:9" ht="12.75" customHeight="1">
      <c r="A123" s="260" t="s">
        <v>88</v>
      </c>
      <c r="B123" s="260"/>
      <c r="C123" s="260"/>
      <c r="D123" s="260"/>
      <c r="E123" s="260"/>
      <c r="F123" s="260"/>
      <c r="G123" s="14">
        <v>115</v>
      </c>
      <c r="H123" s="141">
        <v>32870157</v>
      </c>
      <c r="I123" s="141">
        <v>31039731</v>
      </c>
    </row>
    <row r="124" spans="1:9" ht="12.75" customHeight="1">
      <c r="A124" s="260" t="s">
        <v>89</v>
      </c>
      <c r="B124" s="260"/>
      <c r="C124" s="260"/>
      <c r="D124" s="260"/>
      <c r="E124" s="260"/>
      <c r="F124" s="260"/>
      <c r="G124" s="14">
        <v>116</v>
      </c>
      <c r="H124" s="141">
        <v>52527993</v>
      </c>
      <c r="I124" s="141">
        <v>17089952</v>
      </c>
    </row>
    <row r="125" spans="1:9" ht="12.75" customHeight="1">
      <c r="A125" s="260" t="s">
        <v>90</v>
      </c>
      <c r="B125" s="260"/>
      <c r="C125" s="260"/>
      <c r="D125" s="260"/>
      <c r="E125" s="260"/>
      <c r="F125" s="260"/>
      <c r="G125" s="14">
        <v>117</v>
      </c>
      <c r="H125" s="141">
        <v>94629186</v>
      </c>
      <c r="I125" s="141">
        <v>116553553</v>
      </c>
    </row>
    <row r="126" spans="1:9">
      <c r="A126" s="260" t="s">
        <v>91</v>
      </c>
      <c r="B126" s="260"/>
      <c r="C126" s="260"/>
      <c r="D126" s="260"/>
      <c r="E126" s="260"/>
      <c r="F126" s="260"/>
      <c r="G126" s="14">
        <v>118</v>
      </c>
      <c r="H126" s="141">
        <v>0</v>
      </c>
      <c r="I126" s="141">
        <v>0</v>
      </c>
    </row>
    <row r="127" spans="1:9">
      <c r="A127" s="260" t="s">
        <v>94</v>
      </c>
      <c r="B127" s="260"/>
      <c r="C127" s="260"/>
      <c r="D127" s="260"/>
      <c r="E127" s="260"/>
      <c r="F127" s="260"/>
      <c r="G127" s="14">
        <v>119</v>
      </c>
      <c r="H127" s="141">
        <v>132549730</v>
      </c>
      <c r="I127" s="141">
        <v>159223152</v>
      </c>
    </row>
    <row r="128" spans="1:9">
      <c r="A128" s="260" t="s">
        <v>95</v>
      </c>
      <c r="B128" s="260"/>
      <c r="C128" s="260"/>
      <c r="D128" s="260"/>
      <c r="E128" s="260"/>
      <c r="F128" s="260"/>
      <c r="G128" s="14">
        <v>120</v>
      </c>
      <c r="H128" s="141">
        <v>43127961</v>
      </c>
      <c r="I128" s="141">
        <v>47800934</v>
      </c>
    </row>
    <row r="129" spans="1:9">
      <c r="A129" s="260" t="s">
        <v>96</v>
      </c>
      <c r="B129" s="260"/>
      <c r="C129" s="260"/>
      <c r="D129" s="260"/>
      <c r="E129" s="260"/>
      <c r="F129" s="260"/>
      <c r="G129" s="14">
        <v>121</v>
      </c>
      <c r="H129" s="141">
        <v>0</v>
      </c>
      <c r="I129" s="141">
        <v>0</v>
      </c>
    </row>
    <row r="130" spans="1:9">
      <c r="A130" s="260" t="s">
        <v>97</v>
      </c>
      <c r="B130" s="260"/>
      <c r="C130" s="260"/>
      <c r="D130" s="260"/>
      <c r="E130" s="260"/>
      <c r="F130" s="260"/>
      <c r="G130" s="14">
        <v>122</v>
      </c>
      <c r="H130" s="141">
        <v>0</v>
      </c>
      <c r="I130" s="141">
        <v>0</v>
      </c>
    </row>
    <row r="131" spans="1:9">
      <c r="A131" s="260" t="s">
        <v>98</v>
      </c>
      <c r="B131" s="260"/>
      <c r="C131" s="260"/>
      <c r="D131" s="260"/>
      <c r="E131" s="260"/>
      <c r="F131" s="260"/>
      <c r="G131" s="14">
        <v>123</v>
      </c>
      <c r="H131" s="141">
        <v>13600813</v>
      </c>
      <c r="I131" s="141">
        <v>15948586</v>
      </c>
    </row>
    <row r="132" spans="1:9" ht="22.15" customHeight="1">
      <c r="A132" s="261" t="s">
        <v>99</v>
      </c>
      <c r="B132" s="261"/>
      <c r="C132" s="261"/>
      <c r="D132" s="261"/>
      <c r="E132" s="261"/>
      <c r="F132" s="261"/>
      <c r="G132" s="14">
        <v>124</v>
      </c>
      <c r="H132" s="141">
        <v>357930940</v>
      </c>
      <c r="I132" s="141">
        <v>341352917</v>
      </c>
    </row>
    <row r="133" spans="1:9" ht="12.75" customHeight="1">
      <c r="A133" s="262" t="s">
        <v>357</v>
      </c>
      <c r="B133" s="262"/>
      <c r="C133" s="262"/>
      <c r="D133" s="262"/>
      <c r="E133" s="262"/>
      <c r="F133" s="262"/>
      <c r="G133" s="15">
        <v>125</v>
      </c>
      <c r="H133" s="23">
        <f>H75+H98+H105+H117+H132</f>
        <v>1203655481</v>
      </c>
      <c r="I133" s="23">
        <f>I75+I98+I105+I117+I132</f>
        <v>1255184259</v>
      </c>
    </row>
    <row r="134" spans="1:9">
      <c r="A134" s="261" t="s">
        <v>100</v>
      </c>
      <c r="B134" s="261"/>
      <c r="C134" s="261"/>
      <c r="D134" s="261"/>
      <c r="E134" s="261"/>
      <c r="F134" s="261"/>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c r="A1" s="297" t="s">
        <v>102</v>
      </c>
      <c r="B1" s="298"/>
      <c r="C1" s="298"/>
      <c r="D1" s="298"/>
      <c r="E1" s="298"/>
      <c r="F1" s="298"/>
      <c r="G1" s="298"/>
      <c r="H1" s="298"/>
      <c r="I1" s="298"/>
    </row>
    <row r="2" spans="1:11" ht="12.75" customHeight="1">
      <c r="A2" s="299" t="s">
        <v>549</v>
      </c>
      <c r="B2" s="300"/>
      <c r="C2" s="300"/>
      <c r="D2" s="300"/>
      <c r="E2" s="300"/>
      <c r="F2" s="300"/>
      <c r="G2" s="300"/>
      <c r="H2" s="300"/>
      <c r="I2" s="300"/>
    </row>
    <row r="3" spans="1:11">
      <c r="A3" s="301" t="s">
        <v>282</v>
      </c>
      <c r="B3" s="302"/>
      <c r="C3" s="302"/>
      <c r="D3" s="302"/>
      <c r="E3" s="302"/>
      <c r="F3" s="302"/>
      <c r="G3" s="302"/>
      <c r="H3" s="302"/>
      <c r="I3" s="302"/>
      <c r="J3" s="303"/>
      <c r="K3" s="303"/>
    </row>
    <row r="4" spans="1:11">
      <c r="A4" s="304" t="s">
        <v>463</v>
      </c>
      <c r="B4" s="305"/>
      <c r="C4" s="305"/>
      <c r="D4" s="305"/>
      <c r="E4" s="305"/>
      <c r="F4" s="305"/>
      <c r="G4" s="305"/>
      <c r="H4" s="305"/>
      <c r="I4" s="305"/>
      <c r="J4" s="306"/>
      <c r="K4" s="306"/>
    </row>
    <row r="5" spans="1:11" ht="22.15" customHeight="1">
      <c r="A5" s="307" t="s">
        <v>2</v>
      </c>
      <c r="B5" s="308"/>
      <c r="C5" s="308"/>
      <c r="D5" s="308"/>
      <c r="E5" s="308"/>
      <c r="F5" s="308"/>
      <c r="G5" s="307" t="s">
        <v>103</v>
      </c>
      <c r="H5" s="309" t="s">
        <v>302</v>
      </c>
      <c r="I5" s="310"/>
      <c r="J5" s="309" t="s">
        <v>279</v>
      </c>
      <c r="K5" s="310"/>
    </row>
    <row r="6" spans="1:11">
      <c r="A6" s="308"/>
      <c r="B6" s="308"/>
      <c r="C6" s="308"/>
      <c r="D6" s="308"/>
      <c r="E6" s="308"/>
      <c r="F6" s="308"/>
      <c r="G6" s="308"/>
      <c r="H6" s="105" t="s">
        <v>295</v>
      </c>
      <c r="I6" s="105" t="s">
        <v>296</v>
      </c>
      <c r="J6" s="105" t="s">
        <v>295</v>
      </c>
      <c r="K6" s="105" t="s">
        <v>296</v>
      </c>
    </row>
    <row r="7" spans="1:11">
      <c r="A7" s="295">
        <v>1</v>
      </c>
      <c r="B7" s="296"/>
      <c r="C7" s="296"/>
      <c r="D7" s="296"/>
      <c r="E7" s="296"/>
      <c r="F7" s="296"/>
      <c r="G7" s="106">
        <v>2</v>
      </c>
      <c r="H7" s="105">
        <v>3</v>
      </c>
      <c r="I7" s="105">
        <v>4</v>
      </c>
      <c r="J7" s="105">
        <v>5</v>
      </c>
      <c r="K7" s="105">
        <v>6</v>
      </c>
    </row>
    <row r="8" spans="1:11" ht="12.75" customHeight="1">
      <c r="A8" s="291" t="s">
        <v>358</v>
      </c>
      <c r="B8" s="291"/>
      <c r="C8" s="291"/>
      <c r="D8" s="291"/>
      <c r="E8" s="291"/>
      <c r="F8" s="291"/>
      <c r="G8" s="15">
        <v>1</v>
      </c>
      <c r="H8" s="107">
        <f>SUM(H9:H13)</f>
        <v>2229897003</v>
      </c>
      <c r="I8" s="107">
        <f>SUM(I9:I13)</f>
        <v>679145611</v>
      </c>
      <c r="J8" s="107">
        <f>SUM(J9:J13)</f>
        <v>2282188033</v>
      </c>
      <c r="K8" s="107">
        <f>SUM(K9:K13)</f>
        <v>707723555</v>
      </c>
    </row>
    <row r="9" spans="1:11" ht="12.75" customHeight="1">
      <c r="A9" s="260" t="s">
        <v>115</v>
      </c>
      <c r="B9" s="260"/>
      <c r="C9" s="260"/>
      <c r="D9" s="260"/>
      <c r="E9" s="260"/>
      <c r="F9" s="260"/>
      <c r="G9" s="14">
        <v>2</v>
      </c>
      <c r="H9" s="141">
        <v>0</v>
      </c>
      <c r="I9" s="141">
        <v>0</v>
      </c>
      <c r="J9" s="108">
        <v>0</v>
      </c>
      <c r="K9" s="108">
        <v>0</v>
      </c>
    </row>
    <row r="10" spans="1:11" ht="12.75" customHeight="1">
      <c r="A10" s="260" t="s">
        <v>116</v>
      </c>
      <c r="B10" s="260"/>
      <c r="C10" s="260"/>
      <c r="D10" s="260"/>
      <c r="E10" s="260"/>
      <c r="F10" s="260"/>
      <c r="G10" s="14">
        <v>3</v>
      </c>
      <c r="H10" s="141">
        <v>2203896629</v>
      </c>
      <c r="I10" s="141">
        <v>670869510</v>
      </c>
      <c r="J10" s="108">
        <v>2242084531</v>
      </c>
      <c r="K10" s="108">
        <v>696277852</v>
      </c>
    </row>
    <row r="11" spans="1:11" ht="12.75" customHeight="1">
      <c r="A11" s="260" t="s">
        <v>117</v>
      </c>
      <c r="B11" s="260"/>
      <c r="C11" s="260"/>
      <c r="D11" s="260"/>
      <c r="E11" s="260"/>
      <c r="F11" s="260"/>
      <c r="G11" s="14">
        <v>4</v>
      </c>
      <c r="H11" s="141">
        <v>0</v>
      </c>
      <c r="I11" s="141">
        <v>0</v>
      </c>
      <c r="J11" s="108">
        <v>0</v>
      </c>
      <c r="K11" s="108">
        <v>0</v>
      </c>
    </row>
    <row r="12" spans="1:11" ht="12.75" customHeight="1">
      <c r="A12" s="260" t="s">
        <v>118</v>
      </c>
      <c r="B12" s="260"/>
      <c r="C12" s="260"/>
      <c r="D12" s="260"/>
      <c r="E12" s="260"/>
      <c r="F12" s="260"/>
      <c r="G12" s="14">
        <v>5</v>
      </c>
      <c r="H12" s="141">
        <v>0</v>
      </c>
      <c r="I12" s="141">
        <v>0</v>
      </c>
      <c r="J12" s="108">
        <v>0</v>
      </c>
      <c r="K12" s="108">
        <v>0</v>
      </c>
    </row>
    <row r="13" spans="1:11" ht="12.75" customHeight="1">
      <c r="A13" s="260" t="s">
        <v>119</v>
      </c>
      <c r="B13" s="260"/>
      <c r="C13" s="260"/>
      <c r="D13" s="260"/>
      <c r="E13" s="260"/>
      <c r="F13" s="260"/>
      <c r="G13" s="14">
        <v>6</v>
      </c>
      <c r="H13" s="141">
        <v>26000374</v>
      </c>
      <c r="I13" s="141">
        <v>8276101</v>
      </c>
      <c r="J13" s="108">
        <v>40103502</v>
      </c>
      <c r="K13" s="108">
        <v>11445703</v>
      </c>
    </row>
    <row r="14" spans="1:11" ht="12.75" customHeight="1">
      <c r="A14" s="291" t="s">
        <v>359</v>
      </c>
      <c r="B14" s="291"/>
      <c r="C14" s="291"/>
      <c r="D14" s="291"/>
      <c r="E14" s="291"/>
      <c r="F14" s="291"/>
      <c r="G14" s="15">
        <v>7</v>
      </c>
      <c r="H14" s="107">
        <f>H15+H16+H20+H24+H25+H26+H29+H36</f>
        <v>2043473385</v>
      </c>
      <c r="I14" s="107">
        <f>I15+I16+I20+I24+I25+I26+I29+I36</f>
        <v>624877643</v>
      </c>
      <c r="J14" s="107">
        <f>J15+J16+J20+J24+J25+J26+J29+J36</f>
        <v>2153701422</v>
      </c>
      <c r="K14" s="107">
        <f>K15+K16+K20+K24+K25+K26+K29+K36</f>
        <v>681840628</v>
      </c>
    </row>
    <row r="15" spans="1:11" ht="12.75" customHeight="1">
      <c r="A15" s="260" t="s">
        <v>104</v>
      </c>
      <c r="B15" s="260"/>
      <c r="C15" s="260"/>
      <c r="D15" s="260"/>
      <c r="E15" s="260"/>
      <c r="F15" s="260"/>
      <c r="G15" s="14">
        <v>8</v>
      </c>
      <c r="H15" s="141">
        <v>-39393414</v>
      </c>
      <c r="I15" s="141">
        <v>5474639</v>
      </c>
      <c r="J15" s="108">
        <v>57571173</v>
      </c>
      <c r="K15" s="108">
        <v>53047338</v>
      </c>
    </row>
    <row r="16" spans="1:11" ht="12.75" customHeight="1">
      <c r="A16" s="264" t="s">
        <v>439</v>
      </c>
      <c r="B16" s="264"/>
      <c r="C16" s="264"/>
      <c r="D16" s="264"/>
      <c r="E16" s="264"/>
      <c r="F16" s="264"/>
      <c r="G16" s="15">
        <v>9</v>
      </c>
      <c r="H16" s="107">
        <f>SUM(H17:H19)</f>
        <v>1007662729</v>
      </c>
      <c r="I16" s="107">
        <f>SUM(I17:I19)</f>
        <v>303561904</v>
      </c>
      <c r="J16" s="107">
        <f>SUM(J17:J19)</f>
        <v>944064544</v>
      </c>
      <c r="K16" s="107">
        <f>SUM(K17:K19)</f>
        <v>292262009</v>
      </c>
    </row>
    <row r="17" spans="1:11" ht="12.75" customHeight="1">
      <c r="A17" s="294" t="s">
        <v>120</v>
      </c>
      <c r="B17" s="294"/>
      <c r="C17" s="294"/>
      <c r="D17" s="294"/>
      <c r="E17" s="294"/>
      <c r="F17" s="294"/>
      <c r="G17" s="14">
        <v>10</v>
      </c>
      <c r="H17" s="141">
        <v>359193619</v>
      </c>
      <c r="I17" s="141">
        <v>115591592</v>
      </c>
      <c r="J17" s="108">
        <v>365113059</v>
      </c>
      <c r="K17" s="108">
        <v>117852357</v>
      </c>
    </row>
    <row r="18" spans="1:11" ht="12.75" customHeight="1">
      <c r="A18" s="294" t="s">
        <v>121</v>
      </c>
      <c r="B18" s="294"/>
      <c r="C18" s="294"/>
      <c r="D18" s="294"/>
      <c r="E18" s="294"/>
      <c r="F18" s="294"/>
      <c r="G18" s="14">
        <v>11</v>
      </c>
      <c r="H18" s="141">
        <v>0</v>
      </c>
      <c r="I18" s="141">
        <v>0</v>
      </c>
      <c r="J18" s="108">
        <v>0</v>
      </c>
      <c r="K18" s="108">
        <v>0</v>
      </c>
    </row>
    <row r="19" spans="1:11" ht="12.75" customHeight="1">
      <c r="A19" s="294" t="s">
        <v>122</v>
      </c>
      <c r="B19" s="294"/>
      <c r="C19" s="294"/>
      <c r="D19" s="294"/>
      <c r="E19" s="294"/>
      <c r="F19" s="294"/>
      <c r="G19" s="14">
        <v>12</v>
      </c>
      <c r="H19" s="141">
        <v>648469110</v>
      </c>
      <c r="I19" s="141">
        <v>187970312</v>
      </c>
      <c r="J19" s="108">
        <v>578951485</v>
      </c>
      <c r="K19" s="108">
        <v>174409652</v>
      </c>
    </row>
    <row r="20" spans="1:11" ht="12.75" customHeight="1">
      <c r="A20" s="264" t="s">
        <v>440</v>
      </c>
      <c r="B20" s="264"/>
      <c r="C20" s="264"/>
      <c r="D20" s="264"/>
      <c r="E20" s="264"/>
      <c r="F20" s="264"/>
      <c r="G20" s="15">
        <v>13</v>
      </c>
      <c r="H20" s="107">
        <f>SUM(H21:H23)</f>
        <v>947523264</v>
      </c>
      <c r="I20" s="107">
        <f>SUM(I21:I23)</f>
        <v>279326126</v>
      </c>
      <c r="J20" s="107">
        <f>SUM(J21:J23)</f>
        <v>1010987694</v>
      </c>
      <c r="K20" s="107">
        <f>SUM(K21:K23)</f>
        <v>291780024</v>
      </c>
    </row>
    <row r="21" spans="1:11" ht="12.75" customHeight="1">
      <c r="A21" s="294" t="s">
        <v>105</v>
      </c>
      <c r="B21" s="294"/>
      <c r="C21" s="294"/>
      <c r="D21" s="294"/>
      <c r="E21" s="294"/>
      <c r="F21" s="294"/>
      <c r="G21" s="14">
        <v>14</v>
      </c>
      <c r="H21" s="153">
        <v>580744589</v>
      </c>
      <c r="I21" s="153">
        <v>166887828</v>
      </c>
      <c r="J21" s="108">
        <v>624604819</v>
      </c>
      <c r="K21" s="108">
        <v>183744826</v>
      </c>
    </row>
    <row r="22" spans="1:11" ht="12.75" customHeight="1">
      <c r="A22" s="294" t="s">
        <v>106</v>
      </c>
      <c r="B22" s="294"/>
      <c r="C22" s="294"/>
      <c r="D22" s="294"/>
      <c r="E22" s="294"/>
      <c r="F22" s="294"/>
      <c r="G22" s="14">
        <v>15</v>
      </c>
      <c r="H22" s="153">
        <v>255415327</v>
      </c>
      <c r="I22" s="153">
        <v>77726249</v>
      </c>
      <c r="J22" s="108">
        <v>271043293</v>
      </c>
      <c r="K22" s="108">
        <v>73798171</v>
      </c>
    </row>
    <row r="23" spans="1:11" ht="12.75" customHeight="1">
      <c r="A23" s="294" t="s">
        <v>107</v>
      </c>
      <c r="B23" s="294"/>
      <c r="C23" s="294"/>
      <c r="D23" s="294"/>
      <c r="E23" s="294"/>
      <c r="F23" s="294"/>
      <c r="G23" s="14">
        <v>16</v>
      </c>
      <c r="H23" s="153">
        <v>111363348</v>
      </c>
      <c r="I23" s="153">
        <v>34712049</v>
      </c>
      <c r="J23" s="108">
        <v>115339582</v>
      </c>
      <c r="K23" s="108">
        <v>34237027</v>
      </c>
    </row>
    <row r="24" spans="1:11" ht="12.75" customHeight="1">
      <c r="A24" s="260" t="s">
        <v>108</v>
      </c>
      <c r="B24" s="260"/>
      <c r="C24" s="260"/>
      <c r="D24" s="260"/>
      <c r="E24" s="260"/>
      <c r="F24" s="260"/>
      <c r="G24" s="14">
        <v>17</v>
      </c>
      <c r="H24" s="153">
        <v>57096107</v>
      </c>
      <c r="I24" s="153">
        <v>13942673</v>
      </c>
      <c r="J24" s="108">
        <v>49182574</v>
      </c>
      <c r="K24" s="108">
        <v>11848742</v>
      </c>
    </row>
    <row r="25" spans="1:11" ht="12.75" customHeight="1">
      <c r="A25" s="260" t="s">
        <v>109</v>
      </c>
      <c r="B25" s="260"/>
      <c r="C25" s="260"/>
      <c r="D25" s="260"/>
      <c r="E25" s="260"/>
      <c r="F25" s="260"/>
      <c r="G25" s="14">
        <v>18</v>
      </c>
      <c r="H25" s="153">
        <v>58106636</v>
      </c>
      <c r="I25" s="153">
        <v>21678811</v>
      </c>
      <c r="J25" s="108">
        <v>82843671</v>
      </c>
      <c r="K25" s="108">
        <v>27919916</v>
      </c>
    </row>
    <row r="26" spans="1:11" ht="12.75" customHeight="1">
      <c r="A26" s="264" t="s">
        <v>441</v>
      </c>
      <c r="B26" s="264"/>
      <c r="C26" s="264"/>
      <c r="D26" s="264"/>
      <c r="E26" s="264"/>
      <c r="F26" s="264"/>
      <c r="G26" s="15">
        <v>19</v>
      </c>
      <c r="H26" s="107">
        <f>H27+H28</f>
        <v>1926560</v>
      </c>
      <c r="I26" s="107">
        <f>I27+I28</f>
        <v>566068</v>
      </c>
      <c r="J26" s="107">
        <f>J27+J28</f>
        <v>-1329181</v>
      </c>
      <c r="K26" s="107">
        <f>K27+K28</f>
        <v>-1329181</v>
      </c>
    </row>
    <row r="27" spans="1:11" ht="12.75" customHeight="1">
      <c r="A27" s="294" t="s">
        <v>123</v>
      </c>
      <c r="B27" s="294"/>
      <c r="C27" s="294"/>
      <c r="D27" s="294"/>
      <c r="E27" s="294"/>
      <c r="F27" s="294"/>
      <c r="G27" s="14">
        <v>20</v>
      </c>
      <c r="H27" s="153">
        <v>0</v>
      </c>
      <c r="I27" s="153">
        <v>0</v>
      </c>
      <c r="J27" s="108">
        <v>0</v>
      </c>
      <c r="K27" s="108">
        <v>0</v>
      </c>
    </row>
    <row r="28" spans="1:11" ht="12.75" customHeight="1">
      <c r="A28" s="294" t="s">
        <v>124</v>
      </c>
      <c r="B28" s="294"/>
      <c r="C28" s="294"/>
      <c r="D28" s="294"/>
      <c r="E28" s="294"/>
      <c r="F28" s="294"/>
      <c r="G28" s="14">
        <v>21</v>
      </c>
      <c r="H28" s="153">
        <v>1926560</v>
      </c>
      <c r="I28" s="153">
        <v>566068</v>
      </c>
      <c r="J28" s="108">
        <v>-1329181</v>
      </c>
      <c r="K28" s="108">
        <v>-1329181</v>
      </c>
    </row>
    <row r="29" spans="1:11" ht="12.75" customHeight="1">
      <c r="A29" s="264" t="s">
        <v>442</v>
      </c>
      <c r="B29" s="264"/>
      <c r="C29" s="264"/>
      <c r="D29" s="264"/>
      <c r="E29" s="264"/>
      <c r="F29" s="264"/>
      <c r="G29" s="15">
        <v>22</v>
      </c>
      <c r="H29" s="107">
        <f>SUM(H30:H35)</f>
        <v>9393738</v>
      </c>
      <c r="I29" s="107">
        <f>SUM(I30:I35)</f>
        <v>-698562</v>
      </c>
      <c r="J29" s="107">
        <f>SUM(J30:J35)</f>
        <v>10047766</v>
      </c>
      <c r="K29" s="107">
        <f>SUM(K30:K35)</f>
        <v>6034790</v>
      </c>
    </row>
    <row r="30" spans="1:11" ht="12.75" customHeight="1">
      <c r="A30" s="294" t="s">
        <v>125</v>
      </c>
      <c r="B30" s="294"/>
      <c r="C30" s="294"/>
      <c r="D30" s="294"/>
      <c r="E30" s="294"/>
      <c r="F30" s="294"/>
      <c r="G30" s="14">
        <v>23</v>
      </c>
      <c r="H30" s="153">
        <v>8572998</v>
      </c>
      <c r="I30" s="153">
        <v>2463711</v>
      </c>
      <c r="J30" s="108">
        <v>6473823</v>
      </c>
      <c r="K30" s="108">
        <v>2621252</v>
      </c>
    </row>
    <row r="31" spans="1:11" ht="12.75" customHeight="1">
      <c r="A31" s="294" t="s">
        <v>126</v>
      </c>
      <c r="B31" s="294"/>
      <c r="C31" s="294"/>
      <c r="D31" s="294"/>
      <c r="E31" s="294"/>
      <c r="F31" s="294"/>
      <c r="G31" s="14">
        <v>24</v>
      </c>
      <c r="H31" s="153">
        <v>0</v>
      </c>
      <c r="I31" s="153">
        <v>0</v>
      </c>
      <c r="J31" s="108">
        <v>0</v>
      </c>
      <c r="K31" s="108">
        <v>0</v>
      </c>
    </row>
    <row r="32" spans="1:11" ht="12.75" customHeight="1">
      <c r="A32" s="294" t="s">
        <v>127</v>
      </c>
      <c r="B32" s="294"/>
      <c r="C32" s="294"/>
      <c r="D32" s="294"/>
      <c r="E32" s="294"/>
      <c r="F32" s="294"/>
      <c r="G32" s="14">
        <v>25</v>
      </c>
      <c r="H32" s="153">
        <v>0</v>
      </c>
      <c r="I32" s="153">
        <v>0</v>
      </c>
      <c r="J32" s="108">
        <v>0</v>
      </c>
      <c r="K32" s="108">
        <v>0</v>
      </c>
    </row>
    <row r="33" spans="1:11" ht="12.75" customHeight="1">
      <c r="A33" s="294" t="s">
        <v>128</v>
      </c>
      <c r="B33" s="294"/>
      <c r="C33" s="294"/>
      <c r="D33" s="294"/>
      <c r="E33" s="294"/>
      <c r="F33" s="294"/>
      <c r="G33" s="14">
        <v>26</v>
      </c>
      <c r="H33" s="153">
        <v>0</v>
      </c>
      <c r="I33" s="153">
        <v>0</v>
      </c>
      <c r="J33" s="108">
        <v>0</v>
      </c>
      <c r="K33" s="108">
        <v>0</v>
      </c>
    </row>
    <row r="34" spans="1:11" ht="12.75" customHeight="1">
      <c r="A34" s="294" t="s">
        <v>129</v>
      </c>
      <c r="B34" s="294"/>
      <c r="C34" s="294"/>
      <c r="D34" s="294"/>
      <c r="E34" s="294"/>
      <c r="F34" s="294"/>
      <c r="G34" s="14">
        <v>27</v>
      </c>
      <c r="H34" s="153">
        <v>820740</v>
      </c>
      <c r="I34" s="153">
        <v>192042</v>
      </c>
      <c r="J34" s="108">
        <v>18407</v>
      </c>
      <c r="K34" s="108">
        <v>-141998</v>
      </c>
    </row>
    <row r="35" spans="1:11" ht="12.75" customHeight="1">
      <c r="A35" s="294" t="s">
        <v>130</v>
      </c>
      <c r="B35" s="294"/>
      <c r="C35" s="294"/>
      <c r="D35" s="294"/>
      <c r="E35" s="294"/>
      <c r="F35" s="294"/>
      <c r="G35" s="14">
        <v>28</v>
      </c>
      <c r="H35" s="153">
        <v>0</v>
      </c>
      <c r="I35" s="153">
        <v>-3354315</v>
      </c>
      <c r="J35" s="108">
        <v>3555536</v>
      </c>
      <c r="K35" s="108">
        <v>3555536</v>
      </c>
    </row>
    <row r="36" spans="1:11" ht="12.75" customHeight="1">
      <c r="A36" s="260" t="s">
        <v>110</v>
      </c>
      <c r="B36" s="260"/>
      <c r="C36" s="260"/>
      <c r="D36" s="260"/>
      <c r="E36" s="260"/>
      <c r="F36" s="260"/>
      <c r="G36" s="14">
        <v>29</v>
      </c>
      <c r="H36" s="153">
        <v>1157765</v>
      </c>
      <c r="I36" s="153">
        <v>1025984</v>
      </c>
      <c r="J36" s="108">
        <v>333181</v>
      </c>
      <c r="K36" s="108">
        <v>276990</v>
      </c>
    </row>
    <row r="37" spans="1:11" ht="12.75" customHeight="1">
      <c r="A37" s="291" t="s">
        <v>360</v>
      </c>
      <c r="B37" s="291"/>
      <c r="C37" s="291"/>
      <c r="D37" s="291"/>
      <c r="E37" s="291"/>
      <c r="F37" s="291"/>
      <c r="G37" s="15">
        <v>30</v>
      </c>
      <c r="H37" s="107">
        <f>SUM(H38:H47)</f>
        <v>9566145</v>
      </c>
      <c r="I37" s="107">
        <f>SUM(I38:I47)</f>
        <v>5006475.01</v>
      </c>
      <c r="J37" s="107">
        <f>SUM(J38:J47)</f>
        <v>7274675</v>
      </c>
      <c r="K37" s="107">
        <f>SUM(K38:K47)</f>
        <v>-1282968</v>
      </c>
    </row>
    <row r="38" spans="1:11" ht="12.75" customHeight="1">
      <c r="A38" s="260" t="s">
        <v>131</v>
      </c>
      <c r="B38" s="260"/>
      <c r="C38" s="260"/>
      <c r="D38" s="260"/>
      <c r="E38" s="260"/>
      <c r="F38" s="260"/>
      <c r="G38" s="14">
        <v>31</v>
      </c>
      <c r="H38" s="108">
        <v>0</v>
      </c>
      <c r="I38" s="108">
        <v>0</v>
      </c>
      <c r="J38" s="108">
        <v>0</v>
      </c>
      <c r="K38" s="108">
        <v>0</v>
      </c>
    </row>
    <row r="39" spans="1:11" ht="25.15" customHeight="1">
      <c r="A39" s="260" t="s">
        <v>132</v>
      </c>
      <c r="B39" s="260"/>
      <c r="C39" s="260"/>
      <c r="D39" s="260"/>
      <c r="E39" s="260"/>
      <c r="F39" s="260"/>
      <c r="G39" s="14">
        <v>32</v>
      </c>
      <c r="H39" s="108">
        <v>0</v>
      </c>
      <c r="I39" s="108">
        <v>0</v>
      </c>
      <c r="J39" s="108">
        <v>0</v>
      </c>
      <c r="K39" s="108">
        <v>0</v>
      </c>
    </row>
    <row r="40" spans="1:11" ht="25.15" customHeight="1">
      <c r="A40" s="260" t="s">
        <v>133</v>
      </c>
      <c r="B40" s="260"/>
      <c r="C40" s="260"/>
      <c r="D40" s="260"/>
      <c r="E40" s="260"/>
      <c r="F40" s="260"/>
      <c r="G40" s="14">
        <v>33</v>
      </c>
      <c r="H40" s="108">
        <v>0</v>
      </c>
      <c r="I40" s="108">
        <v>0</v>
      </c>
      <c r="J40" s="108">
        <v>0</v>
      </c>
      <c r="K40" s="108">
        <v>0</v>
      </c>
    </row>
    <row r="41" spans="1:11" ht="25.15" customHeight="1">
      <c r="A41" s="260" t="s">
        <v>134</v>
      </c>
      <c r="B41" s="260"/>
      <c r="C41" s="260"/>
      <c r="D41" s="260"/>
      <c r="E41" s="260"/>
      <c r="F41" s="260"/>
      <c r="G41" s="14">
        <v>34</v>
      </c>
      <c r="H41" s="108">
        <v>0</v>
      </c>
      <c r="I41" s="108">
        <v>0</v>
      </c>
      <c r="J41" s="108">
        <v>0</v>
      </c>
      <c r="K41" s="108">
        <v>0</v>
      </c>
    </row>
    <row r="42" spans="1:11" ht="25.15" customHeight="1">
      <c r="A42" s="260" t="s">
        <v>135</v>
      </c>
      <c r="B42" s="260"/>
      <c r="C42" s="260"/>
      <c r="D42" s="260"/>
      <c r="E42" s="260"/>
      <c r="F42" s="260"/>
      <c r="G42" s="14">
        <v>35</v>
      </c>
      <c r="H42" s="153">
        <v>0</v>
      </c>
      <c r="I42" s="153">
        <v>0</v>
      </c>
      <c r="J42" s="108">
        <v>0</v>
      </c>
      <c r="K42" s="108">
        <v>0</v>
      </c>
    </row>
    <row r="43" spans="1:11" ht="12.75" customHeight="1">
      <c r="A43" s="260" t="s">
        <v>136</v>
      </c>
      <c r="B43" s="260"/>
      <c r="C43" s="260"/>
      <c r="D43" s="260"/>
      <c r="E43" s="260"/>
      <c r="F43" s="260"/>
      <c r="G43" s="14">
        <v>36</v>
      </c>
      <c r="H43" s="153">
        <v>0</v>
      </c>
      <c r="I43" s="153">
        <v>0</v>
      </c>
      <c r="J43" s="108">
        <v>0</v>
      </c>
      <c r="K43" s="108">
        <v>0</v>
      </c>
    </row>
    <row r="44" spans="1:11" ht="12.75" customHeight="1">
      <c r="A44" s="260" t="s">
        <v>137</v>
      </c>
      <c r="B44" s="260"/>
      <c r="C44" s="260"/>
      <c r="D44" s="260"/>
      <c r="E44" s="260"/>
      <c r="F44" s="260"/>
      <c r="G44" s="14">
        <v>37</v>
      </c>
      <c r="H44" s="153">
        <v>3738539</v>
      </c>
      <c r="I44" s="153">
        <v>1251154</v>
      </c>
      <c r="J44" s="108">
        <v>3140734</v>
      </c>
      <c r="K44" s="108">
        <v>-534161</v>
      </c>
    </row>
    <row r="45" spans="1:11" ht="12.75" customHeight="1">
      <c r="A45" s="260" t="s">
        <v>138</v>
      </c>
      <c r="B45" s="260"/>
      <c r="C45" s="260"/>
      <c r="D45" s="260"/>
      <c r="E45" s="260"/>
      <c r="F45" s="260"/>
      <c r="G45" s="14">
        <v>38</v>
      </c>
      <c r="H45" s="153">
        <v>5706919</v>
      </c>
      <c r="I45" s="153">
        <v>3804235</v>
      </c>
      <c r="J45" s="108">
        <v>4133941</v>
      </c>
      <c r="K45" s="108">
        <v>-748801</v>
      </c>
    </row>
    <row r="46" spans="1:11" ht="12.75" customHeight="1">
      <c r="A46" s="260" t="s">
        <v>139</v>
      </c>
      <c r="B46" s="260"/>
      <c r="C46" s="260"/>
      <c r="D46" s="260"/>
      <c r="E46" s="260"/>
      <c r="F46" s="260"/>
      <c r="G46" s="14">
        <v>39</v>
      </c>
      <c r="H46" s="153">
        <v>0</v>
      </c>
      <c r="I46" s="153">
        <v>0</v>
      </c>
      <c r="J46" s="108">
        <v>0</v>
      </c>
      <c r="K46" s="108">
        <v>0</v>
      </c>
    </row>
    <row r="47" spans="1:11" ht="12.75" customHeight="1">
      <c r="A47" s="260" t="s">
        <v>140</v>
      </c>
      <c r="B47" s="260"/>
      <c r="C47" s="260"/>
      <c r="D47" s="260"/>
      <c r="E47" s="260"/>
      <c r="F47" s="260"/>
      <c r="G47" s="14">
        <v>40</v>
      </c>
      <c r="H47" s="153">
        <v>120687</v>
      </c>
      <c r="I47" s="153">
        <v>-48913.989999999991</v>
      </c>
      <c r="J47" s="108">
        <v>0</v>
      </c>
      <c r="K47" s="108">
        <v>-6</v>
      </c>
    </row>
    <row r="48" spans="1:11" ht="12.75" customHeight="1">
      <c r="A48" s="291" t="s">
        <v>361</v>
      </c>
      <c r="B48" s="291"/>
      <c r="C48" s="291"/>
      <c r="D48" s="291"/>
      <c r="E48" s="291"/>
      <c r="F48" s="291"/>
      <c r="G48" s="15">
        <v>41</v>
      </c>
      <c r="H48" s="107">
        <f>SUM(H49:H55)</f>
        <v>1802095</v>
      </c>
      <c r="I48" s="107">
        <f>SUM(I49:I55)</f>
        <v>441459</v>
      </c>
      <c r="J48" s="107">
        <f>SUM(J49:J55)</f>
        <v>3504930</v>
      </c>
      <c r="K48" s="107">
        <f>SUM(K49:K55)</f>
        <v>115091</v>
      </c>
    </row>
    <row r="49" spans="1:11" ht="25.15" customHeight="1">
      <c r="A49" s="260" t="s">
        <v>141</v>
      </c>
      <c r="B49" s="260"/>
      <c r="C49" s="260"/>
      <c r="D49" s="260"/>
      <c r="E49" s="260"/>
      <c r="F49" s="260"/>
      <c r="G49" s="14">
        <v>42</v>
      </c>
      <c r="H49" s="153">
        <v>0</v>
      </c>
      <c r="I49" s="153">
        <v>0</v>
      </c>
      <c r="J49" s="108">
        <v>0</v>
      </c>
      <c r="K49" s="108">
        <v>0</v>
      </c>
    </row>
    <row r="50" spans="1:11" ht="12.75" customHeight="1">
      <c r="A50" s="284" t="s">
        <v>142</v>
      </c>
      <c r="B50" s="284"/>
      <c r="C50" s="284"/>
      <c r="D50" s="284"/>
      <c r="E50" s="284"/>
      <c r="F50" s="284"/>
      <c r="G50" s="14">
        <v>43</v>
      </c>
      <c r="H50" s="153">
        <v>0</v>
      </c>
      <c r="I50" s="153">
        <v>-22095</v>
      </c>
      <c r="J50" s="108">
        <v>0</v>
      </c>
      <c r="K50" s="108">
        <v>0</v>
      </c>
    </row>
    <row r="51" spans="1:11" ht="12.75" customHeight="1">
      <c r="A51" s="284" t="s">
        <v>143</v>
      </c>
      <c r="B51" s="284"/>
      <c r="C51" s="284"/>
      <c r="D51" s="284"/>
      <c r="E51" s="284"/>
      <c r="F51" s="284"/>
      <c r="G51" s="14">
        <v>44</v>
      </c>
      <c r="H51" s="153">
        <v>1750627</v>
      </c>
      <c r="I51" s="153">
        <v>412086</v>
      </c>
      <c r="J51" s="108">
        <v>1580721</v>
      </c>
      <c r="K51" s="108">
        <v>374036</v>
      </c>
    </row>
    <row r="52" spans="1:11" ht="12.75" customHeight="1">
      <c r="A52" s="284" t="s">
        <v>144</v>
      </c>
      <c r="B52" s="284"/>
      <c r="C52" s="284"/>
      <c r="D52" s="284"/>
      <c r="E52" s="284"/>
      <c r="F52" s="284"/>
      <c r="G52" s="14">
        <v>45</v>
      </c>
      <c r="H52" s="153">
        <v>0</v>
      </c>
      <c r="I52" s="153">
        <v>0</v>
      </c>
      <c r="J52" s="108">
        <v>0</v>
      </c>
      <c r="K52" s="108">
        <v>0</v>
      </c>
    </row>
    <row r="53" spans="1:11" ht="12.75" customHeight="1">
      <c r="A53" s="284" t="s">
        <v>145</v>
      </c>
      <c r="B53" s="284"/>
      <c r="C53" s="284"/>
      <c r="D53" s="284"/>
      <c r="E53" s="284"/>
      <c r="F53" s="284"/>
      <c r="G53" s="14">
        <v>46</v>
      </c>
      <c r="H53" s="153">
        <v>0</v>
      </c>
      <c r="I53" s="153">
        <v>0</v>
      </c>
      <c r="J53" s="108">
        <v>0</v>
      </c>
      <c r="K53" s="108">
        <v>0</v>
      </c>
    </row>
    <row r="54" spans="1:11" ht="12.75" customHeight="1">
      <c r="A54" s="284" t="s">
        <v>146</v>
      </c>
      <c r="B54" s="284"/>
      <c r="C54" s="284"/>
      <c r="D54" s="284"/>
      <c r="E54" s="284"/>
      <c r="F54" s="284"/>
      <c r="G54" s="14">
        <v>47</v>
      </c>
      <c r="H54" s="153">
        <v>0</v>
      </c>
      <c r="I54" s="153">
        <v>0</v>
      </c>
      <c r="J54" s="108">
        <v>0</v>
      </c>
      <c r="K54" s="108">
        <v>0</v>
      </c>
    </row>
    <row r="55" spans="1:11" ht="12.75" customHeight="1">
      <c r="A55" s="284" t="s">
        <v>147</v>
      </c>
      <c r="B55" s="284"/>
      <c r="C55" s="284"/>
      <c r="D55" s="284"/>
      <c r="E55" s="284"/>
      <c r="F55" s="284"/>
      <c r="G55" s="14">
        <v>48</v>
      </c>
      <c r="H55" s="153">
        <v>51468</v>
      </c>
      <c r="I55" s="153">
        <v>51468</v>
      </c>
      <c r="J55" s="108">
        <v>1924209</v>
      </c>
      <c r="K55" s="108">
        <v>-258945</v>
      </c>
    </row>
    <row r="56" spans="1:11" ht="22.15" customHeight="1">
      <c r="A56" s="293" t="s">
        <v>148</v>
      </c>
      <c r="B56" s="293"/>
      <c r="C56" s="293"/>
      <c r="D56" s="293"/>
      <c r="E56" s="293"/>
      <c r="F56" s="293"/>
      <c r="G56" s="14">
        <v>49</v>
      </c>
      <c r="H56" s="108">
        <v>0</v>
      </c>
      <c r="I56" s="108">
        <v>0</v>
      </c>
      <c r="J56" s="108">
        <v>0</v>
      </c>
      <c r="K56" s="108">
        <v>0</v>
      </c>
    </row>
    <row r="57" spans="1:11" ht="12.75" customHeight="1">
      <c r="A57" s="293" t="s">
        <v>149</v>
      </c>
      <c r="B57" s="293"/>
      <c r="C57" s="293"/>
      <c r="D57" s="293"/>
      <c r="E57" s="293"/>
      <c r="F57" s="293"/>
      <c r="G57" s="14">
        <v>50</v>
      </c>
      <c r="H57" s="108">
        <v>0</v>
      </c>
      <c r="I57" s="108">
        <v>0</v>
      </c>
      <c r="J57" s="108">
        <v>0</v>
      </c>
      <c r="K57" s="108">
        <v>0</v>
      </c>
    </row>
    <row r="58" spans="1:11" ht="24.6" customHeight="1">
      <c r="A58" s="293" t="s">
        <v>150</v>
      </c>
      <c r="B58" s="293"/>
      <c r="C58" s="293"/>
      <c r="D58" s="293"/>
      <c r="E58" s="293"/>
      <c r="F58" s="293"/>
      <c r="G58" s="14">
        <v>51</v>
      </c>
      <c r="H58" s="108">
        <v>0</v>
      </c>
      <c r="I58" s="108">
        <v>0</v>
      </c>
      <c r="J58" s="108">
        <v>0</v>
      </c>
      <c r="K58" s="108">
        <v>0</v>
      </c>
    </row>
    <row r="59" spans="1:11" ht="12.75" customHeight="1">
      <c r="A59" s="293" t="s">
        <v>151</v>
      </c>
      <c r="B59" s="293"/>
      <c r="C59" s="293"/>
      <c r="D59" s="293"/>
      <c r="E59" s="293"/>
      <c r="F59" s="293"/>
      <c r="G59" s="14">
        <v>52</v>
      </c>
      <c r="H59" s="108">
        <v>0</v>
      </c>
      <c r="I59" s="108">
        <v>0</v>
      </c>
      <c r="J59" s="108">
        <v>0</v>
      </c>
      <c r="K59" s="108">
        <v>0</v>
      </c>
    </row>
    <row r="60" spans="1:11" ht="12.75" customHeight="1">
      <c r="A60" s="291" t="s">
        <v>362</v>
      </c>
      <c r="B60" s="291"/>
      <c r="C60" s="291"/>
      <c r="D60" s="291"/>
      <c r="E60" s="291"/>
      <c r="F60" s="291"/>
      <c r="G60" s="15">
        <v>53</v>
      </c>
      <c r="H60" s="107">
        <f>H8+H37+H56+H57</f>
        <v>2239463148</v>
      </c>
      <c r="I60" s="107">
        <f t="shared" ref="I60:K60" si="0">I8+I37+I56+I57</f>
        <v>684152086.00999999</v>
      </c>
      <c r="J60" s="107">
        <f t="shared" si="0"/>
        <v>2289462708</v>
      </c>
      <c r="K60" s="107">
        <f t="shared" si="0"/>
        <v>706440587</v>
      </c>
    </row>
    <row r="61" spans="1:11" ht="12.75" customHeight="1">
      <c r="A61" s="291" t="s">
        <v>363</v>
      </c>
      <c r="B61" s="291"/>
      <c r="C61" s="291"/>
      <c r="D61" s="291"/>
      <c r="E61" s="291"/>
      <c r="F61" s="291"/>
      <c r="G61" s="15">
        <v>54</v>
      </c>
      <c r="H61" s="107">
        <f>H14+H48+H58+H59</f>
        <v>2045275480</v>
      </c>
      <c r="I61" s="107">
        <f t="shared" ref="I61:K61" si="1">I14+I48+I58+I59</f>
        <v>625319102</v>
      </c>
      <c r="J61" s="107">
        <f t="shared" si="1"/>
        <v>2157206352</v>
      </c>
      <c r="K61" s="107">
        <f t="shared" si="1"/>
        <v>681955719</v>
      </c>
    </row>
    <row r="62" spans="1:11" ht="12.75" customHeight="1">
      <c r="A62" s="291" t="s">
        <v>364</v>
      </c>
      <c r="B62" s="291"/>
      <c r="C62" s="291"/>
      <c r="D62" s="291"/>
      <c r="E62" s="291"/>
      <c r="F62" s="291"/>
      <c r="G62" s="15">
        <v>55</v>
      </c>
      <c r="H62" s="107">
        <f>H60-H61</f>
        <v>194187668</v>
      </c>
      <c r="I62" s="107">
        <f t="shared" ref="I62:K62" si="2">I60-I61</f>
        <v>58832984.00999999</v>
      </c>
      <c r="J62" s="107">
        <f t="shared" si="2"/>
        <v>132256356</v>
      </c>
      <c r="K62" s="107">
        <f t="shared" si="2"/>
        <v>24484868</v>
      </c>
    </row>
    <row r="63" spans="1:11" ht="12.75" customHeight="1">
      <c r="A63" s="292" t="s">
        <v>365</v>
      </c>
      <c r="B63" s="292"/>
      <c r="C63" s="292"/>
      <c r="D63" s="292"/>
      <c r="E63" s="292"/>
      <c r="F63" s="292"/>
      <c r="G63" s="15">
        <v>56</v>
      </c>
      <c r="H63" s="107">
        <f>+IF((H60-H61)&gt;0,(H60-H61),0)</f>
        <v>194187668</v>
      </c>
      <c r="I63" s="107">
        <f t="shared" ref="I63:K63" si="3">+IF((I60-I61)&gt;0,(I60-I61),0)</f>
        <v>58832984.00999999</v>
      </c>
      <c r="J63" s="107">
        <f t="shared" si="3"/>
        <v>132256356</v>
      </c>
      <c r="K63" s="107">
        <f t="shared" si="3"/>
        <v>24484868</v>
      </c>
    </row>
    <row r="64" spans="1:11" ht="12.75" customHeight="1">
      <c r="A64" s="292" t="s">
        <v>366</v>
      </c>
      <c r="B64" s="292"/>
      <c r="C64" s="292"/>
      <c r="D64" s="292"/>
      <c r="E64" s="292"/>
      <c r="F64" s="292"/>
      <c r="G64" s="15">
        <v>57</v>
      </c>
      <c r="H64" s="107">
        <f>+IF((H60-H61)&lt;0,(H60-H61),0)</f>
        <v>0</v>
      </c>
      <c r="I64" s="107">
        <f t="shared" ref="I64:K64" si="4">+IF((I60-I61)&lt;0,(I60-I61),0)</f>
        <v>0</v>
      </c>
      <c r="J64" s="107">
        <f t="shared" si="4"/>
        <v>0</v>
      </c>
      <c r="K64" s="107">
        <f t="shared" si="4"/>
        <v>0</v>
      </c>
    </row>
    <row r="65" spans="1:11" ht="12.75" customHeight="1">
      <c r="A65" s="293" t="s">
        <v>111</v>
      </c>
      <c r="B65" s="293"/>
      <c r="C65" s="293"/>
      <c r="D65" s="293"/>
      <c r="E65" s="293"/>
      <c r="F65" s="293"/>
      <c r="G65" s="14">
        <v>58</v>
      </c>
      <c r="H65" s="153">
        <v>16839519</v>
      </c>
      <c r="I65" s="153">
        <v>-3786110</v>
      </c>
      <c r="J65" s="108">
        <v>13086765</v>
      </c>
      <c r="K65" s="108">
        <v>-15415619</v>
      </c>
    </row>
    <row r="66" spans="1:11" ht="12.75" customHeight="1">
      <c r="A66" s="291" t="s">
        <v>367</v>
      </c>
      <c r="B66" s="291"/>
      <c r="C66" s="291"/>
      <c r="D66" s="291"/>
      <c r="E66" s="291"/>
      <c r="F66" s="291"/>
      <c r="G66" s="15">
        <v>59</v>
      </c>
      <c r="H66" s="107">
        <f>H62-H65</f>
        <v>177348149</v>
      </c>
      <c r="I66" s="107">
        <f t="shared" ref="I66:K66" si="5">I62-I65</f>
        <v>62619094.00999999</v>
      </c>
      <c r="J66" s="107">
        <f t="shared" si="5"/>
        <v>119169591</v>
      </c>
      <c r="K66" s="107">
        <f t="shared" si="5"/>
        <v>39900487</v>
      </c>
    </row>
    <row r="67" spans="1:11" ht="12.75" customHeight="1">
      <c r="A67" s="292" t="s">
        <v>368</v>
      </c>
      <c r="B67" s="292"/>
      <c r="C67" s="292"/>
      <c r="D67" s="292"/>
      <c r="E67" s="292"/>
      <c r="F67" s="292"/>
      <c r="G67" s="15">
        <v>60</v>
      </c>
      <c r="H67" s="107">
        <f>+IF((H62-H65)&gt;0,(H62-H65),0)</f>
        <v>177348149</v>
      </c>
      <c r="I67" s="107">
        <f t="shared" ref="I67:K67" si="6">+IF((I62-I65)&gt;0,(I62-I65),0)</f>
        <v>62619094.00999999</v>
      </c>
      <c r="J67" s="107">
        <f t="shared" si="6"/>
        <v>119169591</v>
      </c>
      <c r="K67" s="107">
        <f t="shared" si="6"/>
        <v>39900487</v>
      </c>
    </row>
    <row r="68" spans="1:11" ht="12.75" customHeight="1">
      <c r="A68" s="292" t="s">
        <v>369</v>
      </c>
      <c r="B68" s="292"/>
      <c r="C68" s="292"/>
      <c r="D68" s="292"/>
      <c r="E68" s="292"/>
      <c r="F68" s="292"/>
      <c r="G68" s="15">
        <v>61</v>
      </c>
      <c r="H68" s="107">
        <f>+IF((H62-H65)&lt;0,(H62-H65),0)</f>
        <v>0</v>
      </c>
      <c r="I68" s="107">
        <f t="shared" ref="I68:K68" si="7">+IF((I62-I65)&lt;0,(I62-I65),0)</f>
        <v>0</v>
      </c>
      <c r="J68" s="107">
        <f t="shared" si="7"/>
        <v>0</v>
      </c>
      <c r="K68" s="107">
        <f t="shared" si="7"/>
        <v>0</v>
      </c>
    </row>
    <row r="69" spans="1:11">
      <c r="A69" s="285" t="s">
        <v>152</v>
      </c>
      <c r="B69" s="285"/>
      <c r="C69" s="285"/>
      <c r="D69" s="285"/>
      <c r="E69" s="285"/>
      <c r="F69" s="285"/>
      <c r="G69" s="286"/>
      <c r="H69" s="286"/>
      <c r="I69" s="286"/>
      <c r="J69" s="287"/>
      <c r="K69" s="287"/>
    </row>
    <row r="70" spans="1:11" ht="22.15" customHeight="1">
      <c r="A70" s="291" t="s">
        <v>370</v>
      </c>
      <c r="B70" s="291"/>
      <c r="C70" s="291"/>
      <c r="D70" s="291"/>
      <c r="E70" s="291"/>
      <c r="F70" s="291"/>
      <c r="G70" s="15">
        <v>62</v>
      </c>
      <c r="H70" s="107">
        <f>H71-H72</f>
        <v>0</v>
      </c>
      <c r="I70" s="107">
        <f>I71-I72</f>
        <v>0</v>
      </c>
      <c r="J70" s="107">
        <f>J71-J72</f>
        <v>0</v>
      </c>
      <c r="K70" s="107">
        <f>K71-K72</f>
        <v>0</v>
      </c>
    </row>
    <row r="71" spans="1:11" ht="12.75" customHeight="1">
      <c r="A71" s="284" t="s">
        <v>153</v>
      </c>
      <c r="B71" s="284"/>
      <c r="C71" s="284"/>
      <c r="D71" s="284"/>
      <c r="E71" s="284"/>
      <c r="F71" s="284"/>
      <c r="G71" s="14">
        <v>63</v>
      </c>
      <c r="H71" s="108">
        <v>0</v>
      </c>
      <c r="I71" s="108">
        <v>0</v>
      </c>
      <c r="J71" s="108">
        <v>0</v>
      </c>
      <c r="K71" s="108">
        <v>0</v>
      </c>
    </row>
    <row r="72" spans="1:11" ht="12.75" customHeight="1">
      <c r="A72" s="284" t="s">
        <v>154</v>
      </c>
      <c r="B72" s="284"/>
      <c r="C72" s="284"/>
      <c r="D72" s="284"/>
      <c r="E72" s="284"/>
      <c r="F72" s="284"/>
      <c r="G72" s="14">
        <v>64</v>
      </c>
      <c r="H72" s="108">
        <v>0</v>
      </c>
      <c r="I72" s="108">
        <v>0</v>
      </c>
      <c r="J72" s="108">
        <v>0</v>
      </c>
      <c r="K72" s="108">
        <v>0</v>
      </c>
    </row>
    <row r="73" spans="1:11" ht="12.75" customHeight="1">
      <c r="A73" s="293" t="s">
        <v>155</v>
      </c>
      <c r="B73" s="293"/>
      <c r="C73" s="293"/>
      <c r="D73" s="293"/>
      <c r="E73" s="293"/>
      <c r="F73" s="293"/>
      <c r="G73" s="14">
        <v>65</v>
      </c>
      <c r="H73" s="108">
        <v>0</v>
      </c>
      <c r="I73" s="108">
        <v>0</v>
      </c>
      <c r="J73" s="108">
        <v>0</v>
      </c>
      <c r="K73" s="108">
        <v>0</v>
      </c>
    </row>
    <row r="74" spans="1:11" ht="12.75" customHeight="1">
      <c r="A74" s="292" t="s">
        <v>371</v>
      </c>
      <c r="B74" s="292"/>
      <c r="C74" s="292"/>
      <c r="D74" s="292"/>
      <c r="E74" s="292"/>
      <c r="F74" s="292"/>
      <c r="G74" s="15">
        <v>66</v>
      </c>
      <c r="H74" s="129">
        <v>0</v>
      </c>
      <c r="I74" s="129">
        <v>0</v>
      </c>
      <c r="J74" s="129">
        <v>0</v>
      </c>
      <c r="K74" s="129">
        <v>0</v>
      </c>
    </row>
    <row r="75" spans="1:11" ht="12.75" customHeight="1">
      <c r="A75" s="292" t="s">
        <v>372</v>
      </c>
      <c r="B75" s="292"/>
      <c r="C75" s="292"/>
      <c r="D75" s="292"/>
      <c r="E75" s="292"/>
      <c r="F75" s="292"/>
      <c r="G75" s="15">
        <v>67</v>
      </c>
      <c r="H75" s="129">
        <v>0</v>
      </c>
      <c r="I75" s="129">
        <v>0</v>
      </c>
      <c r="J75" s="129">
        <v>0</v>
      </c>
      <c r="K75" s="129">
        <v>0</v>
      </c>
    </row>
    <row r="76" spans="1:11">
      <c r="A76" s="285" t="s">
        <v>156</v>
      </c>
      <c r="B76" s="285"/>
      <c r="C76" s="285"/>
      <c r="D76" s="285"/>
      <c r="E76" s="285"/>
      <c r="F76" s="285"/>
      <c r="G76" s="286"/>
      <c r="H76" s="286"/>
      <c r="I76" s="286"/>
      <c r="J76" s="287"/>
      <c r="K76" s="287"/>
    </row>
    <row r="77" spans="1:11" ht="12.75" customHeight="1">
      <c r="A77" s="291" t="s">
        <v>373</v>
      </c>
      <c r="B77" s="291"/>
      <c r="C77" s="291"/>
      <c r="D77" s="291"/>
      <c r="E77" s="291"/>
      <c r="F77" s="291"/>
      <c r="G77" s="15">
        <v>68</v>
      </c>
      <c r="H77" s="129">
        <v>0</v>
      </c>
      <c r="I77" s="129">
        <v>0</v>
      </c>
      <c r="J77" s="129">
        <v>0</v>
      </c>
      <c r="K77" s="129">
        <v>0</v>
      </c>
    </row>
    <row r="78" spans="1:11" ht="12.75" customHeight="1">
      <c r="A78" s="290" t="s">
        <v>374</v>
      </c>
      <c r="B78" s="290"/>
      <c r="C78" s="290"/>
      <c r="D78" s="290"/>
      <c r="E78" s="290"/>
      <c r="F78" s="290"/>
      <c r="G78" s="95">
        <v>69</v>
      </c>
      <c r="H78" s="109">
        <v>0</v>
      </c>
      <c r="I78" s="109">
        <v>0</v>
      </c>
      <c r="J78" s="109">
        <v>0</v>
      </c>
      <c r="K78" s="109">
        <v>0</v>
      </c>
    </row>
    <row r="79" spans="1:11" ht="12.75" customHeight="1">
      <c r="A79" s="290" t="s">
        <v>375</v>
      </c>
      <c r="B79" s="290"/>
      <c r="C79" s="290"/>
      <c r="D79" s="290"/>
      <c r="E79" s="290"/>
      <c r="F79" s="290"/>
      <c r="G79" s="95">
        <v>70</v>
      </c>
      <c r="H79" s="109">
        <v>0</v>
      </c>
      <c r="I79" s="109">
        <v>0</v>
      </c>
      <c r="J79" s="109">
        <v>0</v>
      </c>
      <c r="K79" s="109">
        <v>0</v>
      </c>
    </row>
    <row r="80" spans="1:11" ht="12.75" customHeight="1">
      <c r="A80" s="291" t="s">
        <v>376</v>
      </c>
      <c r="B80" s="291"/>
      <c r="C80" s="291"/>
      <c r="D80" s="291"/>
      <c r="E80" s="291"/>
      <c r="F80" s="291"/>
      <c r="G80" s="15">
        <v>71</v>
      </c>
      <c r="H80" s="129">
        <v>0</v>
      </c>
      <c r="I80" s="129">
        <v>0</v>
      </c>
      <c r="J80" s="129">
        <v>0</v>
      </c>
      <c r="K80" s="129">
        <v>0</v>
      </c>
    </row>
    <row r="81" spans="1:11" ht="12.75" customHeight="1">
      <c r="A81" s="291" t="s">
        <v>377</v>
      </c>
      <c r="B81" s="291"/>
      <c r="C81" s="291"/>
      <c r="D81" s="291"/>
      <c r="E81" s="291"/>
      <c r="F81" s="291"/>
      <c r="G81" s="15">
        <v>72</v>
      </c>
      <c r="H81" s="129">
        <v>0</v>
      </c>
      <c r="I81" s="129">
        <v>0</v>
      </c>
      <c r="J81" s="129">
        <v>0</v>
      </c>
      <c r="K81" s="129">
        <v>0</v>
      </c>
    </row>
    <row r="82" spans="1:11" ht="12.75" customHeight="1">
      <c r="A82" s="292" t="s">
        <v>378</v>
      </c>
      <c r="B82" s="292"/>
      <c r="C82" s="292"/>
      <c r="D82" s="292"/>
      <c r="E82" s="292"/>
      <c r="F82" s="292"/>
      <c r="G82" s="15">
        <v>73</v>
      </c>
      <c r="H82" s="129">
        <v>0</v>
      </c>
      <c r="I82" s="129">
        <v>0</v>
      </c>
      <c r="J82" s="129">
        <v>0</v>
      </c>
      <c r="K82" s="129">
        <v>0</v>
      </c>
    </row>
    <row r="83" spans="1:11" ht="12.75" customHeight="1">
      <c r="A83" s="292" t="s">
        <v>379</v>
      </c>
      <c r="B83" s="292"/>
      <c r="C83" s="292"/>
      <c r="D83" s="292"/>
      <c r="E83" s="292"/>
      <c r="F83" s="292"/>
      <c r="G83" s="15">
        <v>74</v>
      </c>
      <c r="H83" s="129">
        <v>0</v>
      </c>
      <c r="I83" s="129">
        <v>0</v>
      </c>
      <c r="J83" s="129">
        <v>0</v>
      </c>
      <c r="K83" s="129">
        <v>0</v>
      </c>
    </row>
    <row r="84" spans="1:11">
      <c r="A84" s="285" t="s">
        <v>112</v>
      </c>
      <c r="B84" s="285"/>
      <c r="C84" s="285"/>
      <c r="D84" s="285"/>
      <c r="E84" s="285"/>
      <c r="F84" s="285"/>
      <c r="G84" s="286"/>
      <c r="H84" s="286"/>
      <c r="I84" s="286"/>
      <c r="J84" s="287"/>
      <c r="K84" s="287"/>
    </row>
    <row r="85" spans="1:11" ht="12.75" customHeight="1">
      <c r="A85" s="280" t="s">
        <v>380</v>
      </c>
      <c r="B85" s="280"/>
      <c r="C85" s="280"/>
      <c r="D85" s="280"/>
      <c r="E85" s="280"/>
      <c r="F85" s="280"/>
      <c r="G85" s="15">
        <v>75</v>
      </c>
      <c r="H85" s="110">
        <f>H86+H87</f>
        <v>0</v>
      </c>
      <c r="I85" s="110">
        <f>I86+I87</f>
        <v>0</v>
      </c>
      <c r="J85" s="110">
        <f>J86+J87</f>
        <v>0</v>
      </c>
      <c r="K85" s="110">
        <f>K86+K87</f>
        <v>0</v>
      </c>
    </row>
    <row r="86" spans="1:11" ht="12.75" customHeight="1">
      <c r="A86" s="281" t="s">
        <v>157</v>
      </c>
      <c r="B86" s="281"/>
      <c r="C86" s="281"/>
      <c r="D86" s="281"/>
      <c r="E86" s="281"/>
      <c r="F86" s="281"/>
      <c r="G86" s="14">
        <v>76</v>
      </c>
      <c r="H86" s="111">
        <v>0</v>
      </c>
      <c r="I86" s="111">
        <v>0</v>
      </c>
      <c r="J86" s="111">
        <v>0</v>
      </c>
      <c r="K86" s="111">
        <v>0</v>
      </c>
    </row>
    <row r="87" spans="1:11" ht="12.75" customHeight="1">
      <c r="A87" s="281" t="s">
        <v>158</v>
      </c>
      <c r="B87" s="281"/>
      <c r="C87" s="281"/>
      <c r="D87" s="281"/>
      <c r="E87" s="281"/>
      <c r="F87" s="281"/>
      <c r="G87" s="14">
        <v>77</v>
      </c>
      <c r="H87" s="111">
        <v>0</v>
      </c>
      <c r="I87" s="111">
        <v>0</v>
      </c>
      <c r="J87" s="111">
        <v>0</v>
      </c>
      <c r="K87" s="111">
        <v>0</v>
      </c>
    </row>
    <row r="88" spans="1:11">
      <c r="A88" s="288" t="s">
        <v>114</v>
      </c>
      <c r="B88" s="288"/>
      <c r="C88" s="288"/>
      <c r="D88" s="288"/>
      <c r="E88" s="288"/>
      <c r="F88" s="288"/>
      <c r="G88" s="289"/>
      <c r="H88" s="289"/>
      <c r="I88" s="289"/>
      <c r="J88" s="287"/>
      <c r="K88" s="287"/>
    </row>
    <row r="89" spans="1:11" ht="12.75" customHeight="1">
      <c r="A89" s="261" t="s">
        <v>159</v>
      </c>
      <c r="B89" s="261"/>
      <c r="C89" s="261"/>
      <c r="D89" s="261"/>
      <c r="E89" s="261"/>
      <c r="F89" s="261"/>
      <c r="G89" s="14">
        <v>78</v>
      </c>
      <c r="H89" s="154">
        <v>177348149</v>
      </c>
      <c r="I89" s="154">
        <v>62619094.00999999</v>
      </c>
      <c r="J89" s="111">
        <v>119169591</v>
      </c>
      <c r="K89" s="111">
        <v>39900487</v>
      </c>
    </row>
    <row r="90" spans="1:11" ht="24" customHeight="1">
      <c r="A90" s="262" t="s">
        <v>436</v>
      </c>
      <c r="B90" s="262"/>
      <c r="C90" s="262"/>
      <c r="D90" s="262"/>
      <c r="E90" s="262"/>
      <c r="F90" s="262"/>
      <c r="G90" s="15">
        <v>79</v>
      </c>
      <c r="H90" s="127">
        <f>H91+H98</f>
        <v>-115256</v>
      </c>
      <c r="I90" s="127">
        <f>I91+I98</f>
        <v>45430</v>
      </c>
      <c r="J90" s="127">
        <f t="shared" ref="J90:K90" si="8">J91+J98</f>
        <v>375016</v>
      </c>
      <c r="K90" s="127">
        <f t="shared" si="8"/>
        <v>-45919</v>
      </c>
    </row>
    <row r="91" spans="1:11" ht="24" customHeight="1">
      <c r="A91" s="282" t="s">
        <v>443</v>
      </c>
      <c r="B91" s="282"/>
      <c r="C91" s="282"/>
      <c r="D91" s="282"/>
      <c r="E91" s="282"/>
      <c r="F91" s="282"/>
      <c r="G91" s="15">
        <v>80</v>
      </c>
      <c r="H91" s="127">
        <f>SUM(H92:H96)</f>
        <v>0</v>
      </c>
      <c r="I91" s="127">
        <f>SUM(I92:I96)</f>
        <v>0</v>
      </c>
      <c r="J91" s="127">
        <f t="shared" ref="J91:K91" si="9">SUM(J92:J96)</f>
        <v>0</v>
      </c>
      <c r="K91" s="127">
        <f t="shared" si="9"/>
        <v>0</v>
      </c>
    </row>
    <row r="92" spans="1:11" ht="25.5" customHeight="1">
      <c r="A92" s="284" t="s">
        <v>381</v>
      </c>
      <c r="B92" s="284"/>
      <c r="C92" s="284"/>
      <c r="D92" s="284"/>
      <c r="E92" s="284"/>
      <c r="F92" s="284"/>
      <c r="G92" s="15">
        <v>81</v>
      </c>
      <c r="H92" s="111">
        <v>0</v>
      </c>
      <c r="I92" s="111">
        <v>0</v>
      </c>
      <c r="J92" s="111">
        <v>0</v>
      </c>
      <c r="K92" s="111">
        <v>0</v>
      </c>
    </row>
    <row r="93" spans="1:11" ht="38.25" customHeight="1">
      <c r="A93" s="284" t="s">
        <v>382</v>
      </c>
      <c r="B93" s="284"/>
      <c r="C93" s="284"/>
      <c r="D93" s="284"/>
      <c r="E93" s="284"/>
      <c r="F93" s="284"/>
      <c r="G93" s="15">
        <v>82</v>
      </c>
      <c r="H93" s="111">
        <v>0</v>
      </c>
      <c r="I93" s="111">
        <v>0</v>
      </c>
      <c r="J93" s="111">
        <v>0</v>
      </c>
      <c r="K93" s="111">
        <v>0</v>
      </c>
    </row>
    <row r="94" spans="1:11" ht="38.25" customHeight="1">
      <c r="A94" s="284" t="s">
        <v>383</v>
      </c>
      <c r="B94" s="284"/>
      <c r="C94" s="284"/>
      <c r="D94" s="284"/>
      <c r="E94" s="284"/>
      <c r="F94" s="284"/>
      <c r="G94" s="15">
        <v>83</v>
      </c>
      <c r="H94" s="111">
        <v>0</v>
      </c>
      <c r="I94" s="111">
        <v>0</v>
      </c>
      <c r="J94" s="111">
        <v>0</v>
      </c>
      <c r="K94" s="111">
        <v>0</v>
      </c>
    </row>
    <row r="95" spans="1:11">
      <c r="A95" s="284" t="s">
        <v>384</v>
      </c>
      <c r="B95" s="284"/>
      <c r="C95" s="284"/>
      <c r="D95" s="284"/>
      <c r="E95" s="284"/>
      <c r="F95" s="284"/>
      <c r="G95" s="15">
        <v>84</v>
      </c>
      <c r="H95" s="111">
        <v>0</v>
      </c>
      <c r="I95" s="111">
        <v>0</v>
      </c>
      <c r="J95" s="111">
        <v>0</v>
      </c>
      <c r="K95" s="111">
        <v>0</v>
      </c>
    </row>
    <row r="96" spans="1:11">
      <c r="A96" s="284" t="s">
        <v>385</v>
      </c>
      <c r="B96" s="284"/>
      <c r="C96" s="284"/>
      <c r="D96" s="284"/>
      <c r="E96" s="284"/>
      <c r="F96" s="284"/>
      <c r="G96" s="15">
        <v>85</v>
      </c>
      <c r="H96" s="111">
        <v>0</v>
      </c>
      <c r="I96" s="111">
        <v>0</v>
      </c>
      <c r="J96" s="111">
        <v>0</v>
      </c>
      <c r="K96" s="111">
        <v>0</v>
      </c>
    </row>
    <row r="97" spans="1:11" ht="26.25" customHeight="1">
      <c r="A97" s="284" t="s">
        <v>386</v>
      </c>
      <c r="B97" s="284"/>
      <c r="C97" s="284"/>
      <c r="D97" s="284"/>
      <c r="E97" s="284"/>
      <c r="F97" s="284"/>
      <c r="G97" s="15">
        <v>86</v>
      </c>
      <c r="H97" s="111">
        <v>0</v>
      </c>
      <c r="I97" s="111">
        <v>0</v>
      </c>
      <c r="J97" s="111">
        <v>0</v>
      </c>
      <c r="K97" s="111">
        <v>0</v>
      </c>
    </row>
    <row r="98" spans="1:11" ht="25.5" customHeight="1">
      <c r="A98" s="282" t="s">
        <v>437</v>
      </c>
      <c r="B98" s="282"/>
      <c r="C98" s="282"/>
      <c r="D98" s="282"/>
      <c r="E98" s="282"/>
      <c r="F98" s="282"/>
      <c r="G98" s="15">
        <v>87</v>
      </c>
      <c r="H98" s="127">
        <f>SUM(H99:H106)</f>
        <v>-115256</v>
      </c>
      <c r="I98" s="127">
        <f>SUM(I99:I106)</f>
        <v>45430</v>
      </c>
      <c r="J98" s="127">
        <f t="shared" ref="J98:K98" si="10">SUM(J99:J106)</f>
        <v>375016</v>
      </c>
      <c r="K98" s="127">
        <f t="shared" si="10"/>
        <v>-45919</v>
      </c>
    </row>
    <row r="99" spans="1:11">
      <c r="A99" s="283" t="s">
        <v>160</v>
      </c>
      <c r="B99" s="283"/>
      <c r="C99" s="283"/>
      <c r="D99" s="283"/>
      <c r="E99" s="283"/>
      <c r="F99" s="283"/>
      <c r="G99" s="14">
        <v>88</v>
      </c>
      <c r="H99" s="154">
        <v>-115256</v>
      </c>
      <c r="I99" s="154">
        <v>45430</v>
      </c>
      <c r="J99" s="111">
        <v>375016</v>
      </c>
      <c r="K99" s="111">
        <v>-45919</v>
      </c>
    </row>
    <row r="100" spans="1:11" ht="36" customHeight="1">
      <c r="A100" s="284" t="s">
        <v>387</v>
      </c>
      <c r="B100" s="284"/>
      <c r="C100" s="284"/>
      <c r="D100" s="284"/>
      <c r="E100" s="284"/>
      <c r="F100" s="284"/>
      <c r="G100" s="14">
        <v>89</v>
      </c>
      <c r="H100" s="111">
        <v>0</v>
      </c>
      <c r="I100" s="111">
        <v>0</v>
      </c>
      <c r="J100" s="111">
        <v>0</v>
      </c>
      <c r="K100" s="111">
        <v>0</v>
      </c>
    </row>
    <row r="101" spans="1:11" ht="22.15" customHeight="1">
      <c r="A101" s="283" t="s">
        <v>161</v>
      </c>
      <c r="B101" s="283"/>
      <c r="C101" s="283"/>
      <c r="D101" s="283"/>
      <c r="E101" s="283"/>
      <c r="F101" s="283"/>
      <c r="G101" s="14">
        <v>90</v>
      </c>
      <c r="H101" s="111">
        <v>0</v>
      </c>
      <c r="I101" s="111">
        <v>0</v>
      </c>
      <c r="J101" s="111">
        <v>0</v>
      </c>
      <c r="K101" s="111">
        <v>0</v>
      </c>
    </row>
    <row r="102" spans="1:11" ht="22.15" customHeight="1">
      <c r="A102" s="283" t="s">
        <v>162</v>
      </c>
      <c r="B102" s="283"/>
      <c r="C102" s="283"/>
      <c r="D102" s="283"/>
      <c r="E102" s="283"/>
      <c r="F102" s="283"/>
      <c r="G102" s="14">
        <v>91</v>
      </c>
      <c r="H102" s="111">
        <v>0</v>
      </c>
      <c r="I102" s="111">
        <v>0</v>
      </c>
      <c r="J102" s="111">
        <v>0</v>
      </c>
      <c r="K102" s="111">
        <v>0</v>
      </c>
    </row>
    <row r="103" spans="1:11" ht="22.15" customHeight="1">
      <c r="A103" s="283" t="s">
        <v>163</v>
      </c>
      <c r="B103" s="283"/>
      <c r="C103" s="283"/>
      <c r="D103" s="283"/>
      <c r="E103" s="283"/>
      <c r="F103" s="283"/>
      <c r="G103" s="14">
        <v>92</v>
      </c>
      <c r="H103" s="111">
        <v>0</v>
      </c>
      <c r="I103" s="111">
        <v>0</v>
      </c>
      <c r="J103" s="111">
        <v>0</v>
      </c>
      <c r="K103" s="111">
        <v>0</v>
      </c>
    </row>
    <row r="104" spans="1:11" ht="12.75" customHeight="1">
      <c r="A104" s="284" t="s">
        <v>388</v>
      </c>
      <c r="B104" s="284"/>
      <c r="C104" s="284"/>
      <c r="D104" s="284"/>
      <c r="E104" s="284"/>
      <c r="F104" s="284"/>
      <c r="G104" s="14">
        <v>93</v>
      </c>
      <c r="H104" s="111">
        <v>0</v>
      </c>
      <c r="I104" s="111">
        <v>0</v>
      </c>
      <c r="J104" s="111">
        <v>0</v>
      </c>
      <c r="K104" s="111">
        <v>0</v>
      </c>
    </row>
    <row r="105" spans="1:11" ht="26.25" customHeight="1">
      <c r="A105" s="284" t="s">
        <v>389</v>
      </c>
      <c r="B105" s="284"/>
      <c r="C105" s="284"/>
      <c r="D105" s="284"/>
      <c r="E105" s="284"/>
      <c r="F105" s="284"/>
      <c r="G105" s="14">
        <v>94</v>
      </c>
      <c r="H105" s="111">
        <v>0</v>
      </c>
      <c r="I105" s="111">
        <v>0</v>
      </c>
      <c r="J105" s="111">
        <v>0</v>
      </c>
      <c r="K105" s="111">
        <v>0</v>
      </c>
    </row>
    <row r="106" spans="1:11">
      <c r="A106" s="284" t="s">
        <v>390</v>
      </c>
      <c r="B106" s="284"/>
      <c r="C106" s="284"/>
      <c r="D106" s="284"/>
      <c r="E106" s="284"/>
      <c r="F106" s="284"/>
      <c r="G106" s="14">
        <v>95</v>
      </c>
      <c r="H106" s="111">
        <v>0</v>
      </c>
      <c r="I106" s="111">
        <v>0</v>
      </c>
      <c r="J106" s="111">
        <v>0</v>
      </c>
      <c r="K106" s="111">
        <v>0</v>
      </c>
    </row>
    <row r="107" spans="1:11" ht="24.75" customHeight="1">
      <c r="A107" s="284" t="s">
        <v>391</v>
      </c>
      <c r="B107" s="284"/>
      <c r="C107" s="284"/>
      <c r="D107" s="284"/>
      <c r="E107" s="284"/>
      <c r="F107" s="284"/>
      <c r="G107" s="14">
        <v>96</v>
      </c>
      <c r="H107" s="111">
        <v>0</v>
      </c>
      <c r="I107" s="111">
        <v>0</v>
      </c>
      <c r="J107" s="111">
        <v>0</v>
      </c>
      <c r="K107" s="111">
        <v>0</v>
      </c>
    </row>
    <row r="108" spans="1:11" ht="22.9" customHeight="1">
      <c r="A108" s="262" t="s">
        <v>438</v>
      </c>
      <c r="B108" s="262"/>
      <c r="C108" s="262"/>
      <c r="D108" s="262"/>
      <c r="E108" s="262"/>
      <c r="F108" s="262"/>
      <c r="G108" s="15">
        <v>97</v>
      </c>
      <c r="H108" s="127">
        <f>H91+H98-H107-H97</f>
        <v>-115256</v>
      </c>
      <c r="I108" s="127">
        <f>I91+I98-I107-I97</f>
        <v>45430</v>
      </c>
      <c r="J108" s="127">
        <f t="shared" ref="J108:K108" si="11">J91+J98-J107-J97</f>
        <v>375016</v>
      </c>
      <c r="K108" s="127">
        <f t="shared" si="11"/>
        <v>-45919</v>
      </c>
    </row>
    <row r="109" spans="1:11" ht="12.75" customHeight="1">
      <c r="A109" s="262" t="s">
        <v>392</v>
      </c>
      <c r="B109" s="262"/>
      <c r="C109" s="262"/>
      <c r="D109" s="262"/>
      <c r="E109" s="262"/>
      <c r="F109" s="262"/>
      <c r="G109" s="15">
        <v>98</v>
      </c>
      <c r="H109" s="110">
        <f>H89+H108</f>
        <v>177232893</v>
      </c>
      <c r="I109" s="110">
        <f>I89+I108</f>
        <v>62664524.00999999</v>
      </c>
      <c r="J109" s="110">
        <f t="shared" ref="J109:K109" si="12">J89+J108</f>
        <v>119544607</v>
      </c>
      <c r="K109" s="110">
        <f t="shared" si="12"/>
        <v>39854568</v>
      </c>
    </row>
    <row r="110" spans="1:11">
      <c r="A110" s="285" t="s">
        <v>164</v>
      </c>
      <c r="B110" s="285"/>
      <c r="C110" s="285"/>
      <c r="D110" s="285"/>
      <c r="E110" s="285"/>
      <c r="F110" s="285"/>
      <c r="G110" s="286"/>
      <c r="H110" s="286"/>
      <c r="I110" s="286"/>
      <c r="J110" s="287"/>
      <c r="K110" s="287"/>
    </row>
    <row r="111" spans="1:11" ht="12.75" customHeight="1">
      <c r="A111" s="280" t="s">
        <v>393</v>
      </c>
      <c r="B111" s="280"/>
      <c r="C111" s="280"/>
      <c r="D111" s="280"/>
      <c r="E111" s="280"/>
      <c r="F111" s="280"/>
      <c r="G111" s="15">
        <v>99</v>
      </c>
      <c r="H111" s="110">
        <f>H112+H113</f>
        <v>177232893</v>
      </c>
      <c r="I111" s="110">
        <f>I112+I113</f>
        <v>62664524.00999999</v>
      </c>
      <c r="J111" s="110">
        <f>J112+J113</f>
        <v>119544607</v>
      </c>
      <c r="K111" s="110">
        <f>K112+K113</f>
        <v>39854568</v>
      </c>
    </row>
    <row r="112" spans="1:11" ht="12.75" customHeight="1">
      <c r="A112" s="281" t="s">
        <v>113</v>
      </c>
      <c r="B112" s="281"/>
      <c r="C112" s="281"/>
      <c r="D112" s="281"/>
      <c r="E112" s="281"/>
      <c r="F112" s="281"/>
      <c r="G112" s="14">
        <v>100</v>
      </c>
      <c r="H112" s="154">
        <v>177232893</v>
      </c>
      <c r="I112" s="154">
        <v>62664524.00999999</v>
      </c>
      <c r="J112" s="111">
        <v>119544607</v>
      </c>
      <c r="K112" s="111">
        <v>39854568</v>
      </c>
    </row>
    <row r="113" spans="1:11" ht="12.75" customHeight="1">
      <c r="A113" s="281" t="s">
        <v>165</v>
      </c>
      <c r="B113" s="281"/>
      <c r="C113" s="281"/>
      <c r="D113" s="281"/>
      <c r="E113" s="281"/>
      <c r="F113" s="281"/>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sqref="A1:I1"/>
    </sheetView>
  </sheetViews>
  <sheetFormatPr defaultRowHeight="12.75"/>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c r="A1" s="328" t="s">
        <v>220</v>
      </c>
      <c r="B1" s="329"/>
      <c r="C1" s="329"/>
      <c r="D1" s="329"/>
      <c r="E1" s="329"/>
      <c r="F1" s="329"/>
      <c r="G1" s="329"/>
      <c r="H1" s="329"/>
      <c r="I1" s="329"/>
    </row>
    <row r="2" spans="1:9" ht="12.75" customHeight="1">
      <c r="A2" s="299" t="s">
        <v>549</v>
      </c>
      <c r="B2" s="300"/>
      <c r="C2" s="300"/>
      <c r="D2" s="300"/>
      <c r="E2" s="300"/>
      <c r="F2" s="300"/>
      <c r="G2" s="300"/>
      <c r="H2" s="300"/>
      <c r="I2" s="300"/>
    </row>
    <row r="3" spans="1:9">
      <c r="A3" s="313" t="s">
        <v>282</v>
      </c>
      <c r="B3" s="314"/>
      <c r="C3" s="314"/>
      <c r="D3" s="314"/>
      <c r="E3" s="314"/>
      <c r="F3" s="314"/>
      <c r="G3" s="314"/>
      <c r="H3" s="314"/>
      <c r="I3" s="314"/>
    </row>
    <row r="4" spans="1:9">
      <c r="A4" s="330" t="s">
        <v>463</v>
      </c>
      <c r="B4" s="273"/>
      <c r="C4" s="273"/>
      <c r="D4" s="273"/>
      <c r="E4" s="273"/>
      <c r="F4" s="273"/>
      <c r="G4" s="273"/>
      <c r="H4" s="273"/>
      <c r="I4" s="274"/>
    </row>
    <row r="5" spans="1:9" ht="24" thickBot="1">
      <c r="A5" s="331" t="s">
        <v>2</v>
      </c>
      <c r="B5" s="332"/>
      <c r="C5" s="332"/>
      <c r="D5" s="332"/>
      <c r="E5" s="332"/>
      <c r="F5" s="333"/>
      <c r="G5" s="18" t="s">
        <v>103</v>
      </c>
      <c r="H5" s="26" t="s">
        <v>302</v>
      </c>
      <c r="I5" s="26" t="s">
        <v>279</v>
      </c>
    </row>
    <row r="6" spans="1:9">
      <c r="A6" s="319">
        <v>1</v>
      </c>
      <c r="B6" s="320"/>
      <c r="C6" s="320"/>
      <c r="D6" s="320"/>
      <c r="E6" s="320"/>
      <c r="F6" s="321"/>
      <c r="G6" s="19">
        <v>2</v>
      </c>
      <c r="H6" s="27" t="s">
        <v>167</v>
      </c>
      <c r="I6" s="27" t="s">
        <v>168</v>
      </c>
    </row>
    <row r="7" spans="1:9">
      <c r="A7" s="324" t="s">
        <v>169</v>
      </c>
      <c r="B7" s="325"/>
      <c r="C7" s="325"/>
      <c r="D7" s="325"/>
      <c r="E7" s="325"/>
      <c r="F7" s="325"/>
      <c r="G7" s="325"/>
      <c r="H7" s="325"/>
      <c r="I7" s="326"/>
    </row>
    <row r="8" spans="1:9">
      <c r="A8" s="327" t="s">
        <v>221</v>
      </c>
      <c r="B8" s="327"/>
      <c r="C8" s="327"/>
      <c r="D8" s="327"/>
      <c r="E8" s="327"/>
      <c r="F8" s="327"/>
      <c r="G8" s="20">
        <v>1</v>
      </c>
      <c r="H8" s="29">
        <v>0</v>
      </c>
      <c r="I8" s="29">
        <v>0</v>
      </c>
    </row>
    <row r="9" spans="1:9">
      <c r="A9" s="311" t="s">
        <v>222</v>
      </c>
      <c r="B9" s="311"/>
      <c r="C9" s="311"/>
      <c r="D9" s="311"/>
      <c r="E9" s="311"/>
      <c r="F9" s="311"/>
      <c r="G9" s="21">
        <v>2</v>
      </c>
      <c r="H9" s="30">
        <v>0</v>
      </c>
      <c r="I9" s="30">
        <v>0</v>
      </c>
    </row>
    <row r="10" spans="1:9">
      <c r="A10" s="311" t="s">
        <v>223</v>
      </c>
      <c r="B10" s="311"/>
      <c r="C10" s="311"/>
      <c r="D10" s="311"/>
      <c r="E10" s="311"/>
      <c r="F10" s="311"/>
      <c r="G10" s="21">
        <v>3</v>
      </c>
      <c r="H10" s="30">
        <v>0</v>
      </c>
      <c r="I10" s="30">
        <v>0</v>
      </c>
    </row>
    <row r="11" spans="1:9">
      <c r="A11" s="311" t="s">
        <v>224</v>
      </c>
      <c r="B11" s="311"/>
      <c r="C11" s="311"/>
      <c r="D11" s="311"/>
      <c r="E11" s="311"/>
      <c r="F11" s="311"/>
      <c r="G11" s="21">
        <v>4</v>
      </c>
      <c r="H11" s="30">
        <v>0</v>
      </c>
      <c r="I11" s="30">
        <v>0</v>
      </c>
    </row>
    <row r="12" spans="1:9">
      <c r="A12" s="311" t="s">
        <v>394</v>
      </c>
      <c r="B12" s="311"/>
      <c r="C12" s="311"/>
      <c r="D12" s="311"/>
      <c r="E12" s="311"/>
      <c r="F12" s="311"/>
      <c r="G12" s="21">
        <v>5</v>
      </c>
      <c r="H12" s="30">
        <v>0</v>
      </c>
      <c r="I12" s="30">
        <v>0</v>
      </c>
    </row>
    <row r="13" spans="1:9">
      <c r="A13" s="312" t="s">
        <v>395</v>
      </c>
      <c r="B13" s="312"/>
      <c r="C13" s="312"/>
      <c r="D13" s="312"/>
      <c r="E13" s="312"/>
      <c r="F13" s="312"/>
      <c r="G13" s="112">
        <v>6</v>
      </c>
      <c r="H13" s="115">
        <f>SUM(H8:H12)</f>
        <v>0</v>
      </c>
      <c r="I13" s="115">
        <f>SUM(I8:I12)</f>
        <v>0</v>
      </c>
    </row>
    <row r="14" spans="1:9" ht="12.75" customHeight="1">
      <c r="A14" s="311" t="s">
        <v>396</v>
      </c>
      <c r="B14" s="311"/>
      <c r="C14" s="311"/>
      <c r="D14" s="311"/>
      <c r="E14" s="311"/>
      <c r="F14" s="311"/>
      <c r="G14" s="21">
        <v>7</v>
      </c>
      <c r="H14" s="30">
        <v>0</v>
      </c>
      <c r="I14" s="30">
        <v>0</v>
      </c>
    </row>
    <row r="15" spans="1:9" ht="12.75" customHeight="1">
      <c r="A15" s="311" t="s">
        <v>397</v>
      </c>
      <c r="B15" s="311"/>
      <c r="C15" s="311"/>
      <c r="D15" s="311"/>
      <c r="E15" s="311"/>
      <c r="F15" s="311"/>
      <c r="G15" s="21">
        <v>8</v>
      </c>
      <c r="H15" s="30">
        <v>0</v>
      </c>
      <c r="I15" s="30">
        <v>0</v>
      </c>
    </row>
    <row r="16" spans="1:9" ht="12.75" customHeight="1">
      <c r="A16" s="311" t="s">
        <v>398</v>
      </c>
      <c r="B16" s="311"/>
      <c r="C16" s="311"/>
      <c r="D16" s="311"/>
      <c r="E16" s="311"/>
      <c r="F16" s="311"/>
      <c r="G16" s="21">
        <v>9</v>
      </c>
      <c r="H16" s="30">
        <v>0</v>
      </c>
      <c r="I16" s="30">
        <v>0</v>
      </c>
    </row>
    <row r="17" spans="1:9" ht="12.75" customHeight="1">
      <c r="A17" s="311" t="s">
        <v>399</v>
      </c>
      <c r="B17" s="311"/>
      <c r="C17" s="311"/>
      <c r="D17" s="311"/>
      <c r="E17" s="311"/>
      <c r="F17" s="311"/>
      <c r="G17" s="21">
        <v>10</v>
      </c>
      <c r="H17" s="30">
        <v>0</v>
      </c>
      <c r="I17" s="30">
        <v>0</v>
      </c>
    </row>
    <row r="18" spans="1:9" ht="12.75" customHeight="1">
      <c r="A18" s="311" t="s">
        <v>400</v>
      </c>
      <c r="B18" s="311"/>
      <c r="C18" s="311"/>
      <c r="D18" s="311"/>
      <c r="E18" s="311"/>
      <c r="F18" s="311"/>
      <c r="G18" s="21">
        <v>11</v>
      </c>
      <c r="H18" s="30">
        <v>0</v>
      </c>
      <c r="I18" s="30">
        <v>0</v>
      </c>
    </row>
    <row r="19" spans="1:9" ht="12.75" customHeight="1">
      <c r="A19" s="311" t="s">
        <v>401</v>
      </c>
      <c r="B19" s="311"/>
      <c r="C19" s="311"/>
      <c r="D19" s="311"/>
      <c r="E19" s="311"/>
      <c r="F19" s="311"/>
      <c r="G19" s="21">
        <v>12</v>
      </c>
      <c r="H19" s="30">
        <v>0</v>
      </c>
      <c r="I19" s="30">
        <v>0</v>
      </c>
    </row>
    <row r="20" spans="1:9" ht="26.25" customHeight="1">
      <c r="A20" s="312" t="s">
        <v>402</v>
      </c>
      <c r="B20" s="312"/>
      <c r="C20" s="312"/>
      <c r="D20" s="312"/>
      <c r="E20" s="312"/>
      <c r="F20" s="312"/>
      <c r="G20" s="112">
        <v>13</v>
      </c>
      <c r="H20" s="115">
        <f>SUM(H14:H19)</f>
        <v>0</v>
      </c>
      <c r="I20" s="115">
        <f>SUM(I14:I19)</f>
        <v>0</v>
      </c>
    </row>
    <row r="21" spans="1:9" ht="27.6" customHeight="1">
      <c r="A21" s="323" t="s">
        <v>403</v>
      </c>
      <c r="B21" s="323"/>
      <c r="C21" s="323"/>
      <c r="D21" s="323"/>
      <c r="E21" s="323"/>
      <c r="F21" s="323"/>
      <c r="G21" s="113">
        <v>14</v>
      </c>
      <c r="H21" s="31">
        <f>H13+H20</f>
        <v>0</v>
      </c>
      <c r="I21" s="31">
        <f>I13+I20</f>
        <v>0</v>
      </c>
    </row>
    <row r="22" spans="1:9">
      <c r="A22" s="324" t="s">
        <v>189</v>
      </c>
      <c r="B22" s="325"/>
      <c r="C22" s="325"/>
      <c r="D22" s="325"/>
      <c r="E22" s="325"/>
      <c r="F22" s="325"/>
      <c r="G22" s="325"/>
      <c r="H22" s="325"/>
      <c r="I22" s="326"/>
    </row>
    <row r="23" spans="1:9" ht="26.45" customHeight="1">
      <c r="A23" s="327" t="s">
        <v>225</v>
      </c>
      <c r="B23" s="327"/>
      <c r="C23" s="327"/>
      <c r="D23" s="327"/>
      <c r="E23" s="327"/>
      <c r="F23" s="327"/>
      <c r="G23" s="20">
        <v>15</v>
      </c>
      <c r="H23" s="29">
        <v>0</v>
      </c>
      <c r="I23" s="29">
        <v>0</v>
      </c>
    </row>
    <row r="24" spans="1:9" ht="12.75" customHeight="1">
      <c r="A24" s="311" t="s">
        <v>226</v>
      </c>
      <c r="B24" s="311"/>
      <c r="C24" s="311"/>
      <c r="D24" s="311"/>
      <c r="E24" s="311"/>
      <c r="F24" s="311"/>
      <c r="G24" s="20">
        <v>16</v>
      </c>
      <c r="H24" s="30">
        <v>0</v>
      </c>
      <c r="I24" s="30">
        <v>0</v>
      </c>
    </row>
    <row r="25" spans="1:9" ht="12.75" customHeight="1">
      <c r="A25" s="311" t="s">
        <v>227</v>
      </c>
      <c r="B25" s="311"/>
      <c r="C25" s="311"/>
      <c r="D25" s="311"/>
      <c r="E25" s="311"/>
      <c r="F25" s="311"/>
      <c r="G25" s="20">
        <v>17</v>
      </c>
      <c r="H25" s="30">
        <v>0</v>
      </c>
      <c r="I25" s="30">
        <v>0</v>
      </c>
    </row>
    <row r="26" spans="1:9" ht="12.75" customHeight="1">
      <c r="A26" s="311" t="s">
        <v>228</v>
      </c>
      <c r="B26" s="311"/>
      <c r="C26" s="311"/>
      <c r="D26" s="311"/>
      <c r="E26" s="311"/>
      <c r="F26" s="311"/>
      <c r="G26" s="20">
        <v>18</v>
      </c>
      <c r="H26" s="30">
        <v>0</v>
      </c>
      <c r="I26" s="30">
        <v>0</v>
      </c>
    </row>
    <row r="27" spans="1:9" ht="12.75" customHeight="1">
      <c r="A27" s="311" t="s">
        <v>229</v>
      </c>
      <c r="B27" s="311"/>
      <c r="C27" s="311"/>
      <c r="D27" s="311"/>
      <c r="E27" s="311"/>
      <c r="F27" s="311"/>
      <c r="G27" s="20">
        <v>19</v>
      </c>
      <c r="H27" s="30">
        <v>0</v>
      </c>
      <c r="I27" s="30">
        <v>0</v>
      </c>
    </row>
    <row r="28" spans="1:9" ht="12.75" customHeight="1">
      <c r="A28" s="311" t="s">
        <v>230</v>
      </c>
      <c r="B28" s="311"/>
      <c r="C28" s="311"/>
      <c r="D28" s="311"/>
      <c r="E28" s="311"/>
      <c r="F28" s="311"/>
      <c r="G28" s="20">
        <v>20</v>
      </c>
      <c r="H28" s="30">
        <v>0</v>
      </c>
      <c r="I28" s="30">
        <v>0</v>
      </c>
    </row>
    <row r="29" spans="1:9" ht="24" customHeight="1">
      <c r="A29" s="317" t="s">
        <v>404</v>
      </c>
      <c r="B29" s="317"/>
      <c r="C29" s="317"/>
      <c r="D29" s="317"/>
      <c r="E29" s="317"/>
      <c r="F29" s="317"/>
      <c r="G29" s="112">
        <v>21</v>
      </c>
      <c r="H29" s="116">
        <f>SUM(H23:H28)</f>
        <v>0</v>
      </c>
      <c r="I29" s="116">
        <f>SUM(I23:I28)</f>
        <v>0</v>
      </c>
    </row>
    <row r="30" spans="1:9" ht="27" customHeight="1">
      <c r="A30" s="311" t="s">
        <v>231</v>
      </c>
      <c r="B30" s="311"/>
      <c r="C30" s="311"/>
      <c r="D30" s="311"/>
      <c r="E30" s="311"/>
      <c r="F30" s="311"/>
      <c r="G30" s="21">
        <v>22</v>
      </c>
      <c r="H30" s="30">
        <v>0</v>
      </c>
      <c r="I30" s="30">
        <v>0</v>
      </c>
    </row>
    <row r="31" spans="1:9" ht="12.75" customHeight="1">
      <c r="A31" s="311" t="s">
        <v>232</v>
      </c>
      <c r="B31" s="311"/>
      <c r="C31" s="311"/>
      <c r="D31" s="311"/>
      <c r="E31" s="311"/>
      <c r="F31" s="311"/>
      <c r="G31" s="21">
        <v>23</v>
      </c>
      <c r="H31" s="30">
        <v>0</v>
      </c>
      <c r="I31" s="30">
        <v>0</v>
      </c>
    </row>
    <row r="32" spans="1:9" ht="12.75" customHeight="1">
      <c r="A32" s="311" t="s">
        <v>405</v>
      </c>
      <c r="B32" s="311"/>
      <c r="C32" s="311"/>
      <c r="D32" s="311"/>
      <c r="E32" s="311"/>
      <c r="F32" s="311"/>
      <c r="G32" s="21">
        <v>24</v>
      </c>
      <c r="H32" s="30">
        <v>0</v>
      </c>
      <c r="I32" s="30">
        <v>0</v>
      </c>
    </row>
    <row r="33" spans="1:9" ht="12.75" customHeight="1">
      <c r="A33" s="311" t="s">
        <v>233</v>
      </c>
      <c r="B33" s="311"/>
      <c r="C33" s="311"/>
      <c r="D33" s="311"/>
      <c r="E33" s="311"/>
      <c r="F33" s="311"/>
      <c r="G33" s="21">
        <v>25</v>
      </c>
      <c r="H33" s="30">
        <v>0</v>
      </c>
      <c r="I33" s="30">
        <v>0</v>
      </c>
    </row>
    <row r="34" spans="1:9" ht="12.75" customHeight="1">
      <c r="A34" s="311" t="s">
        <v>234</v>
      </c>
      <c r="B34" s="311"/>
      <c r="C34" s="311"/>
      <c r="D34" s="311"/>
      <c r="E34" s="311"/>
      <c r="F34" s="311"/>
      <c r="G34" s="21">
        <v>26</v>
      </c>
      <c r="H34" s="30">
        <v>0</v>
      </c>
      <c r="I34" s="30">
        <v>0</v>
      </c>
    </row>
    <row r="35" spans="1:9" ht="25.9" customHeight="1">
      <c r="A35" s="317" t="s">
        <v>406</v>
      </c>
      <c r="B35" s="317"/>
      <c r="C35" s="317"/>
      <c r="D35" s="317"/>
      <c r="E35" s="317"/>
      <c r="F35" s="317"/>
      <c r="G35" s="112">
        <v>27</v>
      </c>
      <c r="H35" s="116">
        <f>SUM(H30:H34)</f>
        <v>0</v>
      </c>
      <c r="I35" s="116">
        <f>SUM(I30:I34)</f>
        <v>0</v>
      </c>
    </row>
    <row r="36" spans="1:9" ht="28.15" customHeight="1">
      <c r="A36" s="323" t="s">
        <v>407</v>
      </c>
      <c r="B36" s="323"/>
      <c r="C36" s="323"/>
      <c r="D36" s="323"/>
      <c r="E36" s="323"/>
      <c r="F36" s="323"/>
      <c r="G36" s="113">
        <v>28</v>
      </c>
      <c r="H36" s="117">
        <f>H29+H35</f>
        <v>0</v>
      </c>
      <c r="I36" s="117">
        <f>I29+I35</f>
        <v>0</v>
      </c>
    </row>
    <row r="37" spans="1:9">
      <c r="A37" s="324" t="s">
        <v>204</v>
      </c>
      <c r="B37" s="325"/>
      <c r="C37" s="325"/>
      <c r="D37" s="325"/>
      <c r="E37" s="325"/>
      <c r="F37" s="325"/>
      <c r="G37" s="325">
        <v>0</v>
      </c>
      <c r="H37" s="325"/>
      <c r="I37" s="326"/>
    </row>
    <row r="38" spans="1:9" ht="12.75" customHeight="1">
      <c r="A38" s="334" t="s">
        <v>235</v>
      </c>
      <c r="B38" s="334"/>
      <c r="C38" s="334"/>
      <c r="D38" s="334"/>
      <c r="E38" s="334"/>
      <c r="F38" s="334"/>
      <c r="G38" s="20">
        <v>29</v>
      </c>
      <c r="H38" s="29">
        <v>0</v>
      </c>
      <c r="I38" s="29">
        <v>0</v>
      </c>
    </row>
    <row r="39" spans="1:9" ht="25.15" customHeight="1">
      <c r="A39" s="316" t="s">
        <v>236</v>
      </c>
      <c r="B39" s="316"/>
      <c r="C39" s="316"/>
      <c r="D39" s="316"/>
      <c r="E39" s="316"/>
      <c r="F39" s="316"/>
      <c r="G39" s="21">
        <v>30</v>
      </c>
      <c r="H39" s="30">
        <v>0</v>
      </c>
      <c r="I39" s="30">
        <v>0</v>
      </c>
    </row>
    <row r="40" spans="1:9" ht="12.75" customHeight="1">
      <c r="A40" s="316" t="s">
        <v>237</v>
      </c>
      <c r="B40" s="316"/>
      <c r="C40" s="316"/>
      <c r="D40" s="316"/>
      <c r="E40" s="316"/>
      <c r="F40" s="316"/>
      <c r="G40" s="21">
        <v>31</v>
      </c>
      <c r="H40" s="30">
        <v>0</v>
      </c>
      <c r="I40" s="30">
        <v>0</v>
      </c>
    </row>
    <row r="41" spans="1:9" ht="12.75" customHeight="1">
      <c r="A41" s="316" t="s">
        <v>238</v>
      </c>
      <c r="B41" s="316"/>
      <c r="C41" s="316"/>
      <c r="D41" s="316"/>
      <c r="E41" s="316"/>
      <c r="F41" s="316"/>
      <c r="G41" s="21">
        <v>32</v>
      </c>
      <c r="H41" s="30">
        <v>0</v>
      </c>
      <c r="I41" s="30">
        <v>0</v>
      </c>
    </row>
    <row r="42" spans="1:9" ht="25.9" customHeight="1">
      <c r="A42" s="317" t="s">
        <v>408</v>
      </c>
      <c r="B42" s="317"/>
      <c r="C42" s="317"/>
      <c r="D42" s="317"/>
      <c r="E42" s="317"/>
      <c r="F42" s="317"/>
      <c r="G42" s="112">
        <v>33</v>
      </c>
      <c r="H42" s="116">
        <f>H41+H40+H39+H38</f>
        <v>0</v>
      </c>
      <c r="I42" s="116">
        <f>I41+I40+I39+I38</f>
        <v>0</v>
      </c>
    </row>
    <row r="43" spans="1:9" ht="24.6" customHeight="1">
      <c r="A43" s="316" t="s">
        <v>239</v>
      </c>
      <c r="B43" s="316"/>
      <c r="C43" s="316"/>
      <c r="D43" s="316"/>
      <c r="E43" s="316"/>
      <c r="F43" s="316"/>
      <c r="G43" s="21">
        <v>34</v>
      </c>
      <c r="H43" s="30">
        <v>0</v>
      </c>
      <c r="I43" s="30">
        <v>0</v>
      </c>
    </row>
    <row r="44" spans="1:9" ht="12.75" customHeight="1">
      <c r="A44" s="316" t="s">
        <v>240</v>
      </c>
      <c r="B44" s="316"/>
      <c r="C44" s="316"/>
      <c r="D44" s="316"/>
      <c r="E44" s="316"/>
      <c r="F44" s="316"/>
      <c r="G44" s="21">
        <v>35</v>
      </c>
      <c r="H44" s="30">
        <v>0</v>
      </c>
      <c r="I44" s="30">
        <v>0</v>
      </c>
    </row>
    <row r="45" spans="1:9" ht="12.75" customHeight="1">
      <c r="A45" s="316" t="s">
        <v>241</v>
      </c>
      <c r="B45" s="316"/>
      <c r="C45" s="316"/>
      <c r="D45" s="316"/>
      <c r="E45" s="316"/>
      <c r="F45" s="316"/>
      <c r="G45" s="21">
        <v>36</v>
      </c>
      <c r="H45" s="30">
        <v>0</v>
      </c>
      <c r="I45" s="30">
        <v>0</v>
      </c>
    </row>
    <row r="46" spans="1:9" ht="21" customHeight="1">
      <c r="A46" s="316" t="s">
        <v>242</v>
      </c>
      <c r="B46" s="316"/>
      <c r="C46" s="316"/>
      <c r="D46" s="316"/>
      <c r="E46" s="316"/>
      <c r="F46" s="316"/>
      <c r="G46" s="21">
        <v>37</v>
      </c>
      <c r="H46" s="30">
        <v>0</v>
      </c>
      <c r="I46" s="30">
        <v>0</v>
      </c>
    </row>
    <row r="47" spans="1:9" ht="12.75" customHeight="1">
      <c r="A47" s="316" t="s">
        <v>243</v>
      </c>
      <c r="B47" s="316"/>
      <c r="C47" s="316"/>
      <c r="D47" s="316"/>
      <c r="E47" s="316"/>
      <c r="F47" s="316"/>
      <c r="G47" s="21">
        <v>38</v>
      </c>
      <c r="H47" s="30">
        <v>0</v>
      </c>
      <c r="I47" s="30">
        <v>0</v>
      </c>
    </row>
    <row r="48" spans="1:9" ht="22.9" customHeight="1">
      <c r="A48" s="317" t="s">
        <v>409</v>
      </c>
      <c r="B48" s="317"/>
      <c r="C48" s="317"/>
      <c r="D48" s="317"/>
      <c r="E48" s="317"/>
      <c r="F48" s="317"/>
      <c r="G48" s="112">
        <v>39</v>
      </c>
      <c r="H48" s="116">
        <f>H47+H46+H45+H44+H43</f>
        <v>0</v>
      </c>
      <c r="I48" s="116">
        <f>I47+I46+I45+I44+I43</f>
        <v>0</v>
      </c>
    </row>
    <row r="49" spans="1:9" ht="25.9" customHeight="1">
      <c r="A49" s="318" t="s">
        <v>444</v>
      </c>
      <c r="B49" s="318"/>
      <c r="C49" s="318"/>
      <c r="D49" s="318"/>
      <c r="E49" s="318"/>
      <c r="F49" s="318"/>
      <c r="G49" s="112">
        <v>40</v>
      </c>
      <c r="H49" s="116">
        <f>H48+H42</f>
        <v>0</v>
      </c>
      <c r="I49" s="116">
        <f>I48+I42</f>
        <v>0</v>
      </c>
    </row>
    <row r="50" spans="1:9" ht="12.75" customHeight="1">
      <c r="A50" s="311" t="s">
        <v>244</v>
      </c>
      <c r="B50" s="311"/>
      <c r="C50" s="311"/>
      <c r="D50" s="311"/>
      <c r="E50" s="311"/>
      <c r="F50" s="311"/>
      <c r="G50" s="21">
        <v>41</v>
      </c>
      <c r="H50" s="30">
        <v>0</v>
      </c>
      <c r="I50" s="30">
        <v>0</v>
      </c>
    </row>
    <row r="51" spans="1:9" ht="25.9" customHeight="1">
      <c r="A51" s="318" t="s">
        <v>410</v>
      </c>
      <c r="B51" s="318"/>
      <c r="C51" s="318"/>
      <c r="D51" s="318"/>
      <c r="E51" s="318"/>
      <c r="F51" s="318"/>
      <c r="G51" s="112">
        <v>42</v>
      </c>
      <c r="H51" s="116">
        <f>H21+H36+H49+H50</f>
        <v>0</v>
      </c>
      <c r="I51" s="116">
        <f>I21+I36+I49+I50</f>
        <v>0</v>
      </c>
    </row>
    <row r="52" spans="1:9" ht="12.75" customHeight="1">
      <c r="A52" s="322" t="s">
        <v>218</v>
      </c>
      <c r="B52" s="322"/>
      <c r="C52" s="322"/>
      <c r="D52" s="322"/>
      <c r="E52" s="322"/>
      <c r="F52" s="322"/>
      <c r="G52" s="21">
        <v>43</v>
      </c>
      <c r="H52" s="30">
        <v>0</v>
      </c>
      <c r="I52" s="30">
        <v>0</v>
      </c>
    </row>
    <row r="53" spans="1:9" ht="31.9" customHeight="1">
      <c r="A53" s="315" t="s">
        <v>411</v>
      </c>
      <c r="B53" s="315"/>
      <c r="C53" s="315"/>
      <c r="D53" s="315"/>
      <c r="E53" s="315"/>
      <c r="F53" s="315"/>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40625" defaultRowHeight="12.75"/>
  <cols>
    <col min="1" max="7" width="9.140625" style="17"/>
    <col min="8" max="9" width="30.28515625" style="28" customWidth="1"/>
    <col min="10" max="16384" width="9.140625" style="17"/>
  </cols>
  <sheetData>
    <row r="1" spans="1:9">
      <c r="A1" s="328" t="s">
        <v>166</v>
      </c>
      <c r="B1" s="329"/>
      <c r="C1" s="329"/>
      <c r="D1" s="329"/>
      <c r="E1" s="329"/>
      <c r="F1" s="329"/>
      <c r="G1" s="329"/>
      <c r="H1" s="329"/>
      <c r="I1" s="329"/>
    </row>
    <row r="2" spans="1:9" ht="12.75" customHeight="1">
      <c r="A2" s="299" t="s">
        <v>549</v>
      </c>
      <c r="B2" s="300"/>
      <c r="C2" s="300"/>
      <c r="D2" s="300"/>
      <c r="E2" s="300"/>
      <c r="F2" s="300"/>
      <c r="G2" s="300"/>
      <c r="H2" s="300"/>
      <c r="I2" s="300"/>
    </row>
    <row r="3" spans="1:9">
      <c r="A3" s="340" t="s">
        <v>282</v>
      </c>
      <c r="B3" s="341"/>
      <c r="C3" s="341"/>
      <c r="D3" s="341"/>
      <c r="E3" s="341"/>
      <c r="F3" s="341"/>
      <c r="G3" s="341"/>
      <c r="H3" s="341"/>
      <c r="I3" s="341"/>
    </row>
    <row r="4" spans="1:9">
      <c r="A4" s="330" t="s">
        <v>463</v>
      </c>
      <c r="B4" s="273"/>
      <c r="C4" s="273"/>
      <c r="D4" s="273"/>
      <c r="E4" s="273"/>
      <c r="F4" s="273"/>
      <c r="G4" s="273"/>
      <c r="H4" s="273"/>
      <c r="I4" s="274"/>
    </row>
    <row r="5" spans="1:9" ht="23.25">
      <c r="A5" s="342" t="s">
        <v>2</v>
      </c>
      <c r="B5" s="278"/>
      <c r="C5" s="278"/>
      <c r="D5" s="278"/>
      <c r="E5" s="278"/>
      <c r="F5" s="278"/>
      <c r="G5" s="119" t="s">
        <v>103</v>
      </c>
      <c r="H5" s="120" t="s">
        <v>302</v>
      </c>
      <c r="I5" s="120" t="s">
        <v>279</v>
      </c>
    </row>
    <row r="6" spans="1:9">
      <c r="A6" s="343">
        <v>1</v>
      </c>
      <c r="B6" s="278"/>
      <c r="C6" s="278"/>
      <c r="D6" s="278"/>
      <c r="E6" s="278"/>
      <c r="F6" s="278"/>
      <c r="G6" s="121">
        <v>2</v>
      </c>
      <c r="H6" s="120" t="s">
        <v>167</v>
      </c>
      <c r="I6" s="120" t="s">
        <v>168</v>
      </c>
    </row>
    <row r="7" spans="1:9">
      <c r="A7" s="337" t="s">
        <v>169</v>
      </c>
      <c r="B7" s="337"/>
      <c r="C7" s="337"/>
      <c r="D7" s="337"/>
      <c r="E7" s="337"/>
      <c r="F7" s="337"/>
      <c r="G7" s="337"/>
      <c r="H7" s="337"/>
      <c r="I7" s="337"/>
    </row>
    <row r="8" spans="1:9" ht="12.75" customHeight="1">
      <c r="A8" s="260" t="s">
        <v>170</v>
      </c>
      <c r="B8" s="260"/>
      <c r="C8" s="260"/>
      <c r="D8" s="260"/>
      <c r="E8" s="260"/>
      <c r="F8" s="260"/>
      <c r="G8" s="122">
        <v>1</v>
      </c>
      <c r="H8" s="185">
        <v>194187668</v>
      </c>
      <c r="I8" s="185">
        <v>132256356</v>
      </c>
    </row>
    <row r="9" spans="1:9" ht="12.75" customHeight="1">
      <c r="A9" s="339" t="s">
        <v>171</v>
      </c>
      <c r="B9" s="339"/>
      <c r="C9" s="339"/>
      <c r="D9" s="339"/>
      <c r="E9" s="339"/>
      <c r="F9" s="339"/>
      <c r="G9" s="123">
        <v>2</v>
      </c>
      <c r="H9" s="124">
        <f>H10+H11+H12+H13+H14+H15+H16+H17</f>
        <v>55287848</v>
      </c>
      <c r="I9" s="124">
        <f>I10+I11+I12+I13+I14+I15+I16+I17</f>
        <v>54300338</v>
      </c>
    </row>
    <row r="10" spans="1:9" ht="12.75" customHeight="1">
      <c r="A10" s="294" t="s">
        <v>172</v>
      </c>
      <c r="B10" s="294"/>
      <c r="C10" s="294"/>
      <c r="D10" s="294"/>
      <c r="E10" s="294"/>
      <c r="F10" s="294"/>
      <c r="G10" s="122">
        <v>3</v>
      </c>
      <c r="H10" s="186">
        <v>57096107</v>
      </c>
      <c r="I10" s="186">
        <v>49182574</v>
      </c>
    </row>
    <row r="11" spans="1:9" ht="22.15" customHeight="1">
      <c r="A11" s="294" t="s">
        <v>173</v>
      </c>
      <c r="B11" s="294"/>
      <c r="C11" s="294"/>
      <c r="D11" s="294"/>
      <c r="E11" s="294"/>
      <c r="F11" s="294"/>
      <c r="G11" s="122">
        <v>4</v>
      </c>
      <c r="H11" s="186">
        <v>-68590</v>
      </c>
      <c r="I11" s="186">
        <v>-637507</v>
      </c>
    </row>
    <row r="12" spans="1:9" ht="23.45" customHeight="1">
      <c r="A12" s="294" t="s">
        <v>174</v>
      </c>
      <c r="B12" s="294"/>
      <c r="C12" s="294"/>
      <c r="D12" s="294"/>
      <c r="E12" s="294"/>
      <c r="F12" s="294"/>
      <c r="G12" s="122">
        <v>5</v>
      </c>
      <c r="H12" s="186">
        <v>-120671</v>
      </c>
      <c r="I12" s="186">
        <v>1923115</v>
      </c>
    </row>
    <row r="13" spans="1:9" ht="12.75" customHeight="1">
      <c r="A13" s="294" t="s">
        <v>175</v>
      </c>
      <c r="B13" s="294"/>
      <c r="C13" s="294"/>
      <c r="D13" s="294"/>
      <c r="E13" s="294"/>
      <c r="F13" s="294"/>
      <c r="G13" s="122">
        <v>6</v>
      </c>
      <c r="H13" s="186">
        <v>-3738539</v>
      </c>
      <c r="I13" s="186">
        <v>-3140734</v>
      </c>
    </row>
    <row r="14" spans="1:9" ht="12.75" customHeight="1">
      <c r="A14" s="294" t="s">
        <v>176</v>
      </c>
      <c r="B14" s="294"/>
      <c r="C14" s="294"/>
      <c r="D14" s="294"/>
      <c r="E14" s="294"/>
      <c r="F14" s="294"/>
      <c r="G14" s="122">
        <v>7</v>
      </c>
      <c r="H14" s="186">
        <v>1727655</v>
      </c>
      <c r="I14" s="186">
        <v>1871379</v>
      </c>
    </row>
    <row r="15" spans="1:9" ht="12.75" customHeight="1">
      <c r="A15" s="294" t="s">
        <v>177</v>
      </c>
      <c r="B15" s="294"/>
      <c r="C15" s="294"/>
      <c r="D15" s="294"/>
      <c r="E15" s="294"/>
      <c r="F15" s="294"/>
      <c r="G15" s="122">
        <v>8</v>
      </c>
      <c r="H15" s="186">
        <v>0</v>
      </c>
      <c r="I15" s="186">
        <v>0</v>
      </c>
    </row>
    <row r="16" spans="1:9" ht="12.75" customHeight="1">
      <c r="A16" s="294" t="s">
        <v>178</v>
      </c>
      <c r="B16" s="294"/>
      <c r="C16" s="294"/>
      <c r="D16" s="294"/>
      <c r="E16" s="294"/>
      <c r="F16" s="294"/>
      <c r="G16" s="122">
        <v>9</v>
      </c>
      <c r="H16" s="186">
        <v>-4805647</v>
      </c>
      <c r="I16" s="186">
        <v>-649215</v>
      </c>
    </row>
    <row r="17" spans="1:9" ht="25.15" customHeight="1">
      <c r="A17" s="294" t="s">
        <v>179</v>
      </c>
      <c r="B17" s="294"/>
      <c r="C17" s="294"/>
      <c r="D17" s="294"/>
      <c r="E17" s="294"/>
      <c r="F17" s="294"/>
      <c r="G17" s="122">
        <v>10</v>
      </c>
      <c r="H17" s="186">
        <v>5197533</v>
      </c>
      <c r="I17" s="186">
        <v>5750726</v>
      </c>
    </row>
    <row r="18" spans="1:9" ht="28.15" customHeight="1">
      <c r="A18" s="335" t="s">
        <v>307</v>
      </c>
      <c r="B18" s="335"/>
      <c r="C18" s="335"/>
      <c r="D18" s="335"/>
      <c r="E18" s="335"/>
      <c r="F18" s="335"/>
      <c r="G18" s="123">
        <v>11</v>
      </c>
      <c r="H18" s="124">
        <f>H8+H9</f>
        <v>249475516</v>
      </c>
      <c r="I18" s="124">
        <f>I8+I9</f>
        <v>186556694</v>
      </c>
    </row>
    <row r="19" spans="1:9" ht="12.75" customHeight="1">
      <c r="A19" s="339" t="s">
        <v>180</v>
      </c>
      <c r="B19" s="339"/>
      <c r="C19" s="339"/>
      <c r="D19" s="339"/>
      <c r="E19" s="339"/>
      <c r="F19" s="339"/>
      <c r="G19" s="123">
        <v>12</v>
      </c>
      <c r="H19" s="124">
        <f>H20+H21+H22+H23</f>
        <v>126981215</v>
      </c>
      <c r="I19" s="124">
        <f>I20+I21+I22+I23</f>
        <v>34386573</v>
      </c>
    </row>
    <row r="20" spans="1:9" ht="12.75" customHeight="1">
      <c r="A20" s="294" t="s">
        <v>181</v>
      </c>
      <c r="B20" s="294"/>
      <c r="C20" s="294"/>
      <c r="D20" s="294"/>
      <c r="E20" s="294"/>
      <c r="F20" s="294"/>
      <c r="G20" s="122">
        <v>13</v>
      </c>
      <c r="H20" s="186">
        <v>177205021</v>
      </c>
      <c r="I20" s="186">
        <v>36900399</v>
      </c>
    </row>
    <row r="21" spans="1:9" ht="12.75" customHeight="1">
      <c r="A21" s="294" t="s">
        <v>182</v>
      </c>
      <c r="B21" s="294"/>
      <c r="C21" s="294"/>
      <c r="D21" s="294"/>
      <c r="E21" s="294"/>
      <c r="F21" s="294"/>
      <c r="G21" s="122">
        <v>14</v>
      </c>
      <c r="H21" s="186">
        <v>9841100</v>
      </c>
      <c r="I21" s="186">
        <v>-49108399</v>
      </c>
    </row>
    <row r="22" spans="1:9" ht="12.75" customHeight="1">
      <c r="A22" s="294" t="s">
        <v>183</v>
      </c>
      <c r="B22" s="294"/>
      <c r="C22" s="294"/>
      <c r="D22" s="294"/>
      <c r="E22" s="294"/>
      <c r="F22" s="294"/>
      <c r="G22" s="122">
        <v>15</v>
      </c>
      <c r="H22" s="186">
        <v>-58162161</v>
      </c>
      <c r="I22" s="186">
        <v>44533547</v>
      </c>
    </row>
    <row r="23" spans="1:9" ht="12.75" customHeight="1">
      <c r="A23" s="294" t="s">
        <v>184</v>
      </c>
      <c r="B23" s="294"/>
      <c r="C23" s="294"/>
      <c r="D23" s="294"/>
      <c r="E23" s="294"/>
      <c r="F23" s="294"/>
      <c r="G23" s="122">
        <v>16</v>
      </c>
      <c r="H23" s="186">
        <v>-1902745</v>
      </c>
      <c r="I23" s="186">
        <v>2061026</v>
      </c>
    </row>
    <row r="24" spans="1:9" ht="12.75" customHeight="1">
      <c r="A24" s="335" t="s">
        <v>185</v>
      </c>
      <c r="B24" s="335"/>
      <c r="C24" s="335"/>
      <c r="D24" s="335"/>
      <c r="E24" s="335"/>
      <c r="F24" s="335"/>
      <c r="G24" s="123">
        <v>17</v>
      </c>
      <c r="H24" s="124">
        <f>H18+H19</f>
        <v>376456731</v>
      </c>
      <c r="I24" s="124">
        <f>I18+I19</f>
        <v>220943267</v>
      </c>
    </row>
    <row r="25" spans="1:9" ht="12.75" customHeight="1">
      <c r="A25" s="260" t="s">
        <v>186</v>
      </c>
      <c r="B25" s="260"/>
      <c r="C25" s="260"/>
      <c r="D25" s="260"/>
      <c r="E25" s="260"/>
      <c r="F25" s="260"/>
      <c r="G25" s="122">
        <v>18</v>
      </c>
      <c r="H25" s="186">
        <v>-1991547</v>
      </c>
      <c r="I25" s="186">
        <v>-1667079</v>
      </c>
    </row>
    <row r="26" spans="1:9" ht="12.75" customHeight="1">
      <c r="A26" s="260" t="s">
        <v>187</v>
      </c>
      <c r="B26" s="260"/>
      <c r="C26" s="260"/>
      <c r="D26" s="260"/>
      <c r="E26" s="260"/>
      <c r="F26" s="260"/>
      <c r="G26" s="122">
        <v>19</v>
      </c>
      <c r="H26" s="186">
        <v>-4518572</v>
      </c>
      <c r="I26" s="186">
        <v>-32318668</v>
      </c>
    </row>
    <row r="27" spans="1:9" ht="25.9" customHeight="1">
      <c r="A27" s="336" t="s">
        <v>188</v>
      </c>
      <c r="B27" s="336"/>
      <c r="C27" s="336"/>
      <c r="D27" s="336"/>
      <c r="E27" s="336"/>
      <c r="F27" s="336"/>
      <c r="G27" s="123">
        <v>20</v>
      </c>
      <c r="H27" s="124">
        <f>H24+H25+H26</f>
        <v>369946612</v>
      </c>
      <c r="I27" s="124">
        <f>I24+I25+I26</f>
        <v>186957520</v>
      </c>
    </row>
    <row r="28" spans="1:9">
      <c r="A28" s="337" t="s">
        <v>189</v>
      </c>
      <c r="B28" s="337"/>
      <c r="C28" s="337"/>
      <c r="D28" s="337"/>
      <c r="E28" s="337"/>
      <c r="F28" s="337"/>
      <c r="G28" s="337"/>
      <c r="H28" s="337"/>
      <c r="I28" s="337"/>
    </row>
    <row r="29" spans="1:9" ht="30.6" customHeight="1">
      <c r="A29" s="260" t="s">
        <v>190</v>
      </c>
      <c r="B29" s="260"/>
      <c r="C29" s="260"/>
      <c r="D29" s="260"/>
      <c r="E29" s="260"/>
      <c r="F29" s="260"/>
      <c r="G29" s="122">
        <v>21</v>
      </c>
      <c r="H29" s="187">
        <v>108326</v>
      </c>
      <c r="I29" s="187">
        <v>884451</v>
      </c>
    </row>
    <row r="30" spans="1:9" ht="12.75" customHeight="1">
      <c r="A30" s="260" t="s">
        <v>191</v>
      </c>
      <c r="B30" s="260"/>
      <c r="C30" s="260"/>
      <c r="D30" s="260"/>
      <c r="E30" s="260"/>
      <c r="F30" s="260"/>
      <c r="G30" s="122">
        <v>22</v>
      </c>
      <c r="H30" s="140">
        <v>0</v>
      </c>
      <c r="I30" s="140">
        <v>0</v>
      </c>
    </row>
    <row r="31" spans="1:9" ht="12.75" customHeight="1">
      <c r="A31" s="260" t="s">
        <v>192</v>
      </c>
      <c r="B31" s="260"/>
      <c r="C31" s="260"/>
      <c r="D31" s="260"/>
      <c r="E31" s="260"/>
      <c r="F31" s="260"/>
      <c r="G31" s="122">
        <v>23</v>
      </c>
      <c r="H31" s="140">
        <v>2834683</v>
      </c>
      <c r="I31" s="140">
        <v>3429613</v>
      </c>
    </row>
    <row r="32" spans="1:9" ht="12.75" customHeight="1">
      <c r="A32" s="260" t="s">
        <v>193</v>
      </c>
      <c r="B32" s="260"/>
      <c r="C32" s="260"/>
      <c r="D32" s="260"/>
      <c r="E32" s="260"/>
      <c r="F32" s="260"/>
      <c r="G32" s="122">
        <v>24</v>
      </c>
      <c r="H32" s="140">
        <v>59371</v>
      </c>
      <c r="I32" s="140">
        <v>0</v>
      </c>
    </row>
    <row r="33" spans="1:9" ht="12.75" customHeight="1">
      <c r="A33" s="260" t="s">
        <v>194</v>
      </c>
      <c r="B33" s="260"/>
      <c r="C33" s="260"/>
      <c r="D33" s="260"/>
      <c r="E33" s="260"/>
      <c r="F33" s="260"/>
      <c r="G33" s="122">
        <v>25</v>
      </c>
      <c r="H33" s="140">
        <v>0</v>
      </c>
      <c r="I33" s="140">
        <v>12900523</v>
      </c>
    </row>
    <row r="34" spans="1:9" ht="12.75" customHeight="1">
      <c r="A34" s="260" t="s">
        <v>195</v>
      </c>
      <c r="B34" s="260"/>
      <c r="C34" s="260"/>
      <c r="D34" s="260"/>
      <c r="E34" s="260"/>
      <c r="F34" s="260"/>
      <c r="G34" s="122">
        <v>26</v>
      </c>
      <c r="H34" s="140">
        <v>1324523</v>
      </c>
      <c r="I34" s="140">
        <v>0</v>
      </c>
    </row>
    <row r="35" spans="1:9" ht="26.45" customHeight="1">
      <c r="A35" s="335" t="s">
        <v>196</v>
      </c>
      <c r="B35" s="335"/>
      <c r="C35" s="335"/>
      <c r="D35" s="335"/>
      <c r="E35" s="335"/>
      <c r="F35" s="335"/>
      <c r="G35" s="123">
        <v>27</v>
      </c>
      <c r="H35" s="126">
        <f>H29+H30+H31+H32+H33+H34</f>
        <v>4326903</v>
      </c>
      <c r="I35" s="126">
        <f>I29+I30+I31+I32+I33+I34</f>
        <v>17214587</v>
      </c>
    </row>
    <row r="36" spans="1:9" ht="22.9" customHeight="1">
      <c r="A36" s="260" t="s">
        <v>197</v>
      </c>
      <c r="B36" s="260"/>
      <c r="C36" s="260"/>
      <c r="D36" s="260"/>
      <c r="E36" s="260"/>
      <c r="F36" s="260"/>
      <c r="G36" s="122">
        <v>28</v>
      </c>
      <c r="H36" s="140">
        <v>-17544310</v>
      </c>
      <c r="I36" s="140">
        <v>-14804842</v>
      </c>
    </row>
    <row r="37" spans="1:9" ht="12.75" customHeight="1">
      <c r="A37" s="260" t="s">
        <v>198</v>
      </c>
      <c r="B37" s="260"/>
      <c r="C37" s="260"/>
      <c r="D37" s="260"/>
      <c r="E37" s="260"/>
      <c r="F37" s="260"/>
      <c r="G37" s="122">
        <v>29</v>
      </c>
      <c r="H37" s="140">
        <v>0</v>
      </c>
      <c r="I37" s="140">
        <v>0</v>
      </c>
    </row>
    <row r="38" spans="1:9" ht="12.75" customHeight="1">
      <c r="A38" s="260" t="s">
        <v>199</v>
      </c>
      <c r="B38" s="260"/>
      <c r="C38" s="260"/>
      <c r="D38" s="260"/>
      <c r="E38" s="260"/>
      <c r="F38" s="260"/>
      <c r="G38" s="122">
        <v>30</v>
      </c>
      <c r="H38" s="140">
        <v>-1236428</v>
      </c>
      <c r="I38" s="140">
        <v>0</v>
      </c>
    </row>
    <row r="39" spans="1:9" ht="12.75" customHeight="1">
      <c r="A39" s="260" t="s">
        <v>200</v>
      </c>
      <c r="B39" s="260"/>
      <c r="C39" s="260"/>
      <c r="D39" s="260"/>
      <c r="E39" s="260"/>
      <c r="F39" s="260"/>
      <c r="G39" s="122">
        <v>31</v>
      </c>
      <c r="H39" s="140">
        <v>0</v>
      </c>
      <c r="I39" s="140">
        <v>0</v>
      </c>
    </row>
    <row r="40" spans="1:9" ht="12.75" customHeight="1">
      <c r="A40" s="260" t="s">
        <v>201</v>
      </c>
      <c r="B40" s="260"/>
      <c r="C40" s="260"/>
      <c r="D40" s="260"/>
      <c r="E40" s="260"/>
      <c r="F40" s="260"/>
      <c r="G40" s="122">
        <v>32</v>
      </c>
      <c r="H40" s="140">
        <v>0</v>
      </c>
      <c r="I40" s="140">
        <v>0</v>
      </c>
    </row>
    <row r="41" spans="1:9" ht="24" customHeight="1">
      <c r="A41" s="335" t="s">
        <v>202</v>
      </c>
      <c r="B41" s="335"/>
      <c r="C41" s="335"/>
      <c r="D41" s="335"/>
      <c r="E41" s="335"/>
      <c r="F41" s="335"/>
      <c r="G41" s="123">
        <v>33</v>
      </c>
      <c r="H41" s="126">
        <f>H36+H37+H38+H39+H40</f>
        <v>-18780738</v>
      </c>
      <c r="I41" s="126">
        <f>I36+I37+I38+I39+I40</f>
        <v>-14804842</v>
      </c>
    </row>
    <row r="42" spans="1:9" ht="29.45" customHeight="1">
      <c r="A42" s="336" t="s">
        <v>203</v>
      </c>
      <c r="B42" s="336"/>
      <c r="C42" s="336"/>
      <c r="D42" s="336"/>
      <c r="E42" s="336"/>
      <c r="F42" s="336"/>
      <c r="G42" s="123">
        <v>34</v>
      </c>
      <c r="H42" s="126">
        <f>H35+H41</f>
        <v>-14453835</v>
      </c>
      <c r="I42" s="126">
        <f>I35+I41</f>
        <v>2409745</v>
      </c>
    </row>
    <row r="43" spans="1:9">
      <c r="A43" s="337" t="s">
        <v>204</v>
      </c>
      <c r="B43" s="337"/>
      <c r="C43" s="337"/>
      <c r="D43" s="337"/>
      <c r="E43" s="337"/>
      <c r="F43" s="337"/>
      <c r="G43" s="337"/>
      <c r="H43" s="337"/>
      <c r="I43" s="337"/>
    </row>
    <row r="44" spans="1:9" ht="12.75" customHeight="1">
      <c r="A44" s="260" t="s">
        <v>205</v>
      </c>
      <c r="B44" s="260"/>
      <c r="C44" s="260"/>
      <c r="D44" s="260"/>
      <c r="E44" s="260"/>
      <c r="F44" s="260"/>
      <c r="G44" s="122">
        <v>35</v>
      </c>
      <c r="H44" s="125">
        <v>0</v>
      </c>
      <c r="I44" s="125">
        <v>0</v>
      </c>
    </row>
    <row r="45" spans="1:9" ht="25.15" customHeight="1">
      <c r="A45" s="260" t="s">
        <v>206</v>
      </c>
      <c r="B45" s="260"/>
      <c r="C45" s="260"/>
      <c r="D45" s="260"/>
      <c r="E45" s="260"/>
      <c r="F45" s="260"/>
      <c r="G45" s="122">
        <v>36</v>
      </c>
      <c r="H45" s="125">
        <v>0</v>
      </c>
      <c r="I45" s="125">
        <v>0</v>
      </c>
    </row>
    <row r="46" spans="1:9" ht="12.75" customHeight="1">
      <c r="A46" s="260" t="s">
        <v>207</v>
      </c>
      <c r="B46" s="260"/>
      <c r="C46" s="260"/>
      <c r="D46" s="260"/>
      <c r="E46" s="260"/>
      <c r="F46" s="260"/>
      <c r="G46" s="122">
        <v>37</v>
      </c>
      <c r="H46" s="125">
        <v>0</v>
      </c>
      <c r="I46" s="125">
        <v>0</v>
      </c>
    </row>
    <row r="47" spans="1:9" ht="12.75" customHeight="1">
      <c r="A47" s="260" t="s">
        <v>208</v>
      </c>
      <c r="B47" s="260"/>
      <c r="C47" s="260"/>
      <c r="D47" s="260"/>
      <c r="E47" s="260"/>
      <c r="F47" s="260"/>
      <c r="G47" s="122">
        <v>38</v>
      </c>
      <c r="H47" s="125">
        <v>0</v>
      </c>
      <c r="I47" s="125">
        <v>0</v>
      </c>
    </row>
    <row r="48" spans="1:9" ht="22.15" customHeight="1">
      <c r="A48" s="335" t="s">
        <v>209</v>
      </c>
      <c r="B48" s="335"/>
      <c r="C48" s="335"/>
      <c r="D48" s="335"/>
      <c r="E48" s="335"/>
      <c r="F48" s="335"/>
      <c r="G48" s="123">
        <v>39</v>
      </c>
      <c r="H48" s="126">
        <f>H44+H45+H46+H47</f>
        <v>0</v>
      </c>
      <c r="I48" s="126">
        <f>I44+I45+I46+I47</f>
        <v>0</v>
      </c>
    </row>
    <row r="49" spans="1:9" ht="24.6" customHeight="1">
      <c r="A49" s="260" t="s">
        <v>306</v>
      </c>
      <c r="B49" s="260"/>
      <c r="C49" s="260"/>
      <c r="D49" s="260"/>
      <c r="E49" s="260"/>
      <c r="F49" s="260"/>
      <c r="G49" s="122">
        <v>40</v>
      </c>
      <c r="H49" s="140">
        <v>-14830171</v>
      </c>
      <c r="I49" s="140">
        <v>-26189574</v>
      </c>
    </row>
    <row r="50" spans="1:9" ht="12.75" customHeight="1">
      <c r="A50" s="260" t="s">
        <v>210</v>
      </c>
      <c r="B50" s="260"/>
      <c r="C50" s="260"/>
      <c r="D50" s="260"/>
      <c r="E50" s="260"/>
      <c r="F50" s="260"/>
      <c r="G50" s="122">
        <v>41</v>
      </c>
      <c r="H50" s="140">
        <v>-109165903</v>
      </c>
      <c r="I50" s="140">
        <v>-84751107</v>
      </c>
    </row>
    <row r="51" spans="1:9" ht="12.75" customHeight="1">
      <c r="A51" s="260" t="s">
        <v>211</v>
      </c>
      <c r="B51" s="260"/>
      <c r="C51" s="260"/>
      <c r="D51" s="260"/>
      <c r="E51" s="260"/>
      <c r="F51" s="260"/>
      <c r="G51" s="122">
        <v>42</v>
      </c>
      <c r="H51" s="140">
        <v>-22807147</v>
      </c>
      <c r="I51" s="140">
        <v>-19386738</v>
      </c>
    </row>
    <row r="52" spans="1:9" ht="22.9" customHeight="1">
      <c r="A52" s="260" t="s">
        <v>212</v>
      </c>
      <c r="B52" s="260"/>
      <c r="C52" s="260"/>
      <c r="D52" s="260"/>
      <c r="E52" s="260"/>
      <c r="F52" s="260"/>
      <c r="G52" s="122">
        <v>43</v>
      </c>
      <c r="H52" s="140">
        <v>-14307340</v>
      </c>
      <c r="I52" s="140">
        <v>-10849440</v>
      </c>
    </row>
    <row r="53" spans="1:9" ht="12.75" customHeight="1">
      <c r="A53" s="260" t="s">
        <v>213</v>
      </c>
      <c r="B53" s="260"/>
      <c r="C53" s="260"/>
      <c r="D53" s="260"/>
      <c r="E53" s="260"/>
      <c r="F53" s="260"/>
      <c r="G53" s="122">
        <v>44</v>
      </c>
      <c r="H53" s="125">
        <v>0</v>
      </c>
      <c r="I53" s="125">
        <v>0</v>
      </c>
    </row>
    <row r="54" spans="1:9" ht="30.6" customHeight="1">
      <c r="A54" s="335" t="s">
        <v>214</v>
      </c>
      <c r="B54" s="335"/>
      <c r="C54" s="335"/>
      <c r="D54" s="335"/>
      <c r="E54" s="335"/>
      <c r="F54" s="335"/>
      <c r="G54" s="123">
        <v>45</v>
      </c>
      <c r="H54" s="126">
        <f>H49+H50+H51+H52+H53</f>
        <v>-161110561</v>
      </c>
      <c r="I54" s="126">
        <f>I49+I50+I51+I52+I53</f>
        <v>-141176859</v>
      </c>
    </row>
    <row r="55" spans="1:9" ht="29.45" customHeight="1">
      <c r="A55" s="336" t="s">
        <v>215</v>
      </c>
      <c r="B55" s="336"/>
      <c r="C55" s="336"/>
      <c r="D55" s="336"/>
      <c r="E55" s="336"/>
      <c r="F55" s="336"/>
      <c r="G55" s="123">
        <v>46</v>
      </c>
      <c r="H55" s="126">
        <f>H48+H54</f>
        <v>-161110561</v>
      </c>
      <c r="I55" s="126">
        <f>I48+I54</f>
        <v>-141176859</v>
      </c>
    </row>
    <row r="56" spans="1:9">
      <c r="A56" s="260" t="s">
        <v>216</v>
      </c>
      <c r="B56" s="260"/>
      <c r="C56" s="260"/>
      <c r="D56" s="260"/>
      <c r="E56" s="260"/>
      <c r="F56" s="260"/>
      <c r="G56" s="122">
        <v>47</v>
      </c>
      <c r="H56" s="140">
        <v>2048986</v>
      </c>
      <c r="I56" s="140">
        <v>770866</v>
      </c>
    </row>
    <row r="57" spans="1:9" ht="26.45" customHeight="1">
      <c r="A57" s="336" t="s">
        <v>217</v>
      </c>
      <c r="B57" s="336"/>
      <c r="C57" s="336"/>
      <c r="D57" s="336"/>
      <c r="E57" s="336"/>
      <c r="F57" s="336"/>
      <c r="G57" s="123">
        <v>48</v>
      </c>
      <c r="H57" s="126">
        <f>H27+H42+H55+H56</f>
        <v>196431202</v>
      </c>
      <c r="I57" s="126">
        <f>I27+I42+I55+I56</f>
        <v>48961272</v>
      </c>
    </row>
    <row r="58" spans="1:9">
      <c r="A58" s="338" t="s">
        <v>218</v>
      </c>
      <c r="B58" s="338"/>
      <c r="C58" s="338"/>
      <c r="D58" s="338"/>
      <c r="E58" s="338"/>
      <c r="F58" s="338"/>
      <c r="G58" s="122">
        <v>49</v>
      </c>
      <c r="H58" s="140">
        <v>281055836</v>
      </c>
      <c r="I58" s="140">
        <v>477487038</v>
      </c>
    </row>
    <row r="59" spans="1:9" ht="31.15" customHeight="1">
      <c r="A59" s="336" t="s">
        <v>219</v>
      </c>
      <c r="B59" s="336"/>
      <c r="C59" s="336"/>
      <c r="D59" s="336"/>
      <c r="E59" s="336"/>
      <c r="F59" s="336"/>
      <c r="G59" s="123">
        <v>50</v>
      </c>
      <c r="H59" s="126">
        <f>H57+H58</f>
        <v>477487038</v>
      </c>
      <c r="I59" s="126">
        <f>I57+I58</f>
        <v>526448310</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pane xSplit="7" ySplit="6" topLeftCell="H7" activePane="bottomRight" state="frozen"/>
      <selection pane="topRight" activeCell="H1" sqref="H1"/>
      <selection pane="bottomLeft" activeCell="A7" sqref="A7"/>
      <selection pane="bottomRight" sqref="A1:J1"/>
    </sheetView>
  </sheetViews>
  <sheetFormatPr defaultRowHeight="12.75"/>
  <cols>
    <col min="1" max="4" width="9.140625" style="1"/>
    <col min="5" max="5" width="10.140625" style="1" bestFit="1" customWidth="1"/>
    <col min="6" max="6" width="9.140625" style="1"/>
    <col min="7" max="7" width="10.140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362" t="s">
        <v>245</v>
      </c>
      <c r="B1" s="363"/>
      <c r="C1" s="363"/>
      <c r="D1" s="363"/>
      <c r="E1" s="363"/>
      <c r="F1" s="363"/>
      <c r="G1" s="363"/>
      <c r="H1" s="363"/>
      <c r="I1" s="363"/>
      <c r="J1" s="363"/>
      <c r="K1" s="32"/>
    </row>
    <row r="2" spans="1:25" ht="15.75">
      <c r="A2" s="2"/>
      <c r="B2" s="3"/>
      <c r="C2" s="364" t="s">
        <v>246</v>
      </c>
      <c r="D2" s="364"/>
      <c r="E2" s="9">
        <v>44562</v>
      </c>
      <c r="F2" s="4" t="s">
        <v>0</v>
      </c>
      <c r="G2" s="9">
        <v>44926</v>
      </c>
      <c r="H2" s="34"/>
      <c r="I2" s="34"/>
      <c r="J2" s="34"/>
      <c r="K2" s="35"/>
      <c r="X2" s="36" t="s">
        <v>282</v>
      </c>
    </row>
    <row r="3" spans="1:25" ht="13.5" customHeight="1" thickBot="1">
      <c r="A3" s="365" t="s">
        <v>247</v>
      </c>
      <c r="B3" s="366"/>
      <c r="C3" s="366"/>
      <c r="D3" s="366"/>
      <c r="E3" s="366"/>
      <c r="F3" s="366"/>
      <c r="G3" s="369" t="s">
        <v>3</v>
      </c>
      <c r="H3" s="353" t="s">
        <v>248</v>
      </c>
      <c r="I3" s="353"/>
      <c r="J3" s="353"/>
      <c r="K3" s="353"/>
      <c r="L3" s="353"/>
      <c r="M3" s="353"/>
      <c r="N3" s="353"/>
      <c r="O3" s="353"/>
      <c r="P3" s="353"/>
      <c r="Q3" s="353"/>
      <c r="R3" s="353"/>
      <c r="S3" s="353"/>
      <c r="T3" s="353"/>
      <c r="U3" s="353"/>
      <c r="V3" s="353"/>
      <c r="W3" s="353"/>
      <c r="X3" s="353" t="s">
        <v>249</v>
      </c>
      <c r="Y3" s="355" t="s">
        <v>250</v>
      </c>
    </row>
    <row r="4" spans="1:25" ht="90.75" thickBot="1">
      <c r="A4" s="367"/>
      <c r="B4" s="368"/>
      <c r="C4" s="368"/>
      <c r="D4" s="368"/>
      <c r="E4" s="368"/>
      <c r="F4" s="368"/>
      <c r="G4" s="370"/>
      <c r="H4" s="37" t="s">
        <v>251</v>
      </c>
      <c r="I4" s="37" t="s">
        <v>252</v>
      </c>
      <c r="J4" s="37" t="s">
        <v>253</v>
      </c>
      <c r="K4" s="37" t="s">
        <v>254</v>
      </c>
      <c r="L4" s="37" t="s">
        <v>255</v>
      </c>
      <c r="M4" s="37" t="s">
        <v>256</v>
      </c>
      <c r="N4" s="37" t="s">
        <v>257</v>
      </c>
      <c r="O4" s="37" t="s">
        <v>258</v>
      </c>
      <c r="P4" s="128" t="s">
        <v>412</v>
      </c>
      <c r="Q4" s="37" t="s">
        <v>259</v>
      </c>
      <c r="R4" s="37" t="s">
        <v>260</v>
      </c>
      <c r="S4" s="128" t="s">
        <v>413</v>
      </c>
      <c r="T4" s="128" t="s">
        <v>414</v>
      </c>
      <c r="U4" s="37" t="s">
        <v>261</v>
      </c>
      <c r="V4" s="37" t="s">
        <v>262</v>
      </c>
      <c r="W4" s="37" t="s">
        <v>263</v>
      </c>
      <c r="X4" s="354"/>
      <c r="Y4" s="356"/>
    </row>
    <row r="5" spans="1:25" ht="22.5">
      <c r="A5" s="357">
        <v>1</v>
      </c>
      <c r="B5" s="358"/>
      <c r="C5" s="358"/>
      <c r="D5" s="358"/>
      <c r="E5" s="358"/>
      <c r="F5" s="35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c r="A6" s="359" t="s">
        <v>264</v>
      </c>
      <c r="B6" s="359"/>
      <c r="C6" s="359"/>
      <c r="D6" s="359"/>
      <c r="E6" s="359"/>
      <c r="F6" s="359"/>
      <c r="G6" s="359"/>
      <c r="H6" s="359"/>
      <c r="I6" s="359"/>
      <c r="J6" s="359"/>
      <c r="K6" s="359"/>
      <c r="L6" s="359"/>
      <c r="M6" s="359"/>
      <c r="N6" s="360"/>
      <c r="O6" s="360"/>
      <c r="P6" s="360"/>
      <c r="Q6" s="360"/>
      <c r="R6" s="360"/>
      <c r="S6" s="360"/>
      <c r="T6" s="360"/>
      <c r="U6" s="360"/>
      <c r="V6" s="360"/>
      <c r="W6" s="360"/>
      <c r="X6" s="360"/>
      <c r="Y6" s="361"/>
    </row>
    <row r="7" spans="1:25">
      <c r="A7" s="351" t="s">
        <v>299</v>
      </c>
      <c r="B7" s="351"/>
      <c r="C7" s="351"/>
      <c r="D7" s="351"/>
      <c r="E7" s="351"/>
      <c r="F7" s="351"/>
      <c r="G7" s="6">
        <v>1</v>
      </c>
      <c r="H7" s="146">
        <v>133165000</v>
      </c>
      <c r="I7" s="146">
        <v>0</v>
      </c>
      <c r="J7" s="146">
        <v>6658250</v>
      </c>
      <c r="K7" s="146">
        <v>13903446</v>
      </c>
      <c r="L7" s="146">
        <v>506200</v>
      </c>
      <c r="M7" s="146">
        <v>0</v>
      </c>
      <c r="N7" s="146">
        <v>0</v>
      </c>
      <c r="O7" s="146">
        <v>0</v>
      </c>
      <c r="P7" s="146">
        <v>0</v>
      </c>
      <c r="Q7" s="146">
        <v>0</v>
      </c>
      <c r="R7" s="146">
        <v>0</v>
      </c>
      <c r="S7" s="146">
        <v>0</v>
      </c>
      <c r="T7" s="146">
        <v>-281331</v>
      </c>
      <c r="U7" s="146">
        <v>192934636</v>
      </c>
      <c r="V7" s="146">
        <v>0</v>
      </c>
      <c r="W7" s="42">
        <f>H7+I7+J7+K7-L7+M7+N7+O7+P7+Q7+R7+U7+V7+S7+T7</f>
        <v>345873801</v>
      </c>
      <c r="X7" s="41">
        <v>0</v>
      </c>
      <c r="Y7" s="42">
        <f>W7+X7</f>
        <v>345873801</v>
      </c>
    </row>
    <row r="8" spans="1:25">
      <c r="A8" s="346" t="s">
        <v>265</v>
      </c>
      <c r="B8" s="346"/>
      <c r="C8" s="346"/>
      <c r="D8" s="346"/>
      <c r="E8" s="346"/>
      <c r="F8" s="346"/>
      <c r="G8" s="6">
        <v>2</v>
      </c>
      <c r="H8" s="146">
        <v>0</v>
      </c>
      <c r="I8" s="146">
        <v>0</v>
      </c>
      <c r="J8" s="146">
        <v>0</v>
      </c>
      <c r="K8" s="146">
        <v>0</v>
      </c>
      <c r="L8" s="146">
        <v>0</v>
      </c>
      <c r="M8" s="146">
        <v>0</v>
      </c>
      <c r="N8" s="146">
        <v>0</v>
      </c>
      <c r="O8" s="146">
        <v>0</v>
      </c>
      <c r="P8" s="146">
        <v>0</v>
      </c>
      <c r="Q8" s="146">
        <v>0</v>
      </c>
      <c r="R8" s="146">
        <v>0</v>
      </c>
      <c r="S8" s="146">
        <v>0</v>
      </c>
      <c r="T8" s="146">
        <v>0</v>
      </c>
      <c r="U8" s="146">
        <v>0</v>
      </c>
      <c r="V8" s="146">
        <v>0</v>
      </c>
      <c r="W8" s="42">
        <f t="shared" ref="W8:W9" si="0">H8+I8+J8+K8-L8+M8+N8+O8+P8+Q8+R8+U8+V8+S8+T8</f>
        <v>0</v>
      </c>
      <c r="X8" s="41">
        <v>0</v>
      </c>
      <c r="Y8" s="42">
        <f t="shared" ref="Y8:Y9" si="1">W8+X8</f>
        <v>0</v>
      </c>
    </row>
    <row r="9" spans="1:25">
      <c r="A9" s="346" t="s">
        <v>266</v>
      </c>
      <c r="B9" s="346"/>
      <c r="C9" s="346"/>
      <c r="D9" s="346"/>
      <c r="E9" s="346"/>
      <c r="F9" s="346"/>
      <c r="G9" s="6">
        <v>3</v>
      </c>
      <c r="H9" s="146">
        <v>0</v>
      </c>
      <c r="I9" s="146">
        <v>0</v>
      </c>
      <c r="J9" s="146">
        <v>0</v>
      </c>
      <c r="K9" s="146">
        <v>0</v>
      </c>
      <c r="L9" s="146">
        <v>0</v>
      </c>
      <c r="M9" s="146">
        <v>0</v>
      </c>
      <c r="N9" s="146">
        <v>0</v>
      </c>
      <c r="O9" s="146">
        <v>0</v>
      </c>
      <c r="P9" s="146">
        <v>0</v>
      </c>
      <c r="Q9" s="146">
        <v>0</v>
      </c>
      <c r="R9" s="146">
        <v>0</v>
      </c>
      <c r="S9" s="146">
        <v>0</v>
      </c>
      <c r="T9" s="146">
        <v>0</v>
      </c>
      <c r="U9" s="146">
        <v>0</v>
      </c>
      <c r="V9" s="146">
        <v>0</v>
      </c>
      <c r="W9" s="42">
        <f t="shared" si="0"/>
        <v>0</v>
      </c>
      <c r="X9" s="41">
        <v>0</v>
      </c>
      <c r="Y9" s="42">
        <f t="shared" si="1"/>
        <v>0</v>
      </c>
    </row>
    <row r="10" spans="1:25" ht="24" customHeight="1">
      <c r="A10" s="352" t="s">
        <v>300</v>
      </c>
      <c r="B10" s="352"/>
      <c r="C10" s="352"/>
      <c r="D10" s="352"/>
      <c r="E10" s="352"/>
      <c r="F10" s="352"/>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-281331</v>
      </c>
      <c r="U10" s="42">
        <f t="shared" si="2"/>
        <v>192934636</v>
      </c>
      <c r="V10" s="42">
        <f t="shared" si="2"/>
        <v>0</v>
      </c>
      <c r="W10" s="42">
        <f t="shared" si="2"/>
        <v>345873801</v>
      </c>
      <c r="X10" s="42">
        <f t="shared" si="2"/>
        <v>0</v>
      </c>
      <c r="Y10" s="42">
        <f t="shared" si="2"/>
        <v>345873801</v>
      </c>
    </row>
    <row r="11" spans="1:25">
      <c r="A11" s="346" t="s">
        <v>267</v>
      </c>
      <c r="B11" s="346"/>
      <c r="C11" s="346"/>
      <c r="D11" s="346"/>
      <c r="E11" s="346"/>
      <c r="F11" s="346"/>
      <c r="G11" s="6">
        <v>5</v>
      </c>
      <c r="H11" s="43">
        <v>0</v>
      </c>
      <c r="I11" s="43">
        <v>0</v>
      </c>
      <c r="J11" s="43">
        <v>0</v>
      </c>
      <c r="K11" s="43">
        <v>0</v>
      </c>
      <c r="L11" s="43">
        <v>0</v>
      </c>
      <c r="M11" s="43">
        <v>0</v>
      </c>
      <c r="N11" s="43">
        <v>0</v>
      </c>
      <c r="O11" s="43">
        <v>0</v>
      </c>
      <c r="P11" s="43">
        <v>0</v>
      </c>
      <c r="Q11" s="43">
        <v>0</v>
      </c>
      <c r="R11" s="43">
        <v>0</v>
      </c>
      <c r="S11" s="41">
        <v>0</v>
      </c>
      <c r="T11" s="41">
        <v>0</v>
      </c>
      <c r="U11" s="43">
        <v>0</v>
      </c>
      <c r="V11" s="41">
        <v>177348149</v>
      </c>
      <c r="W11" s="42">
        <f t="shared" ref="W11:W29" si="3">H11+I11+J11+K11-L11+M11+N11+O11+P11+Q11+R11+U11+V11+S11+T11</f>
        <v>177348149</v>
      </c>
      <c r="X11" s="41">
        <v>0</v>
      </c>
      <c r="Y11" s="42">
        <f t="shared" ref="Y11:Y29" si="4">W11+X11</f>
        <v>177348149</v>
      </c>
    </row>
    <row r="12" spans="1:25">
      <c r="A12" s="346" t="s">
        <v>268</v>
      </c>
      <c r="B12" s="346"/>
      <c r="C12" s="346"/>
      <c r="D12" s="346"/>
      <c r="E12" s="346"/>
      <c r="F12" s="346"/>
      <c r="G12" s="6">
        <v>6</v>
      </c>
      <c r="H12" s="43">
        <v>0</v>
      </c>
      <c r="I12" s="43">
        <v>0</v>
      </c>
      <c r="J12" s="43">
        <v>0</v>
      </c>
      <c r="K12" s="43">
        <v>0</v>
      </c>
      <c r="L12" s="43">
        <v>0</v>
      </c>
      <c r="M12" s="43">
        <v>0</v>
      </c>
      <c r="N12" s="41">
        <v>0</v>
      </c>
      <c r="O12" s="43">
        <v>0</v>
      </c>
      <c r="P12" s="43">
        <v>0</v>
      </c>
      <c r="Q12" s="43">
        <v>0</v>
      </c>
      <c r="R12" s="43">
        <v>0</v>
      </c>
      <c r="S12" s="41">
        <v>0</v>
      </c>
      <c r="T12" s="41">
        <v>-115256</v>
      </c>
      <c r="U12" s="43">
        <v>0</v>
      </c>
      <c r="V12" s="43">
        <v>0</v>
      </c>
      <c r="W12" s="42">
        <f t="shared" si="3"/>
        <v>-115256</v>
      </c>
      <c r="X12" s="41">
        <v>0</v>
      </c>
      <c r="Y12" s="42">
        <f t="shared" si="4"/>
        <v>-115256</v>
      </c>
    </row>
    <row r="13" spans="1:25" ht="26.25" customHeight="1">
      <c r="A13" s="346" t="s">
        <v>269</v>
      </c>
      <c r="B13" s="346"/>
      <c r="C13" s="346"/>
      <c r="D13" s="346"/>
      <c r="E13" s="346"/>
      <c r="F13" s="34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c r="A14" s="346" t="s">
        <v>418</v>
      </c>
      <c r="B14" s="346"/>
      <c r="C14" s="346"/>
      <c r="D14" s="346"/>
      <c r="E14" s="346"/>
      <c r="F14" s="346"/>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c r="A15" s="346" t="s">
        <v>270</v>
      </c>
      <c r="B15" s="346"/>
      <c r="C15" s="346"/>
      <c r="D15" s="346"/>
      <c r="E15" s="346"/>
      <c r="F15" s="34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c r="A16" s="346" t="s">
        <v>271</v>
      </c>
      <c r="B16" s="346"/>
      <c r="C16" s="346"/>
      <c r="D16" s="346"/>
      <c r="E16" s="346"/>
      <c r="F16" s="34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c r="A17" s="346" t="s">
        <v>272</v>
      </c>
      <c r="B17" s="346"/>
      <c r="C17" s="346"/>
      <c r="D17" s="346"/>
      <c r="E17" s="346"/>
      <c r="F17" s="34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c r="A18" s="346" t="s">
        <v>273</v>
      </c>
      <c r="B18" s="346"/>
      <c r="C18" s="346"/>
      <c r="D18" s="346"/>
      <c r="E18" s="346"/>
      <c r="F18" s="34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c r="A19" s="346" t="s">
        <v>274</v>
      </c>
      <c r="B19" s="346"/>
      <c r="C19" s="346"/>
      <c r="D19" s="346"/>
      <c r="E19" s="346"/>
      <c r="F19" s="34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c r="A20" s="346" t="s">
        <v>275</v>
      </c>
      <c r="B20" s="346"/>
      <c r="C20" s="346"/>
      <c r="D20" s="346"/>
      <c r="E20" s="346"/>
      <c r="F20" s="346"/>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c r="A21" s="346" t="s">
        <v>419</v>
      </c>
      <c r="B21" s="346"/>
      <c r="C21" s="346"/>
      <c r="D21" s="346"/>
      <c r="E21" s="346"/>
      <c r="F21" s="34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c r="A22" s="346" t="s">
        <v>420</v>
      </c>
      <c r="B22" s="346"/>
      <c r="C22" s="346"/>
      <c r="D22" s="346"/>
      <c r="E22" s="346"/>
      <c r="F22" s="34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c r="A23" s="346" t="s">
        <v>421</v>
      </c>
      <c r="B23" s="346"/>
      <c r="C23" s="346"/>
      <c r="D23" s="346"/>
      <c r="E23" s="346"/>
      <c r="F23" s="34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c r="A24" s="346" t="s">
        <v>276</v>
      </c>
      <c r="B24" s="346"/>
      <c r="C24" s="346"/>
      <c r="D24" s="346"/>
      <c r="E24" s="346"/>
      <c r="F24" s="346"/>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c r="A25" s="346" t="s">
        <v>422</v>
      </c>
      <c r="B25" s="346"/>
      <c r="C25" s="346"/>
      <c r="D25" s="346"/>
      <c r="E25" s="346"/>
      <c r="F25" s="346"/>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c r="A26" s="346" t="s">
        <v>430</v>
      </c>
      <c r="B26" s="346"/>
      <c r="C26" s="346"/>
      <c r="D26" s="346"/>
      <c r="E26" s="346"/>
      <c r="F26" s="346"/>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c r="A27" s="346" t="s">
        <v>423</v>
      </c>
      <c r="B27" s="346"/>
      <c r="C27" s="346"/>
      <c r="D27" s="346"/>
      <c r="E27" s="346"/>
      <c r="F27" s="346"/>
      <c r="G27" s="6">
        <v>21</v>
      </c>
      <c r="H27" s="41">
        <v>0</v>
      </c>
      <c r="I27" s="41">
        <v>0</v>
      </c>
      <c r="J27" s="41">
        <v>0</v>
      </c>
      <c r="K27" s="41">
        <v>-2391610</v>
      </c>
      <c r="L27" s="41">
        <v>-2391610</v>
      </c>
      <c r="M27" s="41">
        <v>0</v>
      </c>
      <c r="N27" s="41">
        <v>0</v>
      </c>
      <c r="O27" s="41">
        <v>0</v>
      </c>
      <c r="P27" s="41">
        <v>0</v>
      </c>
      <c r="Q27" s="41">
        <v>0</v>
      </c>
      <c r="R27" s="41">
        <v>0</v>
      </c>
      <c r="S27" s="41">
        <v>0</v>
      </c>
      <c r="T27" s="41">
        <v>0</v>
      </c>
      <c r="U27" s="41">
        <v>4405139</v>
      </c>
      <c r="V27" s="41">
        <v>0</v>
      </c>
      <c r="W27" s="42">
        <f t="shared" si="3"/>
        <v>4405139</v>
      </c>
      <c r="X27" s="41">
        <v>0</v>
      </c>
      <c r="Y27" s="42">
        <f t="shared" si="4"/>
        <v>4405139</v>
      </c>
    </row>
    <row r="28" spans="1:25" ht="12.75" customHeight="1">
      <c r="A28" s="346" t="s">
        <v>424</v>
      </c>
      <c r="B28" s="346"/>
      <c r="C28" s="346"/>
      <c r="D28" s="346"/>
      <c r="E28" s="346"/>
      <c r="F28" s="346"/>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c r="A29" s="346" t="s">
        <v>425</v>
      </c>
      <c r="B29" s="346"/>
      <c r="C29" s="346"/>
      <c r="D29" s="346"/>
      <c r="E29" s="346"/>
      <c r="F29" s="34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c r="A30" s="347" t="s">
        <v>426</v>
      </c>
      <c r="B30" s="347"/>
      <c r="C30" s="347"/>
      <c r="D30" s="347"/>
      <c r="E30" s="347"/>
      <c r="F30" s="347"/>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-396587</v>
      </c>
      <c r="U30" s="44">
        <f t="shared" si="5"/>
        <v>63177357</v>
      </c>
      <c r="V30" s="44">
        <f t="shared" si="5"/>
        <v>177348149</v>
      </c>
      <c r="W30" s="44">
        <f t="shared" si="5"/>
        <v>404042075</v>
      </c>
      <c r="X30" s="44">
        <f t="shared" si="5"/>
        <v>0</v>
      </c>
      <c r="Y30" s="44">
        <f t="shared" si="5"/>
        <v>404042075</v>
      </c>
    </row>
    <row r="31" spans="1:25">
      <c r="A31" s="348" t="s">
        <v>277</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row>
    <row r="32" spans="1:25" ht="36.75" customHeight="1">
      <c r="A32" s="344" t="s">
        <v>278</v>
      </c>
      <c r="B32" s="344"/>
      <c r="C32" s="344"/>
      <c r="D32" s="344"/>
      <c r="E32" s="344"/>
      <c r="F32" s="34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-115256</v>
      </c>
      <c r="U32" s="42">
        <f t="shared" si="6"/>
        <v>0</v>
      </c>
      <c r="V32" s="42">
        <f t="shared" si="6"/>
        <v>0</v>
      </c>
      <c r="W32" s="42">
        <f t="shared" si="6"/>
        <v>-115256</v>
      </c>
      <c r="X32" s="42">
        <f t="shared" si="6"/>
        <v>0</v>
      </c>
      <c r="Y32" s="42">
        <f t="shared" si="6"/>
        <v>-115256</v>
      </c>
    </row>
    <row r="33" spans="1:25" ht="31.5" customHeight="1">
      <c r="A33" s="344" t="s">
        <v>427</v>
      </c>
      <c r="B33" s="344"/>
      <c r="C33" s="344"/>
      <c r="D33" s="344"/>
      <c r="E33" s="344"/>
      <c r="F33" s="344"/>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-115256</v>
      </c>
      <c r="U33" s="42">
        <f t="shared" si="8"/>
        <v>0</v>
      </c>
      <c r="V33" s="42">
        <f t="shared" si="8"/>
        <v>177348149</v>
      </c>
      <c r="W33" s="42">
        <f t="shared" si="8"/>
        <v>177232893</v>
      </c>
      <c r="X33" s="42">
        <f t="shared" si="8"/>
        <v>0</v>
      </c>
      <c r="Y33" s="42">
        <f t="shared" si="8"/>
        <v>177232893</v>
      </c>
    </row>
    <row r="34" spans="1:25" ht="30.75" customHeight="1">
      <c r="A34" s="345" t="s">
        <v>428</v>
      </c>
      <c r="B34" s="345"/>
      <c r="C34" s="345"/>
      <c r="D34" s="345"/>
      <c r="E34" s="345"/>
      <c r="F34" s="345"/>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-129757279</v>
      </c>
      <c r="V34" s="44">
        <f t="shared" si="10"/>
        <v>0</v>
      </c>
      <c r="W34" s="44">
        <f t="shared" si="10"/>
        <v>-119064619</v>
      </c>
      <c r="X34" s="44">
        <f t="shared" si="10"/>
        <v>0</v>
      </c>
      <c r="Y34" s="44">
        <f t="shared" si="10"/>
        <v>-119064619</v>
      </c>
    </row>
    <row r="35" spans="1:25">
      <c r="A35" s="348" t="s">
        <v>279</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row>
    <row r="36" spans="1:25" ht="12.75" customHeight="1">
      <c r="A36" s="351" t="s">
        <v>301</v>
      </c>
      <c r="B36" s="351"/>
      <c r="C36" s="351"/>
      <c r="D36" s="351"/>
      <c r="E36" s="351"/>
      <c r="F36" s="351"/>
      <c r="G36" s="6">
        <v>28</v>
      </c>
      <c r="H36" s="146">
        <v>133165000</v>
      </c>
      <c r="I36" s="146">
        <v>0</v>
      </c>
      <c r="J36" s="146">
        <v>6658250</v>
      </c>
      <c r="K36" s="146">
        <v>36511836</v>
      </c>
      <c r="L36" s="146">
        <v>12421930</v>
      </c>
      <c r="M36" s="146">
        <v>0</v>
      </c>
      <c r="N36" s="146">
        <v>0</v>
      </c>
      <c r="O36" s="146">
        <v>0</v>
      </c>
      <c r="P36" s="146">
        <v>0</v>
      </c>
      <c r="Q36" s="146">
        <v>0</v>
      </c>
      <c r="R36" s="146">
        <v>0</v>
      </c>
      <c r="S36" s="146">
        <v>0</v>
      </c>
      <c r="T36" s="146">
        <v>-396587</v>
      </c>
      <c r="U36" s="146">
        <v>240525506</v>
      </c>
      <c r="V36" s="146">
        <v>0</v>
      </c>
      <c r="W36" s="45">
        <f>H36+I36+J36+K36-L36+M36+N36+O36+P36+Q36+R36+U36+V36+S36+T36</f>
        <v>404042075</v>
      </c>
      <c r="X36" s="41">
        <v>0</v>
      </c>
      <c r="Y36" s="45">
        <f t="shared" ref="Y36:Y38" si="12">W36+X36</f>
        <v>404042075</v>
      </c>
    </row>
    <row r="37" spans="1:25" ht="12.75" customHeight="1">
      <c r="A37" s="346" t="s">
        <v>265</v>
      </c>
      <c r="B37" s="346"/>
      <c r="C37" s="346"/>
      <c r="D37" s="346"/>
      <c r="E37" s="346"/>
      <c r="F37" s="346"/>
      <c r="G37" s="6">
        <v>29</v>
      </c>
      <c r="H37" s="146">
        <v>0</v>
      </c>
      <c r="I37" s="146">
        <v>0</v>
      </c>
      <c r="J37" s="146">
        <v>0</v>
      </c>
      <c r="K37" s="146">
        <v>0</v>
      </c>
      <c r="L37" s="146">
        <v>0</v>
      </c>
      <c r="M37" s="146">
        <v>0</v>
      </c>
      <c r="N37" s="146">
        <v>0</v>
      </c>
      <c r="O37" s="146">
        <v>0</v>
      </c>
      <c r="P37" s="146">
        <v>0</v>
      </c>
      <c r="Q37" s="146">
        <v>0</v>
      </c>
      <c r="R37" s="146">
        <v>0</v>
      </c>
      <c r="S37" s="146">
        <v>0</v>
      </c>
      <c r="T37" s="146">
        <v>0</v>
      </c>
      <c r="U37" s="146">
        <v>0</v>
      </c>
      <c r="V37" s="146">
        <v>0</v>
      </c>
      <c r="W37" s="45">
        <f t="shared" ref="W37:W38" si="13">H37+I37+J37+K37-L37+M37+N37+O37+P37+Q37+R37+U37+V37+S37+T37</f>
        <v>0</v>
      </c>
      <c r="X37" s="41">
        <v>0</v>
      </c>
      <c r="Y37" s="45">
        <f t="shared" si="12"/>
        <v>0</v>
      </c>
    </row>
    <row r="38" spans="1:25" ht="12.75" customHeight="1">
      <c r="A38" s="346" t="s">
        <v>266</v>
      </c>
      <c r="B38" s="346"/>
      <c r="C38" s="346"/>
      <c r="D38" s="346"/>
      <c r="E38" s="346"/>
      <c r="F38" s="346"/>
      <c r="G38" s="6">
        <v>30</v>
      </c>
      <c r="H38" s="146">
        <v>0</v>
      </c>
      <c r="I38" s="146">
        <v>0</v>
      </c>
      <c r="J38" s="146">
        <v>0</v>
      </c>
      <c r="K38" s="146">
        <v>0</v>
      </c>
      <c r="L38" s="146">
        <v>0</v>
      </c>
      <c r="M38" s="146">
        <v>0</v>
      </c>
      <c r="N38" s="146">
        <v>0</v>
      </c>
      <c r="O38" s="146">
        <v>0</v>
      </c>
      <c r="P38" s="146">
        <v>0</v>
      </c>
      <c r="Q38" s="146">
        <v>0</v>
      </c>
      <c r="R38" s="146">
        <v>0</v>
      </c>
      <c r="S38" s="146">
        <v>0</v>
      </c>
      <c r="T38" s="146">
        <v>0</v>
      </c>
      <c r="U38" s="146">
        <v>0</v>
      </c>
      <c r="V38" s="146">
        <v>0</v>
      </c>
      <c r="W38" s="45">
        <f t="shared" si="13"/>
        <v>0</v>
      </c>
      <c r="X38" s="41">
        <v>0</v>
      </c>
      <c r="Y38" s="45">
        <f t="shared" si="12"/>
        <v>0</v>
      </c>
    </row>
    <row r="39" spans="1:25" ht="25.5" customHeight="1">
      <c r="A39" s="352" t="s">
        <v>429</v>
      </c>
      <c r="B39" s="352"/>
      <c r="C39" s="352"/>
      <c r="D39" s="352"/>
      <c r="E39" s="352"/>
      <c r="F39" s="352"/>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-396587</v>
      </c>
      <c r="U39" s="42">
        <f t="shared" si="14"/>
        <v>240525506</v>
      </c>
      <c r="V39" s="42">
        <f t="shared" si="14"/>
        <v>0</v>
      </c>
      <c r="W39" s="42">
        <f t="shared" si="14"/>
        <v>404042075</v>
      </c>
      <c r="X39" s="42">
        <f t="shared" si="14"/>
        <v>0</v>
      </c>
      <c r="Y39" s="42">
        <f t="shared" si="14"/>
        <v>404042075</v>
      </c>
    </row>
    <row r="40" spans="1:25" ht="12.75" customHeight="1">
      <c r="A40" s="346" t="s">
        <v>267</v>
      </c>
      <c r="B40" s="346"/>
      <c r="C40" s="346"/>
      <c r="D40" s="346"/>
      <c r="E40" s="346"/>
      <c r="F40" s="346"/>
      <c r="G40" s="6">
        <v>32</v>
      </c>
      <c r="H40" s="43">
        <v>0</v>
      </c>
      <c r="I40" s="43">
        <v>0</v>
      </c>
      <c r="J40" s="43">
        <v>0</v>
      </c>
      <c r="K40" s="43">
        <v>0</v>
      </c>
      <c r="L40" s="43">
        <v>0</v>
      </c>
      <c r="M40" s="43">
        <v>0</v>
      </c>
      <c r="N40" s="43">
        <v>0</v>
      </c>
      <c r="O40" s="43">
        <v>0</v>
      </c>
      <c r="P40" s="43">
        <v>0</v>
      </c>
      <c r="Q40" s="43">
        <v>0</v>
      </c>
      <c r="R40" s="43">
        <v>0</v>
      </c>
      <c r="S40" s="41">
        <v>0</v>
      </c>
      <c r="T40" s="41">
        <v>0</v>
      </c>
      <c r="U40" s="43">
        <v>0</v>
      </c>
      <c r="V40" s="146">
        <v>119169591</v>
      </c>
      <c r="W40" s="45">
        <f t="shared" ref="W40:W58" si="15">H40+I40+J40+K40-L40+M40+N40+O40+P40+Q40+R40+U40+V40+S40+T40</f>
        <v>119169591</v>
      </c>
      <c r="X40" s="41">
        <v>0</v>
      </c>
      <c r="Y40" s="45">
        <f t="shared" ref="Y40:Y58" si="16">W40+X40</f>
        <v>119169591</v>
      </c>
    </row>
    <row r="41" spans="1:25" ht="12.75" customHeight="1">
      <c r="A41" s="346" t="s">
        <v>268</v>
      </c>
      <c r="B41" s="346"/>
      <c r="C41" s="346"/>
      <c r="D41" s="346"/>
      <c r="E41" s="346"/>
      <c r="F41" s="346"/>
      <c r="G41" s="6">
        <v>33</v>
      </c>
      <c r="H41" s="43">
        <v>0</v>
      </c>
      <c r="I41" s="43">
        <v>0</v>
      </c>
      <c r="J41" s="43">
        <v>0</v>
      </c>
      <c r="K41" s="43">
        <v>0</v>
      </c>
      <c r="L41" s="43">
        <v>0</v>
      </c>
      <c r="M41" s="43">
        <v>0</v>
      </c>
      <c r="N41" s="41">
        <v>0</v>
      </c>
      <c r="O41" s="43">
        <v>0</v>
      </c>
      <c r="P41" s="43">
        <v>0</v>
      </c>
      <c r="Q41" s="43">
        <v>0</v>
      </c>
      <c r="R41" s="43">
        <v>0</v>
      </c>
      <c r="S41" s="41">
        <v>0</v>
      </c>
      <c r="T41" s="146">
        <v>375016</v>
      </c>
      <c r="U41" s="43">
        <v>0</v>
      </c>
      <c r="V41" s="43">
        <v>0</v>
      </c>
      <c r="W41" s="45">
        <f t="shared" si="15"/>
        <v>375016</v>
      </c>
      <c r="X41" s="41">
        <v>0</v>
      </c>
      <c r="Y41" s="45">
        <f t="shared" si="16"/>
        <v>375016</v>
      </c>
    </row>
    <row r="42" spans="1:25" ht="27" customHeight="1">
      <c r="A42" s="346" t="s">
        <v>280</v>
      </c>
      <c r="B42" s="346"/>
      <c r="C42" s="346"/>
      <c r="D42" s="346"/>
      <c r="E42" s="346"/>
      <c r="F42" s="34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c r="A43" s="346" t="s">
        <v>418</v>
      </c>
      <c r="B43" s="346"/>
      <c r="C43" s="346"/>
      <c r="D43" s="346"/>
      <c r="E43" s="346"/>
      <c r="F43" s="34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c r="A44" s="346" t="s">
        <v>270</v>
      </c>
      <c r="B44" s="346"/>
      <c r="C44" s="346"/>
      <c r="D44" s="346"/>
      <c r="E44" s="346"/>
      <c r="F44" s="34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c r="A45" s="346" t="s">
        <v>271</v>
      </c>
      <c r="B45" s="346"/>
      <c r="C45" s="346"/>
      <c r="D45" s="346"/>
      <c r="E45" s="346"/>
      <c r="F45" s="34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c r="A46" s="346" t="s">
        <v>281</v>
      </c>
      <c r="B46" s="346"/>
      <c r="C46" s="346"/>
      <c r="D46" s="346"/>
      <c r="E46" s="346"/>
      <c r="F46" s="34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c r="A47" s="346" t="s">
        <v>273</v>
      </c>
      <c r="B47" s="346"/>
      <c r="C47" s="346"/>
      <c r="D47" s="346"/>
      <c r="E47" s="346"/>
      <c r="F47" s="34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c r="A48" s="346" t="s">
        <v>274</v>
      </c>
      <c r="B48" s="346"/>
      <c r="C48" s="346"/>
      <c r="D48" s="346"/>
      <c r="E48" s="346"/>
      <c r="F48" s="34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c r="A49" s="346" t="s">
        <v>275</v>
      </c>
      <c r="B49" s="346"/>
      <c r="C49" s="346"/>
      <c r="D49" s="346"/>
      <c r="E49" s="346"/>
      <c r="F49" s="34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c r="A50" s="346" t="s">
        <v>419</v>
      </c>
      <c r="B50" s="346"/>
      <c r="C50" s="346"/>
      <c r="D50" s="346"/>
      <c r="E50" s="346"/>
      <c r="F50" s="34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c r="A51" s="346" t="s">
        <v>420</v>
      </c>
      <c r="B51" s="346"/>
      <c r="C51" s="346"/>
      <c r="D51" s="346"/>
      <c r="E51" s="346"/>
      <c r="F51" s="34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c r="A52" s="346" t="s">
        <v>421</v>
      </c>
      <c r="B52" s="346"/>
      <c r="C52" s="346"/>
      <c r="D52" s="346"/>
      <c r="E52" s="346"/>
      <c r="F52" s="34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c r="A53" s="346" t="s">
        <v>276</v>
      </c>
      <c r="B53" s="346"/>
      <c r="C53" s="346"/>
      <c r="D53" s="346"/>
      <c r="E53" s="346"/>
      <c r="F53" s="346"/>
      <c r="G53" s="6">
        <v>45</v>
      </c>
      <c r="H53" s="41">
        <v>0</v>
      </c>
      <c r="I53" s="41">
        <v>0</v>
      </c>
      <c r="J53" s="41">
        <v>0</v>
      </c>
      <c r="K53" s="146">
        <v>10000000</v>
      </c>
      <c r="L53" s="188">
        <v>10849440</v>
      </c>
      <c r="M53" s="146">
        <v>0</v>
      </c>
      <c r="N53" s="146">
        <v>0</v>
      </c>
      <c r="O53" s="146">
        <v>0</v>
      </c>
      <c r="P53" s="146">
        <v>0</v>
      </c>
      <c r="Q53" s="146">
        <v>0</v>
      </c>
      <c r="R53" s="146">
        <v>0</v>
      </c>
      <c r="S53" s="146">
        <v>0</v>
      </c>
      <c r="T53" s="146">
        <v>0</v>
      </c>
      <c r="U53" s="146">
        <v>-10000000</v>
      </c>
      <c r="V53" s="41">
        <v>0</v>
      </c>
      <c r="W53" s="45">
        <f t="shared" si="15"/>
        <v>-10849440</v>
      </c>
      <c r="X53" s="41">
        <v>0</v>
      </c>
      <c r="Y53" s="45">
        <f t="shared" si="16"/>
        <v>-10849440</v>
      </c>
    </row>
    <row r="54" spans="1:25" ht="12.75" customHeight="1">
      <c r="A54" s="346" t="s">
        <v>422</v>
      </c>
      <c r="B54" s="346"/>
      <c r="C54" s="346"/>
      <c r="D54" s="346"/>
      <c r="E54" s="346"/>
      <c r="F54" s="346"/>
      <c r="G54" s="6">
        <v>46</v>
      </c>
      <c r="H54" s="41">
        <v>0</v>
      </c>
      <c r="I54" s="41">
        <v>0</v>
      </c>
      <c r="J54" s="41">
        <v>0</v>
      </c>
      <c r="K54" s="146">
        <v>0</v>
      </c>
      <c r="L54" s="146">
        <v>0</v>
      </c>
      <c r="M54" s="146">
        <v>0</v>
      </c>
      <c r="N54" s="146">
        <v>0</v>
      </c>
      <c r="O54" s="146">
        <v>0</v>
      </c>
      <c r="P54" s="146">
        <v>0</v>
      </c>
      <c r="Q54" s="146">
        <v>0</v>
      </c>
      <c r="R54" s="146">
        <v>0</v>
      </c>
      <c r="S54" s="146">
        <v>0</v>
      </c>
      <c r="T54" s="146">
        <v>0</v>
      </c>
      <c r="U54" s="146">
        <v>0</v>
      </c>
      <c r="V54" s="41">
        <v>0</v>
      </c>
      <c r="W54" s="45">
        <f t="shared" si="15"/>
        <v>0</v>
      </c>
      <c r="X54" s="41">
        <v>0</v>
      </c>
      <c r="Y54" s="45">
        <f t="shared" si="16"/>
        <v>0</v>
      </c>
    </row>
    <row r="55" spans="1:25" ht="12.75" customHeight="1">
      <c r="A55" s="346" t="s">
        <v>430</v>
      </c>
      <c r="B55" s="346"/>
      <c r="C55" s="346"/>
      <c r="D55" s="346"/>
      <c r="E55" s="346"/>
      <c r="F55" s="346"/>
      <c r="G55" s="6">
        <v>47</v>
      </c>
      <c r="H55" s="41">
        <v>0</v>
      </c>
      <c r="I55" s="41">
        <v>0</v>
      </c>
      <c r="J55" s="41">
        <v>0</v>
      </c>
      <c r="K55" s="146">
        <v>0</v>
      </c>
      <c r="L55" s="146">
        <v>0</v>
      </c>
      <c r="M55" s="146">
        <v>0</v>
      </c>
      <c r="N55" s="146">
        <v>0</v>
      </c>
      <c r="O55" s="146">
        <v>0</v>
      </c>
      <c r="P55" s="146">
        <v>0</v>
      </c>
      <c r="Q55" s="146">
        <v>0</v>
      </c>
      <c r="R55" s="146">
        <v>0</v>
      </c>
      <c r="S55" s="146">
        <v>0</v>
      </c>
      <c r="T55" s="146">
        <v>0</v>
      </c>
      <c r="U55" s="146">
        <v>-84649088</v>
      </c>
      <c r="V55" s="41">
        <v>0</v>
      </c>
      <c r="W55" s="45">
        <f t="shared" si="15"/>
        <v>-84649088</v>
      </c>
      <c r="X55" s="41">
        <v>0</v>
      </c>
      <c r="Y55" s="45">
        <f t="shared" si="16"/>
        <v>-84649088</v>
      </c>
    </row>
    <row r="56" spans="1:25" ht="12.75" customHeight="1">
      <c r="A56" s="346" t="s">
        <v>423</v>
      </c>
      <c r="B56" s="346"/>
      <c r="C56" s="346"/>
      <c r="D56" s="346"/>
      <c r="E56" s="346"/>
      <c r="F56" s="346"/>
      <c r="G56" s="6">
        <v>48</v>
      </c>
      <c r="H56" s="41">
        <v>0</v>
      </c>
      <c r="I56" s="41">
        <v>0</v>
      </c>
      <c r="J56" s="41">
        <v>0</v>
      </c>
      <c r="K56" s="188">
        <v>-6181230</v>
      </c>
      <c r="L56" s="188">
        <v>-6181230</v>
      </c>
      <c r="M56" s="146">
        <v>0</v>
      </c>
      <c r="N56" s="146">
        <v>0</v>
      </c>
      <c r="O56" s="146">
        <v>0</v>
      </c>
      <c r="P56" s="146">
        <v>0</v>
      </c>
      <c r="Q56" s="146">
        <v>0</v>
      </c>
      <c r="R56" s="146">
        <v>0</v>
      </c>
      <c r="S56" s="146">
        <v>0</v>
      </c>
      <c r="T56" s="146">
        <v>0</v>
      </c>
      <c r="U56" s="188">
        <v>7511031</v>
      </c>
      <c r="V56" s="41">
        <v>0</v>
      </c>
      <c r="W56" s="45">
        <f t="shared" si="15"/>
        <v>7511031</v>
      </c>
      <c r="X56" s="41">
        <v>0</v>
      </c>
      <c r="Y56" s="45">
        <f t="shared" si="16"/>
        <v>7511031</v>
      </c>
    </row>
    <row r="57" spans="1:25" ht="12.75" customHeight="1">
      <c r="A57" s="346" t="s">
        <v>431</v>
      </c>
      <c r="B57" s="346"/>
      <c r="C57" s="346"/>
      <c r="D57" s="346"/>
      <c r="E57" s="346"/>
      <c r="F57" s="346"/>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c r="A58" s="346" t="s">
        <v>425</v>
      </c>
      <c r="B58" s="346"/>
      <c r="C58" s="346"/>
      <c r="D58" s="346"/>
      <c r="E58" s="346"/>
      <c r="F58" s="34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c r="A59" s="347" t="s">
        <v>432</v>
      </c>
      <c r="B59" s="347"/>
      <c r="C59" s="347"/>
      <c r="D59" s="347"/>
      <c r="E59" s="347"/>
      <c r="F59" s="347"/>
      <c r="G59" s="8">
        <v>51</v>
      </c>
      <c r="H59" s="44">
        <f>SUM(H39:H58)</f>
        <v>133165000</v>
      </c>
      <c r="I59" s="44">
        <f t="shared" ref="I59:Y59" si="17">SUM(I39:I58)</f>
        <v>0</v>
      </c>
      <c r="J59" s="44">
        <f t="shared" si="17"/>
        <v>6658250</v>
      </c>
      <c r="K59" s="44">
        <f t="shared" si="17"/>
        <v>40330606</v>
      </c>
      <c r="L59" s="44">
        <f t="shared" si="17"/>
        <v>17090140</v>
      </c>
      <c r="M59" s="44">
        <f t="shared" si="17"/>
        <v>0</v>
      </c>
      <c r="N59" s="44">
        <f t="shared" si="17"/>
        <v>0</v>
      </c>
      <c r="O59" s="44">
        <f t="shared" si="17"/>
        <v>0</v>
      </c>
      <c r="P59" s="44">
        <f t="shared" si="17"/>
        <v>0</v>
      </c>
      <c r="Q59" s="44">
        <f t="shared" si="17"/>
        <v>0</v>
      </c>
      <c r="R59" s="44">
        <f t="shared" si="17"/>
        <v>0</v>
      </c>
      <c r="S59" s="44">
        <f t="shared" si="17"/>
        <v>0</v>
      </c>
      <c r="T59" s="44">
        <f t="shared" si="17"/>
        <v>-21571</v>
      </c>
      <c r="U59" s="44">
        <f t="shared" si="17"/>
        <v>153387449</v>
      </c>
      <c r="V59" s="44">
        <f t="shared" si="17"/>
        <v>119169591</v>
      </c>
      <c r="W59" s="44">
        <f t="shared" si="17"/>
        <v>435599185</v>
      </c>
      <c r="X59" s="44">
        <f t="shared" si="17"/>
        <v>0</v>
      </c>
      <c r="Y59" s="44">
        <f t="shared" si="17"/>
        <v>435599185</v>
      </c>
    </row>
    <row r="60" spans="1:25">
      <c r="A60" s="348" t="s">
        <v>277</v>
      </c>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row>
    <row r="61" spans="1:25" ht="31.5" customHeight="1">
      <c r="A61" s="344" t="s">
        <v>433</v>
      </c>
      <c r="B61" s="344"/>
      <c r="C61" s="344"/>
      <c r="D61" s="344"/>
      <c r="E61" s="344"/>
      <c r="F61" s="344"/>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375016</v>
      </c>
      <c r="U61" s="45">
        <f t="shared" si="18"/>
        <v>0</v>
      </c>
      <c r="V61" s="45">
        <f t="shared" si="18"/>
        <v>0</v>
      </c>
      <c r="W61" s="45">
        <f t="shared" si="18"/>
        <v>375016</v>
      </c>
      <c r="X61" s="45">
        <f t="shared" si="18"/>
        <v>0</v>
      </c>
      <c r="Y61" s="45">
        <f t="shared" si="18"/>
        <v>375016</v>
      </c>
    </row>
    <row r="62" spans="1:25" ht="27.75" customHeight="1">
      <c r="A62" s="344" t="s">
        <v>434</v>
      </c>
      <c r="B62" s="344"/>
      <c r="C62" s="344"/>
      <c r="D62" s="344"/>
      <c r="E62" s="344"/>
      <c r="F62" s="344"/>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375016</v>
      </c>
      <c r="U62" s="45">
        <f t="shared" si="20"/>
        <v>0</v>
      </c>
      <c r="V62" s="45">
        <f t="shared" si="20"/>
        <v>119169591</v>
      </c>
      <c r="W62" s="45">
        <f t="shared" si="20"/>
        <v>119544607</v>
      </c>
      <c r="X62" s="45">
        <f t="shared" si="20"/>
        <v>0</v>
      </c>
      <c r="Y62" s="45">
        <f t="shared" si="20"/>
        <v>119544607</v>
      </c>
    </row>
    <row r="63" spans="1:25" ht="29.25" customHeight="1">
      <c r="A63" s="345" t="s">
        <v>435</v>
      </c>
      <c r="B63" s="345"/>
      <c r="C63" s="345"/>
      <c r="D63" s="345"/>
      <c r="E63" s="345"/>
      <c r="F63" s="345"/>
      <c r="G63" s="8">
        <v>54</v>
      </c>
      <c r="H63" s="46">
        <f>SUM(H50:H58)</f>
        <v>0</v>
      </c>
      <c r="I63" s="46">
        <f t="shared" ref="I63:Y63" si="22">SUM(I50:I58)</f>
        <v>0</v>
      </c>
      <c r="J63" s="46">
        <f t="shared" si="22"/>
        <v>0</v>
      </c>
      <c r="K63" s="46">
        <f t="shared" si="22"/>
        <v>3818770</v>
      </c>
      <c r="L63" s="46">
        <f t="shared" si="22"/>
        <v>4668210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-87138057</v>
      </c>
      <c r="V63" s="46">
        <f t="shared" si="22"/>
        <v>0</v>
      </c>
      <c r="W63" s="46">
        <f t="shared" si="22"/>
        <v>-87987497</v>
      </c>
      <c r="X63" s="46">
        <f t="shared" si="22"/>
        <v>0</v>
      </c>
      <c r="Y63" s="46">
        <f t="shared" si="22"/>
        <v>-87987497</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36"/>
  <sheetViews>
    <sheetView showGridLines="0" zoomScaleNormal="100" workbookViewId="0">
      <selection sqref="A1:I40"/>
    </sheetView>
  </sheetViews>
  <sheetFormatPr defaultColWidth="8.85546875" defaultRowHeight="14.25"/>
  <cols>
    <col min="1" max="1" width="26.42578125" style="130" customWidth="1"/>
    <col min="2" max="2" width="13.5703125" style="130" customWidth="1"/>
    <col min="3" max="3" width="13.42578125" style="130" customWidth="1"/>
    <col min="4" max="4" width="14.42578125" style="130" customWidth="1"/>
    <col min="5" max="5" width="13" style="130" customWidth="1"/>
    <col min="6" max="6" width="15" style="130" customWidth="1"/>
    <col min="7" max="7" width="15.7109375" style="130" customWidth="1"/>
    <col min="8" max="8" width="15.28515625" style="130" customWidth="1"/>
    <col min="9" max="9" width="14.85546875" style="130" customWidth="1"/>
    <col min="10" max="10" width="12.5703125" style="130" customWidth="1"/>
    <col min="11" max="11" width="13.28515625" style="130" customWidth="1"/>
    <col min="12" max="12" width="13.140625" style="130" customWidth="1"/>
    <col min="13" max="13" width="14.42578125" style="130" customWidth="1"/>
    <col min="14" max="16384" width="8.85546875" style="130"/>
  </cols>
  <sheetData>
    <row r="1" spans="1:9">
      <c r="A1" s="372" t="s">
        <v>550</v>
      </c>
      <c r="B1" s="377"/>
      <c r="C1" s="377"/>
      <c r="D1" s="377"/>
      <c r="E1" s="377"/>
      <c r="F1" s="377"/>
      <c r="G1" s="377"/>
      <c r="H1" s="377"/>
      <c r="I1" s="377"/>
    </row>
    <row r="2" spans="1:9">
      <c r="A2" s="377"/>
      <c r="B2" s="377"/>
      <c r="C2" s="377"/>
      <c r="D2" s="377"/>
      <c r="E2" s="377"/>
      <c r="F2" s="377"/>
      <c r="G2" s="377"/>
      <c r="H2" s="377"/>
      <c r="I2" s="377"/>
    </row>
    <row r="3" spans="1:9">
      <c r="A3" s="377"/>
      <c r="B3" s="377"/>
      <c r="C3" s="377"/>
      <c r="D3" s="377"/>
      <c r="E3" s="377"/>
      <c r="F3" s="377"/>
      <c r="G3" s="377"/>
      <c r="H3" s="377"/>
      <c r="I3" s="377"/>
    </row>
    <row r="4" spans="1:9">
      <c r="A4" s="377"/>
      <c r="B4" s="377"/>
      <c r="C4" s="377"/>
      <c r="D4" s="377"/>
      <c r="E4" s="377"/>
      <c r="F4" s="377"/>
      <c r="G4" s="377"/>
      <c r="H4" s="377"/>
      <c r="I4" s="377"/>
    </row>
    <row r="5" spans="1:9">
      <c r="A5" s="377"/>
      <c r="B5" s="377"/>
      <c r="C5" s="377"/>
      <c r="D5" s="377"/>
      <c r="E5" s="377"/>
      <c r="F5" s="377"/>
      <c r="G5" s="377"/>
      <c r="H5" s="377"/>
      <c r="I5" s="377"/>
    </row>
    <row r="6" spans="1:9">
      <c r="A6" s="377"/>
      <c r="B6" s="377"/>
      <c r="C6" s="377"/>
      <c r="D6" s="377"/>
      <c r="E6" s="377"/>
      <c r="F6" s="377"/>
      <c r="G6" s="377"/>
      <c r="H6" s="377"/>
      <c r="I6" s="377"/>
    </row>
    <row r="7" spans="1:9">
      <c r="A7" s="377"/>
      <c r="B7" s="377"/>
      <c r="C7" s="377"/>
      <c r="D7" s="377"/>
      <c r="E7" s="377"/>
      <c r="F7" s="377"/>
      <c r="G7" s="377"/>
      <c r="H7" s="377"/>
      <c r="I7" s="377"/>
    </row>
    <row r="8" spans="1:9">
      <c r="A8" s="377"/>
      <c r="B8" s="377"/>
      <c r="C8" s="377"/>
      <c r="D8" s="377"/>
      <c r="E8" s="377"/>
      <c r="F8" s="377"/>
      <c r="G8" s="377"/>
      <c r="H8" s="377"/>
      <c r="I8" s="377"/>
    </row>
    <row r="9" spans="1:9">
      <c r="A9" s="377"/>
      <c r="B9" s="377"/>
      <c r="C9" s="377"/>
      <c r="D9" s="377"/>
      <c r="E9" s="377"/>
      <c r="F9" s="377"/>
      <c r="G9" s="377"/>
      <c r="H9" s="377"/>
      <c r="I9" s="377"/>
    </row>
    <row r="10" spans="1:9">
      <c r="A10" s="377"/>
      <c r="B10" s="377"/>
      <c r="C10" s="377"/>
      <c r="D10" s="377"/>
      <c r="E10" s="377"/>
      <c r="F10" s="377"/>
      <c r="G10" s="377"/>
      <c r="H10" s="377"/>
      <c r="I10" s="377"/>
    </row>
    <row r="11" spans="1:9">
      <c r="A11" s="377"/>
      <c r="B11" s="377"/>
      <c r="C11" s="377"/>
      <c r="D11" s="377"/>
      <c r="E11" s="377"/>
      <c r="F11" s="377"/>
      <c r="G11" s="377"/>
      <c r="H11" s="377"/>
      <c r="I11" s="377"/>
    </row>
    <row r="12" spans="1:9">
      <c r="A12" s="377"/>
      <c r="B12" s="377"/>
      <c r="C12" s="377"/>
      <c r="D12" s="377"/>
      <c r="E12" s="377"/>
      <c r="F12" s="377"/>
      <c r="G12" s="377"/>
      <c r="H12" s="377"/>
      <c r="I12" s="377"/>
    </row>
    <row r="13" spans="1:9">
      <c r="A13" s="377"/>
      <c r="B13" s="377"/>
      <c r="C13" s="377"/>
      <c r="D13" s="377"/>
      <c r="E13" s="377"/>
      <c r="F13" s="377"/>
      <c r="G13" s="377"/>
      <c r="H13" s="377"/>
      <c r="I13" s="377"/>
    </row>
    <row r="14" spans="1:9">
      <c r="A14" s="377"/>
      <c r="B14" s="377"/>
      <c r="C14" s="377"/>
      <c r="D14" s="377"/>
      <c r="E14" s="377"/>
      <c r="F14" s="377"/>
      <c r="G14" s="377"/>
      <c r="H14" s="377"/>
      <c r="I14" s="377"/>
    </row>
    <row r="15" spans="1:9">
      <c r="A15" s="377"/>
      <c r="B15" s="377"/>
      <c r="C15" s="377"/>
      <c r="D15" s="377"/>
      <c r="E15" s="377"/>
      <c r="F15" s="377"/>
      <c r="G15" s="377"/>
      <c r="H15" s="377"/>
      <c r="I15" s="377"/>
    </row>
    <row r="16" spans="1:9">
      <c r="A16" s="377"/>
      <c r="B16" s="377"/>
      <c r="C16" s="377"/>
      <c r="D16" s="377"/>
      <c r="E16" s="377"/>
      <c r="F16" s="377"/>
      <c r="G16" s="377"/>
      <c r="H16" s="377"/>
      <c r="I16" s="377"/>
    </row>
    <row r="17" spans="1:9">
      <c r="A17" s="377"/>
      <c r="B17" s="377"/>
      <c r="C17" s="377"/>
      <c r="D17" s="377"/>
      <c r="E17" s="377"/>
      <c r="F17" s="377"/>
      <c r="G17" s="377"/>
      <c r="H17" s="377"/>
      <c r="I17" s="377"/>
    </row>
    <row r="18" spans="1:9">
      <c r="A18" s="377"/>
      <c r="B18" s="377"/>
      <c r="C18" s="377"/>
      <c r="D18" s="377"/>
      <c r="E18" s="377"/>
      <c r="F18" s="377"/>
      <c r="G18" s="377"/>
      <c r="H18" s="377"/>
      <c r="I18" s="377"/>
    </row>
    <row r="19" spans="1:9">
      <c r="A19" s="377"/>
      <c r="B19" s="377"/>
      <c r="C19" s="377"/>
      <c r="D19" s="377"/>
      <c r="E19" s="377"/>
      <c r="F19" s="377"/>
      <c r="G19" s="377"/>
      <c r="H19" s="377"/>
      <c r="I19" s="377"/>
    </row>
    <row r="20" spans="1:9">
      <c r="A20" s="377"/>
      <c r="B20" s="377"/>
      <c r="C20" s="377"/>
      <c r="D20" s="377"/>
      <c r="E20" s="377"/>
      <c r="F20" s="377"/>
      <c r="G20" s="377"/>
      <c r="H20" s="377"/>
      <c r="I20" s="377"/>
    </row>
    <row r="21" spans="1:9">
      <c r="A21" s="377"/>
      <c r="B21" s="377"/>
      <c r="C21" s="377"/>
      <c r="D21" s="377"/>
      <c r="E21" s="377"/>
      <c r="F21" s="377"/>
      <c r="G21" s="377"/>
      <c r="H21" s="377"/>
      <c r="I21" s="377"/>
    </row>
    <row r="22" spans="1:9">
      <c r="A22" s="377"/>
      <c r="B22" s="377"/>
      <c r="C22" s="377"/>
      <c r="D22" s="377"/>
      <c r="E22" s="377"/>
      <c r="F22" s="377"/>
      <c r="G22" s="377"/>
      <c r="H22" s="377"/>
      <c r="I22" s="377"/>
    </row>
    <row r="23" spans="1:9">
      <c r="A23" s="377"/>
      <c r="B23" s="377"/>
      <c r="C23" s="377"/>
      <c r="D23" s="377"/>
      <c r="E23" s="377"/>
      <c r="F23" s="377"/>
      <c r="G23" s="377"/>
      <c r="H23" s="377"/>
      <c r="I23" s="377"/>
    </row>
    <row r="24" spans="1:9">
      <c r="A24" s="377"/>
      <c r="B24" s="377"/>
      <c r="C24" s="377"/>
      <c r="D24" s="377"/>
      <c r="E24" s="377"/>
      <c r="F24" s="377"/>
      <c r="G24" s="377"/>
      <c r="H24" s="377"/>
      <c r="I24" s="377"/>
    </row>
    <row r="25" spans="1:9">
      <c r="A25" s="377"/>
      <c r="B25" s="377"/>
      <c r="C25" s="377"/>
      <c r="D25" s="377"/>
      <c r="E25" s="377"/>
      <c r="F25" s="377"/>
      <c r="G25" s="377"/>
      <c r="H25" s="377"/>
      <c r="I25" s="377"/>
    </row>
    <row r="26" spans="1:9">
      <c r="A26" s="377"/>
      <c r="B26" s="377"/>
      <c r="C26" s="377"/>
      <c r="D26" s="377"/>
      <c r="E26" s="377"/>
      <c r="F26" s="377"/>
      <c r="G26" s="377"/>
      <c r="H26" s="377"/>
      <c r="I26" s="377"/>
    </row>
    <row r="27" spans="1:9">
      <c r="A27" s="377"/>
      <c r="B27" s="377"/>
      <c r="C27" s="377"/>
      <c r="D27" s="377"/>
      <c r="E27" s="377"/>
      <c r="F27" s="377"/>
      <c r="G27" s="377"/>
      <c r="H27" s="377"/>
      <c r="I27" s="377"/>
    </row>
    <row r="28" spans="1:9">
      <c r="A28" s="377"/>
      <c r="B28" s="377"/>
      <c r="C28" s="377"/>
      <c r="D28" s="377"/>
      <c r="E28" s="377"/>
      <c r="F28" s="377"/>
      <c r="G28" s="377"/>
      <c r="H28" s="377"/>
      <c r="I28" s="377"/>
    </row>
    <row r="29" spans="1:9">
      <c r="A29" s="377"/>
      <c r="B29" s="377"/>
      <c r="C29" s="377"/>
      <c r="D29" s="377"/>
      <c r="E29" s="377"/>
      <c r="F29" s="377"/>
      <c r="G29" s="377"/>
      <c r="H29" s="377"/>
      <c r="I29" s="377"/>
    </row>
    <row r="30" spans="1:9">
      <c r="A30" s="377"/>
      <c r="B30" s="377"/>
      <c r="C30" s="377"/>
      <c r="D30" s="377"/>
      <c r="E30" s="377"/>
      <c r="F30" s="377"/>
      <c r="G30" s="377"/>
      <c r="H30" s="377"/>
      <c r="I30" s="377"/>
    </row>
    <row r="31" spans="1:9">
      <c r="A31" s="377"/>
      <c r="B31" s="377"/>
      <c r="C31" s="377"/>
      <c r="D31" s="377"/>
      <c r="E31" s="377"/>
      <c r="F31" s="377"/>
      <c r="G31" s="377"/>
      <c r="H31" s="377"/>
      <c r="I31" s="377"/>
    </row>
    <row r="32" spans="1:9">
      <c r="A32" s="377"/>
      <c r="B32" s="377"/>
      <c r="C32" s="377"/>
      <c r="D32" s="377"/>
      <c r="E32" s="377"/>
      <c r="F32" s="377"/>
      <c r="G32" s="377"/>
      <c r="H32" s="377"/>
      <c r="I32" s="377"/>
    </row>
    <row r="33" spans="1:11">
      <c r="A33" s="377"/>
      <c r="B33" s="377"/>
      <c r="C33" s="377"/>
      <c r="D33" s="377"/>
      <c r="E33" s="377"/>
      <c r="F33" s="377"/>
      <c r="G33" s="377"/>
      <c r="H33" s="377"/>
      <c r="I33" s="377"/>
    </row>
    <row r="34" spans="1:11">
      <c r="A34" s="377"/>
      <c r="B34" s="377"/>
      <c r="C34" s="377"/>
      <c r="D34" s="377"/>
      <c r="E34" s="377"/>
      <c r="F34" s="377"/>
      <c r="G34" s="377"/>
      <c r="H34" s="377"/>
      <c r="I34" s="377"/>
    </row>
    <row r="35" spans="1:11">
      <c r="A35" s="377"/>
      <c r="B35" s="377"/>
      <c r="C35" s="377"/>
      <c r="D35" s="377"/>
      <c r="E35" s="377"/>
      <c r="F35" s="377"/>
      <c r="G35" s="377"/>
      <c r="H35" s="377"/>
      <c r="I35" s="377"/>
    </row>
    <row r="36" spans="1:11">
      <c r="A36" s="377"/>
      <c r="B36" s="377"/>
      <c r="C36" s="377"/>
      <c r="D36" s="377"/>
      <c r="E36" s="377"/>
      <c r="F36" s="377"/>
      <c r="G36" s="377"/>
      <c r="H36" s="377"/>
      <c r="I36" s="377"/>
    </row>
    <row r="37" spans="1:11">
      <c r="A37" s="377"/>
      <c r="B37" s="377"/>
      <c r="C37" s="377"/>
      <c r="D37" s="377"/>
      <c r="E37" s="377"/>
      <c r="F37" s="377"/>
      <c r="G37" s="377"/>
      <c r="H37" s="377"/>
      <c r="I37" s="377"/>
    </row>
    <row r="38" spans="1:11">
      <c r="A38" s="377"/>
      <c r="B38" s="377"/>
      <c r="C38" s="377"/>
      <c r="D38" s="377"/>
      <c r="E38" s="377"/>
      <c r="F38" s="377"/>
      <c r="G38" s="377"/>
      <c r="H38" s="377"/>
      <c r="I38" s="377"/>
    </row>
    <row r="39" spans="1:11" ht="185.25" customHeight="1">
      <c r="A39" s="377"/>
      <c r="B39" s="377"/>
      <c r="C39" s="377"/>
      <c r="D39" s="377"/>
      <c r="E39" s="377"/>
      <c r="F39" s="377"/>
      <c r="G39" s="377"/>
      <c r="H39" s="377"/>
      <c r="I39" s="377"/>
    </row>
    <row r="40" spans="1:11" ht="402.75" customHeight="1">
      <c r="A40" s="377"/>
      <c r="B40" s="377"/>
      <c r="C40" s="377"/>
      <c r="D40" s="377"/>
      <c r="E40" s="377"/>
      <c r="F40" s="377"/>
      <c r="G40" s="377"/>
      <c r="H40" s="377"/>
      <c r="I40" s="377"/>
    </row>
    <row r="42" spans="1:11">
      <c r="A42" s="131" t="s">
        <v>464</v>
      </c>
      <c r="B42" s="131"/>
      <c r="C42" s="131"/>
      <c r="D42" s="131"/>
      <c r="E42" s="131"/>
      <c r="F42" s="131"/>
      <c r="G42" s="131"/>
      <c r="H42" s="131"/>
      <c r="I42" s="131"/>
    </row>
    <row r="43" spans="1:11" ht="35.25" customHeight="1">
      <c r="A43" s="378" t="s">
        <v>544</v>
      </c>
      <c r="B43" s="378"/>
      <c r="C43" s="378"/>
      <c r="D43" s="378"/>
      <c r="E43" s="378"/>
      <c r="F43" s="378"/>
      <c r="G43" s="378"/>
      <c r="H43" s="378"/>
      <c r="I43" s="378"/>
      <c r="J43" s="378"/>
    </row>
    <row r="44" spans="1:11" ht="43.5" customHeight="1">
      <c r="A44" s="372" t="s">
        <v>465</v>
      </c>
      <c r="B44" s="372"/>
      <c r="C44" s="372"/>
      <c r="D44" s="372"/>
      <c r="E44" s="372"/>
      <c r="F44" s="372"/>
      <c r="G44" s="372"/>
      <c r="H44" s="372"/>
      <c r="I44" s="372"/>
      <c r="J44" s="372"/>
    </row>
    <row r="45" spans="1:11">
      <c r="A45" s="131" t="s">
        <v>466</v>
      </c>
      <c r="B45" s="131"/>
      <c r="C45" s="131"/>
      <c r="D45" s="131"/>
      <c r="E45" s="131"/>
      <c r="F45" s="131"/>
      <c r="G45" s="131"/>
      <c r="H45" s="131"/>
      <c r="I45" s="131"/>
    </row>
    <row r="46" spans="1:11">
      <c r="A46" s="130" t="s">
        <v>467</v>
      </c>
    </row>
    <row r="47" spans="1:11">
      <c r="A47" s="132" t="s">
        <v>468</v>
      </c>
      <c r="B47" s="133"/>
      <c r="C47" s="133"/>
      <c r="D47" s="133"/>
      <c r="E47" s="133"/>
      <c r="F47" s="133"/>
      <c r="G47" s="133"/>
      <c r="H47" s="133"/>
      <c r="I47" s="133"/>
      <c r="J47" s="133"/>
      <c r="K47" s="133"/>
    </row>
    <row r="48" spans="1:11">
      <c r="A48" s="130" t="s">
        <v>469</v>
      </c>
    </row>
    <row r="49" spans="1:20" ht="30" customHeight="1">
      <c r="A49" s="372" t="s">
        <v>527</v>
      </c>
      <c r="B49" s="372"/>
      <c r="C49" s="372"/>
      <c r="D49" s="372"/>
      <c r="E49" s="372"/>
      <c r="F49" s="372"/>
      <c r="G49" s="372"/>
      <c r="H49" s="372"/>
      <c r="I49" s="372"/>
      <c r="J49" s="372"/>
    </row>
    <row r="50" spans="1:20">
      <c r="A50" s="134" t="s">
        <v>470</v>
      </c>
      <c r="B50" s="134"/>
      <c r="C50" s="134"/>
      <c r="D50" s="134"/>
      <c r="E50" s="134"/>
      <c r="F50" s="134"/>
      <c r="G50" s="134"/>
      <c r="H50" s="134"/>
      <c r="I50" s="134"/>
      <c r="J50" s="134"/>
    </row>
    <row r="51" spans="1:20">
      <c r="A51" s="372" t="s">
        <v>471</v>
      </c>
      <c r="B51" s="372"/>
      <c r="C51" s="372"/>
      <c r="D51" s="372"/>
      <c r="E51" s="372"/>
      <c r="F51" s="372"/>
      <c r="G51" s="372"/>
      <c r="H51" s="372"/>
      <c r="I51" s="372"/>
      <c r="J51" s="372"/>
    </row>
    <row r="52" spans="1:20">
      <c r="A52" s="134" t="s">
        <v>472</v>
      </c>
      <c r="B52" s="134"/>
      <c r="C52" s="134"/>
      <c r="D52" s="134"/>
      <c r="E52" s="134"/>
      <c r="F52" s="134"/>
      <c r="G52" s="134"/>
      <c r="H52" s="134"/>
      <c r="I52" s="134"/>
      <c r="J52" s="134"/>
    </row>
    <row r="53" spans="1:20" s="137" customFormat="1">
      <c r="A53" s="135" t="s">
        <v>517</v>
      </c>
      <c r="B53" s="136"/>
      <c r="C53" s="136"/>
      <c r="D53" s="136"/>
      <c r="E53" s="136"/>
      <c r="F53" s="136"/>
      <c r="G53" s="136"/>
      <c r="H53" s="136"/>
      <c r="I53" s="136"/>
      <c r="J53" s="136"/>
      <c r="N53" s="130"/>
      <c r="O53" s="130"/>
      <c r="P53" s="130"/>
      <c r="Q53" s="130"/>
      <c r="R53" s="130"/>
      <c r="S53" s="130"/>
      <c r="T53" s="130"/>
    </row>
    <row r="54" spans="1:20" s="137" customFormat="1">
      <c r="B54" s="136"/>
      <c r="C54" s="136"/>
      <c r="D54" s="136"/>
      <c r="E54" s="136"/>
      <c r="F54" s="136"/>
      <c r="G54" s="136"/>
      <c r="H54" s="136"/>
      <c r="I54" s="136"/>
      <c r="J54" s="136"/>
      <c r="N54" s="130"/>
      <c r="O54" s="130"/>
      <c r="P54" s="130"/>
      <c r="Q54" s="130"/>
      <c r="R54" s="130"/>
      <c r="S54" s="130"/>
      <c r="T54" s="130"/>
    </row>
    <row r="55" spans="1:20" s="138" customFormat="1" ht="15">
      <c r="A55" s="155" t="s">
        <v>518</v>
      </c>
      <c r="B55" s="156"/>
      <c r="C55" s="156"/>
      <c r="D55" s="156"/>
      <c r="E55" s="156"/>
      <c r="F55" s="156"/>
      <c r="G55" s="156"/>
      <c r="H55" s="156"/>
      <c r="I55" s="156"/>
      <c r="J55" s="156"/>
      <c r="K55" s="156"/>
      <c r="L55" s="156"/>
      <c r="M55" s="157"/>
      <c r="N55" s="130"/>
      <c r="O55" s="130"/>
      <c r="P55" s="130"/>
      <c r="Q55" s="130"/>
      <c r="R55" s="130"/>
      <c r="S55" s="130"/>
      <c r="T55" s="130"/>
    </row>
    <row r="56" spans="1:20" s="138" customFormat="1" ht="15">
      <c r="A56" s="158"/>
      <c r="B56" s="374" t="s">
        <v>519</v>
      </c>
      <c r="C56" s="374"/>
      <c r="D56" s="374" t="s">
        <v>520</v>
      </c>
      <c r="E56" s="374"/>
      <c r="F56" s="374" t="s">
        <v>552</v>
      </c>
      <c r="G56" s="374"/>
      <c r="H56" s="374" t="s">
        <v>521</v>
      </c>
      <c r="I56" s="374"/>
      <c r="J56" s="374" t="s">
        <v>522</v>
      </c>
      <c r="K56" s="374"/>
      <c r="L56" s="374" t="s">
        <v>523</v>
      </c>
      <c r="M56" s="374"/>
      <c r="N56" s="130"/>
      <c r="O56" s="130"/>
      <c r="P56" s="130"/>
      <c r="Q56" s="130"/>
      <c r="R56" s="130"/>
      <c r="S56" s="130"/>
      <c r="T56" s="130"/>
    </row>
    <row r="57" spans="1:20" s="138" customFormat="1" ht="15">
      <c r="A57" s="159"/>
      <c r="B57" s="160" t="s">
        <v>551</v>
      </c>
      <c r="C57" s="160" t="s">
        <v>542</v>
      </c>
      <c r="D57" s="161" t="str">
        <f t="shared" ref="D57:I57" si="0">+B57</f>
        <v>31.12.2022.</v>
      </c>
      <c r="E57" s="161" t="str">
        <f t="shared" si="0"/>
        <v>31.12.2021.</v>
      </c>
      <c r="F57" s="161" t="str">
        <f t="shared" si="0"/>
        <v>31.12.2022.</v>
      </c>
      <c r="G57" s="161" t="str">
        <f t="shared" si="0"/>
        <v>31.12.2021.</v>
      </c>
      <c r="H57" s="161" t="str">
        <f t="shared" si="0"/>
        <v>31.12.2022.</v>
      </c>
      <c r="I57" s="161" t="str">
        <f t="shared" si="0"/>
        <v>31.12.2021.</v>
      </c>
      <c r="J57" s="161" t="str">
        <f>+H57</f>
        <v>31.12.2022.</v>
      </c>
      <c r="K57" s="161" t="str">
        <f>+I57</f>
        <v>31.12.2021.</v>
      </c>
      <c r="L57" s="161" t="str">
        <f>+H57</f>
        <v>31.12.2022.</v>
      </c>
      <c r="M57" s="161" t="str">
        <f>+I57</f>
        <v>31.12.2021.</v>
      </c>
      <c r="N57" s="130"/>
      <c r="O57" s="130"/>
      <c r="P57" s="130"/>
      <c r="Q57" s="130"/>
      <c r="R57" s="130"/>
      <c r="S57" s="130"/>
      <c r="T57" s="130"/>
    </row>
    <row r="58" spans="1:20" s="138" customFormat="1" ht="15">
      <c r="A58" s="162"/>
      <c r="B58" s="162" t="s">
        <v>474</v>
      </c>
      <c r="C58" s="162" t="s">
        <v>474</v>
      </c>
      <c r="D58" s="162" t="s">
        <v>516</v>
      </c>
      <c r="E58" s="162" t="s">
        <v>516</v>
      </c>
      <c r="F58" s="163" t="s">
        <v>516</v>
      </c>
      <c r="G58" s="163" t="s">
        <v>516</v>
      </c>
      <c r="H58" s="162" t="s">
        <v>474</v>
      </c>
      <c r="I58" s="162" t="s">
        <v>474</v>
      </c>
      <c r="J58" s="162" t="s">
        <v>474</v>
      </c>
      <c r="K58" s="162" t="s">
        <v>474</v>
      </c>
      <c r="L58" s="162" t="s">
        <v>474</v>
      </c>
      <c r="M58" s="162" t="s">
        <v>474</v>
      </c>
      <c r="N58" s="130"/>
      <c r="O58" s="130"/>
      <c r="P58" s="130"/>
      <c r="Q58" s="130"/>
      <c r="R58" s="130"/>
      <c r="S58" s="130"/>
      <c r="T58" s="130"/>
    </row>
    <row r="59" spans="1:20" s="138" customFormat="1" ht="15">
      <c r="A59" s="162"/>
      <c r="B59" s="162"/>
      <c r="C59" s="162"/>
      <c r="D59" s="162"/>
      <c r="E59" s="162"/>
      <c r="F59" s="163"/>
      <c r="G59" s="163"/>
      <c r="H59" s="162"/>
      <c r="I59" s="162"/>
      <c r="J59" s="162"/>
      <c r="K59" s="162"/>
      <c r="L59" s="162"/>
      <c r="M59" s="162"/>
      <c r="N59" s="130"/>
      <c r="O59" s="130"/>
      <c r="P59" s="130"/>
      <c r="Q59" s="130"/>
      <c r="R59" s="130"/>
      <c r="S59" s="130"/>
      <c r="T59" s="130"/>
    </row>
    <row r="60" spans="1:20" s="138" customFormat="1" ht="15">
      <c r="A60" s="176" t="s">
        <v>524</v>
      </c>
      <c r="B60" s="189">
        <v>1036961</v>
      </c>
      <c r="C60" s="180">
        <v>957335</v>
      </c>
      <c r="D60" s="189">
        <v>645879</v>
      </c>
      <c r="E60" s="180">
        <v>582007</v>
      </c>
      <c r="F60" s="180">
        <v>555942</v>
      </c>
      <c r="G60" s="180">
        <v>658841</v>
      </c>
      <c r="H60" s="180">
        <v>3302</v>
      </c>
      <c r="I60" s="180">
        <v>5714</v>
      </c>
      <c r="J60" s="180">
        <v>0</v>
      </c>
      <c r="K60" s="180">
        <v>0</v>
      </c>
      <c r="L60" s="177">
        <f>+J60+H60+F60+D60+B60</f>
        <v>2242084</v>
      </c>
      <c r="M60" s="191">
        <f>+K60+I60+G60+E60+C60</f>
        <v>2203897</v>
      </c>
      <c r="N60" s="130"/>
      <c r="O60" s="130"/>
      <c r="P60" s="130"/>
      <c r="Q60" s="130"/>
      <c r="R60" s="130"/>
      <c r="S60" s="130"/>
      <c r="T60" s="130"/>
    </row>
    <row r="61" spans="1:20" s="138" customFormat="1" ht="15">
      <c r="A61" s="176" t="s">
        <v>525</v>
      </c>
      <c r="B61" s="189">
        <v>122901</v>
      </c>
      <c r="C61" s="180">
        <v>99615</v>
      </c>
      <c r="D61" s="189">
        <v>10343</v>
      </c>
      <c r="E61" s="180">
        <v>61774</v>
      </c>
      <c r="F61" s="180">
        <v>46942</v>
      </c>
      <c r="G61" s="180">
        <v>74872</v>
      </c>
      <c r="H61" s="180">
        <v>162</v>
      </c>
      <c r="I61" s="180">
        <v>453</v>
      </c>
      <c r="J61" s="180">
        <v>-51861</v>
      </c>
      <c r="K61" s="180">
        <v>-50290</v>
      </c>
      <c r="L61" s="177">
        <f>+J61+H61+F61+D61+B61</f>
        <v>128487</v>
      </c>
      <c r="M61" s="191">
        <f>+K61+I61+G61+E61+C61</f>
        <v>186424</v>
      </c>
      <c r="N61" s="130"/>
      <c r="O61" s="130"/>
      <c r="P61" s="130"/>
      <c r="Q61" s="130"/>
      <c r="R61" s="130"/>
      <c r="S61" s="130"/>
      <c r="T61" s="130"/>
    </row>
    <row r="62" spans="1:20" s="138" customFormat="1" ht="15">
      <c r="A62" s="164"/>
      <c r="B62" s="165"/>
      <c r="C62" s="166"/>
      <c r="D62" s="165"/>
      <c r="E62" s="166"/>
      <c r="F62" s="165"/>
      <c r="G62" s="165"/>
      <c r="H62" s="165"/>
      <c r="I62" s="165"/>
      <c r="J62" s="165"/>
      <c r="K62" s="165"/>
      <c r="L62" s="167"/>
      <c r="M62" s="167"/>
      <c r="N62" s="143"/>
      <c r="O62" s="130"/>
      <c r="P62" s="130"/>
      <c r="Q62" s="130"/>
      <c r="R62" s="130"/>
      <c r="S62" s="130"/>
      <c r="T62" s="130"/>
    </row>
    <row r="63" spans="1:20" s="138" customFormat="1" ht="15">
      <c r="A63" s="168" t="s">
        <v>473</v>
      </c>
      <c r="C63" s="149"/>
      <c r="D63" s="190"/>
      <c r="E63" s="149"/>
      <c r="F63" s="149"/>
      <c r="G63" s="149"/>
      <c r="H63" s="149"/>
      <c r="I63" s="149"/>
      <c r="J63" s="149"/>
      <c r="N63" s="143"/>
      <c r="O63" s="130"/>
      <c r="P63" s="130"/>
      <c r="Q63" s="130"/>
      <c r="R63" s="130"/>
      <c r="S63" s="130"/>
      <c r="T63" s="130"/>
    </row>
    <row r="64" spans="1:20" s="138" customFormat="1" ht="15">
      <c r="A64" s="149"/>
      <c r="B64" s="169"/>
      <c r="C64" s="170" t="str">
        <f>B57</f>
        <v>31.12.2022.</v>
      </c>
      <c r="D64" s="170" t="str">
        <f>C57</f>
        <v>31.12.2021.</v>
      </c>
      <c r="E64" s="149"/>
      <c r="F64" s="149"/>
      <c r="G64" s="149"/>
      <c r="H64" s="149"/>
      <c r="I64" s="149"/>
      <c r="J64" s="149"/>
      <c r="N64" s="143"/>
      <c r="O64" s="130"/>
      <c r="P64" s="130"/>
      <c r="Q64" s="130"/>
      <c r="R64" s="130"/>
      <c r="S64" s="130"/>
      <c r="T64" s="130"/>
    </row>
    <row r="65" spans="1:20" s="138" customFormat="1" ht="15">
      <c r="A65" s="149"/>
      <c r="B65" s="169"/>
      <c r="C65" s="195" t="s">
        <v>474</v>
      </c>
      <c r="D65" s="171" t="s">
        <v>474</v>
      </c>
      <c r="E65" s="149"/>
      <c r="F65" s="149"/>
      <c r="G65" s="149"/>
      <c r="H65" s="149"/>
      <c r="I65" s="149"/>
      <c r="J65" s="149"/>
      <c r="N65" s="143"/>
      <c r="O65" s="130"/>
      <c r="P65" s="130"/>
      <c r="Q65" s="130"/>
      <c r="R65" s="130"/>
      <c r="S65" s="130"/>
      <c r="T65" s="130"/>
    </row>
    <row r="66" spans="1:20" s="138" customFormat="1">
      <c r="A66" s="149"/>
      <c r="B66" s="169"/>
      <c r="C66" s="172"/>
      <c r="D66" s="172"/>
      <c r="E66" s="149"/>
      <c r="F66" s="149"/>
      <c r="G66" s="149"/>
      <c r="H66" s="149"/>
      <c r="I66" s="149"/>
      <c r="J66" s="149"/>
      <c r="N66" s="143"/>
      <c r="O66" s="130"/>
      <c r="P66" s="130"/>
      <c r="Q66" s="130"/>
      <c r="R66" s="130"/>
      <c r="S66" s="130"/>
      <c r="T66" s="130"/>
    </row>
    <row r="67" spans="1:20" s="138" customFormat="1" ht="15" thickBot="1">
      <c r="A67" s="375" t="s">
        <v>475</v>
      </c>
      <c r="B67" s="375"/>
      <c r="C67" s="178">
        <v>1024164</v>
      </c>
      <c r="D67" s="178">
        <v>900018</v>
      </c>
      <c r="E67" s="149"/>
      <c r="F67" s="149"/>
      <c r="G67" s="149"/>
      <c r="H67" s="149"/>
      <c r="I67" s="149"/>
      <c r="N67" s="130"/>
      <c r="O67" s="130"/>
      <c r="P67" s="130"/>
      <c r="Q67" s="130"/>
      <c r="R67" s="130"/>
      <c r="S67" s="130"/>
      <c r="T67" s="130"/>
    </row>
    <row r="68" spans="1:20" s="138" customFormat="1">
      <c r="A68" s="149"/>
      <c r="B68" s="169"/>
      <c r="C68" s="179"/>
      <c r="D68" s="192"/>
      <c r="E68" s="149"/>
      <c r="F68" s="149"/>
      <c r="G68" s="149"/>
      <c r="H68" s="149"/>
      <c r="I68" s="149"/>
      <c r="N68" s="130"/>
      <c r="O68" s="130"/>
      <c r="P68" s="130"/>
      <c r="Q68" s="130"/>
      <c r="R68" s="130"/>
      <c r="S68" s="130"/>
      <c r="T68" s="130"/>
    </row>
    <row r="69" spans="1:20" s="138" customFormat="1" ht="15" thickBot="1">
      <c r="A69" s="375" t="s">
        <v>476</v>
      </c>
      <c r="B69" s="375"/>
      <c r="C69" s="178">
        <v>277208</v>
      </c>
      <c r="D69" s="178">
        <v>297199</v>
      </c>
      <c r="E69" s="149"/>
      <c r="F69" s="149"/>
      <c r="G69" s="149"/>
      <c r="H69" s="149"/>
      <c r="I69" s="149"/>
      <c r="N69" s="130"/>
      <c r="O69" s="130"/>
      <c r="P69" s="130"/>
      <c r="Q69" s="130"/>
      <c r="R69" s="130"/>
      <c r="S69" s="130"/>
      <c r="T69" s="130"/>
    </row>
    <row r="70" spans="1:20" s="138" customFormat="1">
      <c r="A70" s="149"/>
      <c r="B70" s="149"/>
      <c r="C70" s="194"/>
      <c r="D70" s="190"/>
      <c r="E70" s="149"/>
      <c r="F70" s="149"/>
      <c r="G70" s="149"/>
      <c r="H70" s="149"/>
      <c r="I70" s="149"/>
      <c r="J70" s="149"/>
      <c r="N70" s="130"/>
      <c r="O70" s="130"/>
      <c r="P70" s="130"/>
      <c r="Q70" s="130"/>
      <c r="R70" s="130"/>
      <c r="S70" s="130"/>
      <c r="T70" s="130"/>
    </row>
    <row r="71" spans="1:20" s="138" customFormat="1">
      <c r="A71" s="149"/>
      <c r="B71" s="149"/>
      <c r="C71" s="194"/>
      <c r="D71" s="190"/>
      <c r="E71" s="149"/>
      <c r="F71" s="149"/>
      <c r="G71" s="149"/>
      <c r="H71" s="149"/>
      <c r="I71" s="149"/>
      <c r="J71" s="149"/>
      <c r="N71" s="130"/>
      <c r="O71" s="130"/>
      <c r="P71" s="130"/>
      <c r="Q71" s="130"/>
      <c r="R71" s="130"/>
      <c r="S71" s="130"/>
      <c r="T71" s="130"/>
    </row>
    <row r="72" spans="1:20" s="138" customFormat="1" ht="15">
      <c r="A72" s="168" t="s">
        <v>477</v>
      </c>
      <c r="B72" s="149"/>
      <c r="C72" s="194"/>
      <c r="D72" s="190"/>
      <c r="E72" s="149"/>
      <c r="F72" s="149"/>
      <c r="G72" s="149"/>
      <c r="H72" s="149"/>
      <c r="I72" s="149"/>
      <c r="J72" s="149"/>
      <c r="N72" s="130"/>
      <c r="O72" s="130"/>
      <c r="P72" s="130"/>
      <c r="Q72" s="130"/>
      <c r="R72" s="130"/>
      <c r="S72" s="130"/>
      <c r="T72" s="130"/>
    </row>
    <row r="73" spans="1:20" s="138" customFormat="1">
      <c r="A73" s="149"/>
      <c r="B73" s="149"/>
      <c r="C73" s="194"/>
      <c r="D73" s="190"/>
      <c r="E73" s="149"/>
      <c r="F73" s="149"/>
      <c r="G73" s="149"/>
      <c r="H73" s="149"/>
      <c r="I73" s="149"/>
      <c r="J73" s="149"/>
      <c r="N73" s="130"/>
      <c r="O73" s="130"/>
      <c r="P73" s="130"/>
      <c r="Q73" s="130"/>
      <c r="R73" s="130"/>
      <c r="S73" s="130"/>
      <c r="T73" s="130"/>
    </row>
    <row r="74" spans="1:20" s="138" customFormat="1" ht="15">
      <c r="A74" s="149"/>
      <c r="B74" s="149"/>
      <c r="C74" s="174" t="str">
        <f>+C64</f>
        <v>31.12.2022.</v>
      </c>
      <c r="D74" s="174" t="s">
        <v>542</v>
      </c>
      <c r="E74" s="149"/>
      <c r="F74" s="149"/>
      <c r="G74" s="149"/>
      <c r="H74" s="149"/>
      <c r="I74" s="149"/>
      <c r="J74" s="149"/>
      <c r="N74" s="130"/>
      <c r="O74" s="130"/>
      <c r="P74" s="130"/>
      <c r="Q74" s="130"/>
      <c r="R74" s="130"/>
      <c r="S74" s="130"/>
      <c r="T74" s="130"/>
    </row>
    <row r="75" spans="1:20" s="138" customFormat="1" ht="15">
      <c r="A75" s="149"/>
      <c r="B75" s="149"/>
      <c r="C75" s="195" t="s">
        <v>474</v>
      </c>
      <c r="D75" s="171" t="s">
        <v>474</v>
      </c>
      <c r="E75" s="149"/>
      <c r="F75" s="149"/>
      <c r="G75" s="149"/>
      <c r="H75" s="149"/>
      <c r="I75" s="149"/>
      <c r="J75" s="149"/>
      <c r="N75" s="130"/>
      <c r="O75" s="130"/>
      <c r="P75" s="130"/>
      <c r="Q75" s="130"/>
      <c r="R75" s="130"/>
      <c r="S75" s="130"/>
      <c r="T75" s="130"/>
    </row>
    <row r="76" spans="1:20" s="138" customFormat="1">
      <c r="A76" s="149"/>
      <c r="B76" s="149"/>
      <c r="C76" s="172"/>
      <c r="D76" s="172"/>
      <c r="E76" s="149"/>
      <c r="F76" s="149"/>
      <c r="G76" s="149"/>
      <c r="H76" s="149"/>
      <c r="I76" s="149"/>
      <c r="J76" s="149"/>
      <c r="N76" s="130"/>
      <c r="O76" s="130"/>
      <c r="P76" s="130"/>
      <c r="Q76" s="130"/>
      <c r="R76" s="130"/>
      <c r="S76" s="130"/>
      <c r="T76" s="130"/>
    </row>
    <row r="77" spans="1:20" s="138" customFormat="1" ht="15" thickBot="1">
      <c r="A77" s="376" t="s">
        <v>478</v>
      </c>
      <c r="B77" s="376"/>
      <c r="C77" s="178">
        <v>134748</v>
      </c>
      <c r="D77" s="178">
        <v>76808</v>
      </c>
      <c r="E77" s="149"/>
      <c r="F77" s="201"/>
      <c r="G77" s="149"/>
      <c r="H77" s="149"/>
      <c r="I77" s="149"/>
      <c r="N77" s="130"/>
      <c r="O77" s="130"/>
      <c r="P77" s="130"/>
      <c r="Q77" s="130"/>
      <c r="R77" s="130"/>
      <c r="S77" s="130"/>
      <c r="T77" s="130"/>
    </row>
    <row r="78" spans="1:20" s="138" customFormat="1">
      <c r="A78" s="149"/>
      <c r="B78" s="149"/>
      <c r="C78" s="192"/>
      <c r="D78" s="179"/>
      <c r="E78" s="149"/>
      <c r="F78" s="149"/>
      <c r="G78" s="149"/>
      <c r="H78" s="149"/>
      <c r="I78" s="149"/>
      <c r="N78" s="130"/>
      <c r="O78" s="130"/>
      <c r="P78" s="130"/>
      <c r="Q78" s="130"/>
      <c r="R78" s="130"/>
      <c r="S78" s="130"/>
      <c r="T78" s="130"/>
    </row>
    <row r="79" spans="1:20" s="138" customFormat="1" ht="15" thickBot="1">
      <c r="A79" s="376" t="s">
        <v>479</v>
      </c>
      <c r="B79" s="376"/>
      <c r="C79" s="178">
        <v>52739</v>
      </c>
      <c r="D79" s="178">
        <v>12628</v>
      </c>
      <c r="E79" s="149"/>
      <c r="F79" s="149"/>
      <c r="G79" s="149"/>
      <c r="H79" s="149"/>
      <c r="I79" s="149"/>
      <c r="N79" s="130"/>
      <c r="O79" s="130"/>
      <c r="P79" s="130"/>
      <c r="Q79" s="130"/>
      <c r="R79" s="130"/>
      <c r="S79" s="130"/>
      <c r="T79" s="130"/>
    </row>
    <row r="80" spans="1:20" s="138" customFormat="1">
      <c r="A80" s="149"/>
      <c r="B80" s="149"/>
      <c r="C80" s="184"/>
      <c r="D80" s="190"/>
      <c r="E80" s="149"/>
      <c r="F80" s="149"/>
      <c r="G80" s="149"/>
      <c r="H80" s="149"/>
      <c r="I80" s="149"/>
      <c r="J80" s="149"/>
      <c r="N80" s="130"/>
      <c r="O80" s="130"/>
      <c r="P80" s="130"/>
      <c r="Q80" s="130"/>
      <c r="R80" s="130"/>
      <c r="S80" s="130"/>
      <c r="T80" s="130"/>
    </row>
    <row r="81" spans="1:21" s="139" customFormat="1">
      <c r="A81" s="175"/>
      <c r="B81" s="173"/>
      <c r="C81" s="173"/>
      <c r="D81" s="173"/>
      <c r="E81" s="173"/>
      <c r="F81" s="173"/>
      <c r="G81" s="173"/>
      <c r="H81" s="173"/>
      <c r="I81" s="173"/>
      <c r="J81" s="173"/>
      <c r="N81" s="130"/>
      <c r="O81" s="130"/>
      <c r="P81" s="130"/>
      <c r="Q81" s="130"/>
      <c r="R81" s="130"/>
      <c r="S81" s="130"/>
      <c r="T81" s="130"/>
    </row>
    <row r="82" spans="1:21" s="138" customFormat="1">
      <c r="A82" s="150" t="s">
        <v>480</v>
      </c>
      <c r="B82" s="147"/>
      <c r="C82" s="147"/>
      <c r="D82" s="190"/>
      <c r="E82" s="147"/>
      <c r="F82" s="147"/>
      <c r="G82" s="147"/>
      <c r="H82" s="147"/>
      <c r="I82" s="147"/>
      <c r="J82" s="147"/>
      <c r="N82" s="130"/>
      <c r="O82" s="130"/>
      <c r="P82" s="130"/>
      <c r="Q82" s="130"/>
      <c r="R82" s="130"/>
      <c r="S82" s="130"/>
      <c r="T82" s="130"/>
    </row>
    <row r="83" spans="1:21" s="138" customFormat="1">
      <c r="A83" s="150" t="s">
        <v>481</v>
      </c>
      <c r="B83" s="147"/>
      <c r="C83" s="147"/>
      <c r="D83" s="147"/>
      <c r="E83" s="147"/>
      <c r="F83" s="147"/>
      <c r="G83" s="147"/>
      <c r="H83" s="147"/>
      <c r="I83" s="147"/>
      <c r="J83" s="147"/>
      <c r="N83" s="130"/>
      <c r="O83" s="130"/>
      <c r="P83" s="130"/>
      <c r="Q83" s="130"/>
      <c r="R83" s="130"/>
      <c r="S83" s="130"/>
      <c r="T83" s="130"/>
    </row>
    <row r="84" spans="1:21" s="138" customFormat="1" ht="29.25" customHeight="1">
      <c r="A84" s="376" t="s">
        <v>482</v>
      </c>
      <c r="B84" s="376"/>
      <c r="C84" s="376"/>
      <c r="D84" s="376"/>
      <c r="E84" s="376"/>
      <c r="F84" s="376"/>
      <c r="G84" s="376"/>
      <c r="H84" s="376"/>
      <c r="I84" s="376"/>
      <c r="J84" s="376"/>
      <c r="N84" s="130"/>
      <c r="O84" s="130"/>
      <c r="P84" s="130"/>
      <c r="Q84" s="130"/>
      <c r="R84" s="130"/>
      <c r="S84" s="130"/>
      <c r="T84" s="130"/>
    </row>
    <row r="85" spans="1:21" s="138" customFormat="1">
      <c r="A85" s="150" t="s">
        <v>483</v>
      </c>
      <c r="B85" s="147"/>
      <c r="C85" s="147"/>
      <c r="D85" s="147"/>
      <c r="E85" s="147"/>
      <c r="F85" s="147"/>
      <c r="G85" s="147"/>
      <c r="H85" s="147"/>
      <c r="I85" s="147"/>
      <c r="J85" s="147"/>
    </row>
    <row r="86" spans="1:21" s="138" customFormat="1">
      <c r="A86" s="150" t="s">
        <v>484</v>
      </c>
      <c r="B86" s="147"/>
      <c r="C86" s="147"/>
      <c r="D86" s="147"/>
      <c r="E86" s="147"/>
      <c r="F86" s="147"/>
      <c r="G86" s="147"/>
      <c r="H86" s="147"/>
      <c r="I86" s="147"/>
      <c r="J86" s="147"/>
    </row>
    <row r="87" spans="1:21" s="143" customFormat="1" ht="15.75" customHeight="1">
      <c r="A87" s="143" t="s">
        <v>485</v>
      </c>
    </row>
    <row r="88" spans="1:21" s="143" customFormat="1" ht="32.1" customHeight="1">
      <c r="A88" s="371" t="s">
        <v>486</v>
      </c>
      <c r="B88" s="371"/>
      <c r="C88" s="371"/>
      <c r="D88" s="371"/>
      <c r="E88" s="371"/>
      <c r="F88" s="371"/>
      <c r="G88" s="371"/>
      <c r="H88" s="371"/>
      <c r="I88" s="371"/>
      <c r="J88" s="371"/>
      <c r="K88" s="130"/>
      <c r="L88" s="130"/>
      <c r="M88" s="130"/>
      <c r="N88" s="130"/>
      <c r="O88" s="130"/>
      <c r="P88" s="130"/>
      <c r="Q88" s="130"/>
      <c r="R88" s="130"/>
      <c r="S88" s="130"/>
      <c r="T88" s="130"/>
      <c r="U88" s="130"/>
    </row>
    <row r="89" spans="1:21" s="143" customFormat="1">
      <c r="A89" s="145" t="s">
        <v>487</v>
      </c>
      <c r="B89" s="142"/>
      <c r="C89" s="142"/>
      <c r="D89" s="142"/>
      <c r="E89" s="142"/>
      <c r="F89" s="142"/>
      <c r="G89" s="142"/>
      <c r="H89" s="142"/>
      <c r="I89" s="142"/>
      <c r="J89" s="142"/>
      <c r="K89" s="130"/>
      <c r="L89" s="130"/>
      <c r="M89" s="130"/>
      <c r="N89" s="130"/>
      <c r="O89" s="130"/>
      <c r="P89" s="130"/>
      <c r="Q89" s="130"/>
      <c r="R89" s="130"/>
      <c r="S89" s="130"/>
      <c r="T89" s="130"/>
      <c r="U89" s="130"/>
    </row>
    <row r="90" spans="1:21" s="143" customFormat="1">
      <c r="A90" s="151" t="s">
        <v>529</v>
      </c>
      <c r="B90" s="142"/>
      <c r="C90" s="142"/>
      <c r="D90" s="142"/>
      <c r="E90" s="142"/>
      <c r="F90" s="142"/>
      <c r="G90" s="142"/>
      <c r="H90" s="142"/>
      <c r="I90" s="142"/>
      <c r="J90" s="142"/>
      <c r="K90" s="130"/>
      <c r="L90" s="130"/>
      <c r="M90" s="130"/>
      <c r="N90" s="130"/>
      <c r="O90" s="130"/>
      <c r="P90" s="130"/>
      <c r="Q90" s="130"/>
      <c r="R90" s="130"/>
      <c r="S90" s="130"/>
      <c r="T90" s="130"/>
      <c r="U90" s="130"/>
    </row>
    <row r="91" spans="1:21" s="143" customFormat="1">
      <c r="A91" s="145" t="s">
        <v>488</v>
      </c>
      <c r="B91" s="142"/>
      <c r="C91" s="142"/>
      <c r="D91" s="142"/>
      <c r="E91" s="142"/>
      <c r="F91" s="142"/>
      <c r="G91" s="142"/>
      <c r="H91" s="142"/>
      <c r="I91" s="142"/>
      <c r="J91" s="142"/>
      <c r="K91" s="130"/>
      <c r="L91" s="130"/>
      <c r="M91" s="130"/>
      <c r="N91" s="130"/>
      <c r="O91" s="130"/>
      <c r="P91" s="130"/>
      <c r="Q91" s="130"/>
      <c r="R91" s="130"/>
      <c r="S91" s="130"/>
      <c r="T91" s="130"/>
      <c r="U91" s="130"/>
    </row>
    <row r="92" spans="1:21" s="143" customFormat="1">
      <c r="A92" s="371" t="s">
        <v>513</v>
      </c>
      <c r="B92" s="371"/>
      <c r="C92" s="371"/>
      <c r="D92" s="371"/>
      <c r="E92" s="371"/>
      <c r="F92" s="371"/>
      <c r="G92" s="371"/>
      <c r="H92" s="371"/>
      <c r="I92" s="371"/>
      <c r="J92" s="371"/>
      <c r="K92" s="130"/>
      <c r="L92" s="130"/>
      <c r="M92" s="130"/>
      <c r="N92" s="130"/>
      <c r="O92" s="130"/>
      <c r="P92" s="130"/>
      <c r="Q92" s="130"/>
      <c r="R92" s="130"/>
      <c r="S92" s="130"/>
      <c r="T92" s="130"/>
      <c r="U92" s="130"/>
    </row>
    <row r="93" spans="1:21" s="143" customFormat="1">
      <c r="A93" s="144" t="s">
        <v>489</v>
      </c>
      <c r="B93" s="142"/>
      <c r="C93" s="142"/>
      <c r="D93" s="142"/>
      <c r="E93" s="142"/>
      <c r="F93" s="142"/>
      <c r="G93" s="142"/>
      <c r="H93" s="142"/>
      <c r="I93" s="142"/>
      <c r="J93" s="142"/>
      <c r="K93" s="130"/>
      <c r="L93" s="130"/>
      <c r="M93" s="130"/>
      <c r="N93" s="130"/>
      <c r="O93" s="130"/>
      <c r="P93" s="130"/>
      <c r="Q93" s="130"/>
      <c r="R93" s="130"/>
      <c r="S93" s="130"/>
      <c r="T93" s="130"/>
      <c r="U93" s="130"/>
    </row>
    <row r="94" spans="1:21">
      <c r="A94" s="145" t="s">
        <v>490</v>
      </c>
      <c r="B94" s="142"/>
      <c r="C94" s="142"/>
      <c r="D94" s="142"/>
      <c r="E94" s="142"/>
      <c r="F94" s="142"/>
      <c r="G94" s="142"/>
      <c r="H94" s="142"/>
    </row>
    <row r="95" spans="1:21" s="138" customFormat="1">
      <c r="A95" s="181" t="s">
        <v>559</v>
      </c>
      <c r="B95" s="181"/>
      <c r="C95" s="181"/>
      <c r="D95" s="181"/>
      <c r="E95" s="181"/>
      <c r="F95" s="181"/>
      <c r="G95" s="181"/>
      <c r="H95" s="181"/>
      <c r="I95" s="130"/>
      <c r="J95" s="130"/>
      <c r="K95" s="130"/>
      <c r="L95" s="130"/>
      <c r="M95" s="130"/>
      <c r="N95" s="130"/>
      <c r="O95" s="130"/>
      <c r="P95" s="130"/>
      <c r="Q95" s="130"/>
      <c r="R95" s="130"/>
      <c r="S95" s="130"/>
      <c r="T95" s="130"/>
      <c r="U95" s="130"/>
    </row>
    <row r="96" spans="1:21" s="143" customFormat="1">
      <c r="A96" s="145" t="s">
        <v>491</v>
      </c>
      <c r="B96" s="142"/>
      <c r="C96" s="142"/>
      <c r="D96" s="142"/>
      <c r="E96" s="142"/>
      <c r="F96" s="142"/>
      <c r="G96" s="142"/>
      <c r="H96" s="142"/>
      <c r="I96" s="142"/>
      <c r="J96" s="142"/>
      <c r="K96" s="130"/>
      <c r="L96" s="130"/>
      <c r="M96" s="130"/>
      <c r="N96" s="130"/>
      <c r="O96" s="130"/>
      <c r="P96" s="130"/>
      <c r="Q96" s="130"/>
      <c r="R96" s="130"/>
      <c r="S96" s="130"/>
      <c r="T96" s="130"/>
      <c r="U96" s="130"/>
    </row>
    <row r="97" spans="1:21" s="143" customFormat="1">
      <c r="A97" s="144" t="s">
        <v>536</v>
      </c>
      <c r="B97" s="142"/>
      <c r="C97" s="142"/>
      <c r="D97" s="142"/>
      <c r="E97" s="142"/>
      <c r="F97" s="142"/>
      <c r="G97" s="142"/>
      <c r="H97" s="142"/>
      <c r="I97" s="142"/>
      <c r="J97" s="142"/>
      <c r="K97" s="130"/>
      <c r="L97" s="130"/>
      <c r="M97" s="130"/>
      <c r="N97" s="130"/>
      <c r="O97" s="130"/>
      <c r="P97" s="130"/>
      <c r="Q97" s="130"/>
      <c r="R97" s="130"/>
      <c r="S97" s="130"/>
      <c r="T97" s="130"/>
      <c r="U97" s="130"/>
    </row>
    <row r="98" spans="1:21" s="143" customFormat="1">
      <c r="A98" s="145" t="s">
        <v>492</v>
      </c>
      <c r="B98" s="142"/>
      <c r="C98" s="142"/>
      <c r="D98" s="142"/>
      <c r="E98" s="142"/>
      <c r="F98" s="142"/>
      <c r="G98" s="142"/>
      <c r="H98" s="142"/>
      <c r="I98" s="142"/>
      <c r="J98" s="142"/>
      <c r="K98" s="142"/>
    </row>
    <row r="99" spans="1:21" s="143" customFormat="1" ht="30.75" customHeight="1">
      <c r="A99" s="372" t="s">
        <v>553</v>
      </c>
      <c r="B99" s="372"/>
      <c r="C99" s="372"/>
      <c r="D99" s="372"/>
      <c r="E99" s="372"/>
      <c r="F99" s="372"/>
      <c r="G99" s="372"/>
      <c r="H99" s="372"/>
      <c r="I99" s="372"/>
      <c r="J99" s="372"/>
      <c r="K99" s="142"/>
    </row>
    <row r="100" spans="1:21" s="143" customFormat="1" ht="30.75" customHeight="1" thickBot="1">
      <c r="A100" s="193"/>
      <c r="B100" s="193"/>
      <c r="C100" s="193"/>
      <c r="D100" s="197" t="s">
        <v>474</v>
      </c>
      <c r="E100" s="193"/>
      <c r="F100" s="193"/>
      <c r="G100" s="193"/>
      <c r="H100" s="193"/>
      <c r="I100" s="193"/>
      <c r="J100" s="193"/>
      <c r="K100" s="142"/>
    </row>
    <row r="101" spans="1:21" s="143" customFormat="1" ht="30.75" customHeight="1">
      <c r="A101" s="193"/>
      <c r="B101" s="379" t="s">
        <v>554</v>
      </c>
      <c r="C101" s="379"/>
      <c r="D101" s="198">
        <v>9541</v>
      </c>
      <c r="E101" s="193"/>
      <c r="F101" s="193"/>
      <c r="G101" s="193"/>
      <c r="H101" s="193"/>
      <c r="I101" s="193"/>
      <c r="J101" s="193"/>
      <c r="K101" s="142"/>
    </row>
    <row r="102" spans="1:21" s="143" customFormat="1" ht="30.75" customHeight="1" thickBot="1">
      <c r="A102" s="193"/>
      <c r="B102" s="379" t="s">
        <v>555</v>
      </c>
      <c r="C102" s="379"/>
      <c r="D102" s="199">
        <v>15606</v>
      </c>
      <c r="E102" s="193"/>
      <c r="F102" s="193"/>
      <c r="G102" s="193"/>
      <c r="H102" s="193"/>
      <c r="I102" s="193"/>
      <c r="J102" s="193"/>
      <c r="K102" s="142"/>
    </row>
    <row r="103" spans="1:21" s="143" customFormat="1" ht="30.75" customHeight="1">
      <c r="A103" s="193"/>
      <c r="B103" s="379" t="s">
        <v>556</v>
      </c>
      <c r="C103" s="379"/>
      <c r="D103" s="200">
        <v>15606</v>
      </c>
      <c r="E103" s="193"/>
      <c r="F103" s="193"/>
      <c r="G103" s="193"/>
      <c r="H103" s="193"/>
      <c r="I103" s="193"/>
      <c r="J103" s="193"/>
      <c r="K103" s="142"/>
    </row>
    <row r="104" spans="1:21" s="143" customFormat="1" ht="30.75" customHeight="1" thickBot="1">
      <c r="A104" s="193"/>
      <c r="B104" s="379" t="s">
        <v>557</v>
      </c>
      <c r="C104" s="379"/>
      <c r="D104" s="199">
        <v>24013</v>
      </c>
      <c r="E104" s="193"/>
      <c r="F104" s="193"/>
      <c r="G104" s="193"/>
      <c r="H104" s="193"/>
      <c r="I104" s="193"/>
      <c r="J104" s="193"/>
      <c r="K104" s="142"/>
    </row>
    <row r="105" spans="1:21" s="143" customFormat="1">
      <c r="A105" s="145" t="s">
        <v>493</v>
      </c>
      <c r="B105" s="142"/>
      <c r="C105" s="142"/>
      <c r="D105" s="196"/>
      <c r="E105" s="196"/>
      <c r="F105" s="142"/>
      <c r="G105" s="142"/>
      <c r="H105" s="142"/>
      <c r="I105" s="142"/>
      <c r="J105" s="142"/>
      <c r="K105" s="142"/>
    </row>
    <row r="106" spans="1:21" s="143" customFormat="1">
      <c r="A106" s="371" t="s">
        <v>494</v>
      </c>
      <c r="B106" s="371"/>
      <c r="C106" s="371"/>
      <c r="D106" s="371"/>
      <c r="E106" s="371"/>
      <c r="F106" s="371"/>
      <c r="G106" s="371"/>
      <c r="H106" s="371"/>
      <c r="I106" s="371"/>
      <c r="J106" s="371"/>
      <c r="K106" s="142"/>
    </row>
    <row r="107" spans="1:21" s="143" customFormat="1">
      <c r="A107" s="145" t="s">
        <v>495</v>
      </c>
      <c r="B107" s="142"/>
      <c r="C107" s="142"/>
      <c r="D107" s="142"/>
      <c r="E107" s="142"/>
      <c r="F107" s="142"/>
      <c r="G107" s="142"/>
      <c r="H107" s="142"/>
      <c r="I107" s="142"/>
      <c r="J107" s="142"/>
      <c r="K107" s="142"/>
    </row>
    <row r="108" spans="1:21" s="143" customFormat="1">
      <c r="A108" s="371" t="s">
        <v>496</v>
      </c>
      <c r="B108" s="371"/>
      <c r="C108" s="371"/>
      <c r="D108" s="371"/>
      <c r="E108" s="371"/>
      <c r="F108" s="371"/>
      <c r="G108" s="371"/>
      <c r="H108" s="371"/>
      <c r="I108" s="371"/>
      <c r="J108" s="371"/>
      <c r="K108" s="142"/>
    </row>
    <row r="109" spans="1:21" s="143" customFormat="1">
      <c r="A109" s="143" t="s">
        <v>497</v>
      </c>
      <c r="K109" s="144"/>
    </row>
    <row r="110" spans="1:21" s="143" customFormat="1" ht="17.25" customHeight="1">
      <c r="A110" s="371" t="s">
        <v>530</v>
      </c>
      <c r="B110" s="371"/>
      <c r="C110" s="371"/>
      <c r="D110" s="371"/>
      <c r="E110" s="371"/>
      <c r="F110" s="371"/>
      <c r="G110" s="371"/>
      <c r="H110" s="371"/>
      <c r="I110" s="371"/>
      <c r="J110" s="371"/>
      <c r="K110" s="144"/>
    </row>
    <row r="111" spans="1:21" s="143" customFormat="1">
      <c r="A111" s="148" t="s">
        <v>498</v>
      </c>
      <c r="B111" s="148"/>
      <c r="C111" s="148"/>
      <c r="D111" s="148"/>
      <c r="E111" s="148"/>
      <c r="F111" s="148"/>
      <c r="G111" s="148"/>
      <c r="H111" s="148"/>
      <c r="I111" s="148"/>
      <c r="J111" s="148"/>
      <c r="K111" s="144"/>
    </row>
    <row r="112" spans="1:21" s="143" customFormat="1" ht="17.25" customHeight="1">
      <c r="A112" s="371" t="s">
        <v>499</v>
      </c>
      <c r="B112" s="371"/>
      <c r="C112" s="371"/>
      <c r="D112" s="371"/>
      <c r="E112" s="371"/>
      <c r="F112" s="371"/>
      <c r="G112" s="371"/>
      <c r="H112" s="371"/>
      <c r="I112" s="371"/>
      <c r="J112" s="371"/>
      <c r="K112" s="144"/>
    </row>
    <row r="113" spans="1:11" s="143" customFormat="1">
      <c r="A113" s="148" t="s">
        <v>500</v>
      </c>
      <c r="B113" s="148"/>
      <c r="C113" s="148"/>
      <c r="D113" s="148"/>
      <c r="E113" s="148"/>
      <c r="F113" s="148"/>
      <c r="G113" s="148"/>
      <c r="H113" s="148"/>
      <c r="I113" s="148"/>
      <c r="J113" s="148"/>
      <c r="K113" s="144"/>
    </row>
    <row r="114" spans="1:11" s="143" customFormat="1" ht="32.25" customHeight="1">
      <c r="A114" s="371" t="s">
        <v>501</v>
      </c>
      <c r="B114" s="371"/>
      <c r="C114" s="371"/>
      <c r="D114" s="371"/>
      <c r="E114" s="371"/>
      <c r="F114" s="371"/>
      <c r="G114" s="371"/>
      <c r="H114" s="371"/>
      <c r="I114" s="371"/>
      <c r="J114" s="371"/>
      <c r="K114" s="144"/>
    </row>
    <row r="115" spans="1:11" s="143" customFormat="1">
      <c r="A115" s="143" t="s">
        <v>502</v>
      </c>
    </row>
    <row r="116" spans="1:11" s="143" customFormat="1">
      <c r="A116" s="152" t="s">
        <v>503</v>
      </c>
      <c r="K116" s="144"/>
    </row>
    <row r="117" spans="1:11" s="143" customFormat="1">
      <c r="A117" s="151" t="s">
        <v>526</v>
      </c>
      <c r="K117" s="144"/>
    </row>
    <row r="118" spans="1:11" s="143" customFormat="1">
      <c r="A118" s="151" t="s">
        <v>534</v>
      </c>
    </row>
    <row r="119" spans="1:11" s="143" customFormat="1">
      <c r="A119" s="148" t="s">
        <v>531</v>
      </c>
      <c r="B119" s="148"/>
      <c r="C119" s="148"/>
      <c r="D119" s="148"/>
      <c r="E119" s="148"/>
      <c r="F119" s="148"/>
      <c r="G119" s="148"/>
      <c r="H119" s="148"/>
      <c r="I119" s="148"/>
      <c r="J119" s="148"/>
    </row>
    <row r="120" spans="1:11" s="143" customFormat="1">
      <c r="A120" s="371" t="s">
        <v>532</v>
      </c>
      <c r="B120" s="371"/>
      <c r="C120" s="371"/>
      <c r="D120" s="371"/>
      <c r="E120" s="371"/>
      <c r="F120" s="371"/>
      <c r="G120" s="371"/>
      <c r="H120" s="371"/>
      <c r="I120" s="371"/>
      <c r="J120" s="371"/>
    </row>
    <row r="121" spans="1:11" s="143" customFormat="1"/>
    <row r="122" spans="1:11" s="143" customFormat="1">
      <c r="A122" s="371" t="s">
        <v>528</v>
      </c>
      <c r="B122" s="371"/>
      <c r="C122" s="371"/>
      <c r="D122" s="371"/>
      <c r="E122" s="371"/>
      <c r="F122" s="371"/>
      <c r="G122" s="371"/>
      <c r="H122" s="371"/>
      <c r="I122" s="371"/>
      <c r="J122" s="371"/>
      <c r="K122" s="144"/>
    </row>
    <row r="123" spans="1:11">
      <c r="A123" s="144"/>
      <c r="B123" s="144"/>
      <c r="C123" s="144"/>
      <c r="D123" s="144"/>
      <c r="E123" s="144"/>
      <c r="F123" s="144"/>
      <c r="G123" s="144"/>
      <c r="H123" s="144"/>
      <c r="I123" s="144"/>
      <c r="J123" s="144"/>
    </row>
    <row r="124" spans="1:11" ht="15">
      <c r="A124" s="183" t="s">
        <v>514</v>
      </c>
      <c r="B124" s="182"/>
      <c r="C124" s="182"/>
      <c r="D124" s="182"/>
      <c r="E124" s="182"/>
      <c r="F124" s="182"/>
      <c r="G124" s="182"/>
      <c r="H124" s="182"/>
      <c r="I124" s="182"/>
      <c r="J124" s="182"/>
    </row>
    <row r="125" spans="1:11" ht="38.25" customHeight="1">
      <c r="A125" s="371" t="s">
        <v>533</v>
      </c>
      <c r="B125" s="371"/>
      <c r="C125" s="371"/>
      <c r="D125" s="371"/>
      <c r="E125" s="371"/>
      <c r="F125" s="371"/>
      <c r="G125" s="371"/>
      <c r="H125" s="371"/>
      <c r="I125" s="371"/>
      <c r="J125" s="371"/>
    </row>
    <row r="126" spans="1:11" ht="52.5" customHeight="1">
      <c r="A126" s="371" t="s">
        <v>545</v>
      </c>
      <c r="B126" s="371"/>
      <c r="C126" s="371"/>
      <c r="D126" s="371"/>
      <c r="E126" s="371"/>
      <c r="F126" s="371"/>
      <c r="G126" s="371"/>
      <c r="H126" s="371"/>
      <c r="I126" s="371"/>
      <c r="J126" s="371"/>
    </row>
    <row r="127" spans="1:11" ht="38.25" customHeight="1">
      <c r="A127" s="371" t="s">
        <v>537</v>
      </c>
      <c r="B127" s="371"/>
      <c r="C127" s="371"/>
      <c r="D127" s="371"/>
      <c r="E127" s="371"/>
      <c r="F127" s="371"/>
      <c r="G127" s="371"/>
      <c r="H127" s="371"/>
      <c r="I127" s="371"/>
      <c r="J127" s="371"/>
    </row>
    <row r="128" spans="1:11" ht="37.5" customHeight="1">
      <c r="A128" s="371" t="s">
        <v>538</v>
      </c>
      <c r="B128" s="371"/>
      <c r="C128" s="371"/>
      <c r="D128" s="371"/>
      <c r="E128" s="371"/>
      <c r="F128" s="371"/>
      <c r="G128" s="371"/>
      <c r="H128" s="371"/>
      <c r="I128" s="371"/>
      <c r="J128" s="371"/>
    </row>
    <row r="129" spans="1:10" ht="50.25" customHeight="1">
      <c r="A129" s="371" t="s">
        <v>546</v>
      </c>
      <c r="B129" s="371"/>
      <c r="C129" s="371"/>
      <c r="D129" s="371"/>
      <c r="E129" s="371"/>
      <c r="F129" s="371"/>
      <c r="G129" s="371"/>
      <c r="H129" s="371"/>
      <c r="I129" s="371"/>
      <c r="J129" s="371"/>
    </row>
    <row r="130" spans="1:10" ht="37.5" customHeight="1">
      <c r="A130" s="371" t="s">
        <v>541</v>
      </c>
      <c r="B130" s="371"/>
      <c r="C130" s="371"/>
      <c r="D130" s="371"/>
      <c r="E130" s="371"/>
      <c r="F130" s="371"/>
      <c r="G130" s="371"/>
      <c r="H130" s="371"/>
      <c r="I130" s="371"/>
      <c r="J130" s="371"/>
    </row>
    <row r="131" spans="1:10" ht="37.5" customHeight="1">
      <c r="A131" s="371" t="s">
        <v>539</v>
      </c>
      <c r="B131" s="371"/>
      <c r="C131" s="371"/>
      <c r="D131" s="371"/>
      <c r="E131" s="371"/>
      <c r="F131" s="371"/>
      <c r="G131" s="371"/>
      <c r="H131" s="371"/>
      <c r="I131" s="371"/>
      <c r="J131" s="371"/>
    </row>
    <row r="132" spans="1:10" ht="38.25" customHeight="1">
      <c r="A132" s="371" t="s">
        <v>540</v>
      </c>
      <c r="B132" s="371"/>
      <c r="C132" s="371"/>
      <c r="D132" s="371"/>
      <c r="E132" s="371"/>
      <c r="F132" s="371"/>
      <c r="G132" s="371"/>
      <c r="H132" s="371"/>
      <c r="I132" s="371"/>
      <c r="J132" s="371"/>
    </row>
    <row r="133" spans="1:10">
      <c r="A133" s="182"/>
      <c r="B133" s="182"/>
      <c r="C133" s="182"/>
      <c r="D133" s="182"/>
      <c r="E133" s="182"/>
      <c r="F133" s="182"/>
      <c r="G133" s="182"/>
      <c r="H133" s="182"/>
      <c r="I133" s="182"/>
      <c r="J133" s="182"/>
    </row>
    <row r="134" spans="1:10" ht="15">
      <c r="A134" s="183" t="s">
        <v>515</v>
      </c>
      <c r="B134" s="144"/>
      <c r="C134" s="144"/>
      <c r="D134" s="144"/>
      <c r="E134" s="144"/>
      <c r="F134" s="144"/>
      <c r="G134" s="144"/>
      <c r="H134" s="144"/>
      <c r="I134" s="144"/>
      <c r="J134" s="144"/>
    </row>
    <row r="135" spans="1:10" ht="45" customHeight="1">
      <c r="A135" s="373" t="s">
        <v>535</v>
      </c>
      <c r="B135" s="373"/>
      <c r="C135" s="373"/>
      <c r="D135" s="373"/>
      <c r="E135" s="373"/>
      <c r="F135" s="373"/>
      <c r="G135" s="373"/>
      <c r="H135" s="373"/>
      <c r="I135" s="373"/>
      <c r="J135" s="373"/>
    </row>
    <row r="136" spans="1:10">
      <c r="A136" s="143"/>
      <c r="B136" s="143"/>
      <c r="C136" s="143"/>
      <c r="D136" s="143"/>
      <c r="E136" s="143"/>
      <c r="F136" s="143"/>
      <c r="G136" s="143"/>
      <c r="H136" s="143"/>
      <c r="I136" s="143"/>
      <c r="J136" s="143"/>
    </row>
  </sheetData>
  <mergeCells count="39">
    <mergeCell ref="B103:C103"/>
    <mergeCell ref="B104:C104"/>
    <mergeCell ref="B101:C101"/>
    <mergeCell ref="B102:C102"/>
    <mergeCell ref="A114:J114"/>
    <mergeCell ref="A1:I40"/>
    <mergeCell ref="A44:J44"/>
    <mergeCell ref="A49:J49"/>
    <mergeCell ref="A51:J51"/>
    <mergeCell ref="A43:J43"/>
    <mergeCell ref="A67:B67"/>
    <mergeCell ref="A69:B69"/>
    <mergeCell ref="A77:B77"/>
    <mergeCell ref="A79:B79"/>
    <mergeCell ref="A92:J92"/>
    <mergeCell ref="A84:J84"/>
    <mergeCell ref="A88:J88"/>
    <mergeCell ref="L56:M56"/>
    <mergeCell ref="B56:C56"/>
    <mergeCell ref="D56:E56"/>
    <mergeCell ref="F56:G56"/>
    <mergeCell ref="H56:I56"/>
    <mergeCell ref="J56:K56"/>
    <mergeCell ref="A132:J132"/>
    <mergeCell ref="A99:J99"/>
    <mergeCell ref="A106:J106"/>
    <mergeCell ref="A108:J108"/>
    <mergeCell ref="A135:J135"/>
    <mergeCell ref="A126:J126"/>
    <mergeCell ref="A127:J127"/>
    <mergeCell ref="A129:J129"/>
    <mergeCell ref="A130:J130"/>
    <mergeCell ref="A120:J120"/>
    <mergeCell ref="A122:J122"/>
    <mergeCell ref="A128:J128"/>
    <mergeCell ref="A131:J131"/>
    <mergeCell ref="A110:J110"/>
    <mergeCell ref="A112:J112"/>
    <mergeCell ref="A125:J125"/>
  </mergeCells>
  <hyperlinks>
    <hyperlink ref="A47" r:id="rId1" xr:uid="{69BA4220-E6DF-4714-9475-6FB97393F07D}"/>
    <hyperlink ref="A116"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NT_D</vt:lpstr>
      <vt:lpstr>NT_I</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Marko Stefancic</cp:lastModifiedBy>
  <cp:lastPrinted>2018-04-25T06:49:36Z</cp:lastPrinted>
  <dcterms:created xsi:type="dcterms:W3CDTF">2008-10-17T11:51:54Z</dcterms:created>
  <dcterms:modified xsi:type="dcterms:W3CDTF">2023-02-20T16:10:07Z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