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O:\ETK\ETK-F unit\ETK-BF\Glavna Knjiga\Statistički izvještaji\TFI POD\2023\Q2\"/>
    </mc:Choice>
  </mc:AlternateContent>
  <xr:revisionPtr revIDLastSave="0" documentId="13_ncr:1_{C73BBC43-343A-4936-B154-83C4871FAC84}" xr6:coauthVersionLast="47" xr6:coauthVersionMax="47" xr10:uidLastSave="{00000000-0000-0000-0000-000000000000}"/>
  <bookViews>
    <workbookView xWindow="0" yWindow="0" windowWidth="14400" windowHeight="156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<sst xmlns="http://schemas.openxmlformats.org/spreadsheetml/2006/main" count="639" uniqueCount="556">
  <si>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</si>
  <si>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</si>
  <si>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</si>
  <si>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</si>
  <si>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</si>
  <si>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</si>
  <si>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</si>
  <si>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</si>
  <si>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</si>
  <si>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</si>
  <si>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</si>
  <si>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</si>
  <si>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</si>
  <si>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</si>
  <si>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</si>
  <si>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</si>
  <si>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</si>
  <si>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</si>
  <si>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</si>
  <si>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</si>
  <si>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</si>
  <si>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</si>
  <si>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</si>
  <si>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</si>
  <si>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</si>
  <si>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</si>
  <si>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</si>
  <si>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</si>
  <si>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</si>
  <si>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</si>
  <si>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</si>
  <si>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</si>
  <si>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</si>
  <si>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</si>
  <si>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</si>
  <si>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</si>
  <si>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</si>
  <si>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</si>
  <si>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</si>
  <si>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</si>
  <si>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</si>
  <si>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</si>
  <si>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</si>
  <si>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</si>
  <si>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</si>
  <si>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</si>
  <si>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</si>
  <si>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</si>
  <si>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</si>
  <si>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</si>
  <si>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</si>
  <si>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</si>
  <si>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</si>
  <si>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</si>
  <si>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</si>
  <si>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</si>
  <si>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</si>
  <si>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</si>
  <si>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</si>
  <si>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</si>
  <si>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</si>
  <si>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</si>
  <si>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</si>
  <si>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</si>
  <si>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</si>
  <si>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</si>
  <si>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</si>
  <si>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</si>
  <si>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</si>
  <si>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</si>
  <si>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</si>
  <si>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</si>
  <si>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</si>
  <si>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</si>
  <si>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</si>
  <si>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</si>
  <si>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</si>
  <si>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</si>
  <si>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</si>
  <si>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</si>
  <si>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</si>
  <si>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</si>
  <si>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</si>
  <si>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</si>
  <si>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</si>
  <si>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</si>
  <si>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</si>
  <si>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</si>
  <si>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</si>
  <si>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</si>
  <si>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</si>
  <si>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</si>
  <si>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</si>
  <si>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</si>
  <si>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</si>
  <si>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</si>
  <si>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</si>
  <si>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</si>
  <si>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</si>
  <si>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</si>
  <si>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</si>
  <si>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</si>
  <si>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</si>
  <si>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</si>
  <si>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</si>
  <si>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</si>
  <si>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</si>
  <si>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</si>
  <si>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</si>
  <si>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</si>
  <si>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</si>
  <si>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</si>
  <si>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</si>
  <si>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</si>
  <si>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</si>
  <si>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</si>
  <si>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</si>
  <si>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</si>
  <si>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</si>
  <si>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</si>
  <si>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</si>
  <si>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</si>
  <si>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</si>
  <si>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</si>
  <si>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</si>
  <si>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</si>
  <si>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</si>
  <si>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</si>
  <si>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</si>
  <si>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</si>
  <si>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</si>
  <si>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</si>
  <si>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</si>
  <si>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</si>
  <si>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</si>
  <si>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</si>
  <si>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</si>
  <si>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</si>
  <si>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</si>
  <si>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</si>
  <si>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</si>
  <si>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</si>
  <si>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</si>
  <si>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</si>
  <si>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</si>
  <si>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</si>
  <si>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</si>
  <si>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</si>
  <si>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</si>
  <si>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</si>
  <si>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</si>
  <si>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</si>
  <si>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</si>
  <si>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</si>
  <si>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</si>
  <si>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</si>
  <si>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</si>
  <si>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</si>
  <si>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</si>
  <si>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</si>
  <si>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</si>
  <si>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</si>
  <si>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</si>
  <si>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</si>
  <si>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</si>
  <si>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</si>
  <si>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</si>
  <si>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</si>
  <si>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</si>
  <si>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</si>
  <si>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</si>
  <si>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</si>
  <si>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</si>
  <si>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</si>
  <si>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</si>
  <si>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</si>
  <si>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</si>
  <si>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</si>
  <si>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</si>
  <si>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</si>
  <si>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</si>
  <si>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</si>
  <si>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</si>
  <si>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</si>
  <si>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</si>
  <si>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</si>
  <si>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</si>
  <si>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</si>
  <si>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</si>
  <si>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</si>
  <si>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</si>
  <si>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</si>
  <si>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</si>
  <si>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</si>
  <si>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</si>
  <si>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</si>
  <si>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</si>
  <si>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</si>
  <si>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</si>
  <si>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</si>
  <si>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</si>
  <si>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</si>
  <si>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</si>
  <si>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</si>
  <si>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</si>
  <si>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</si>
  <si>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</si>
  <si>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</si>
  <si>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</si>
  <si>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</si>
  <si>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</si>
  <si>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</si>
  <si>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</si>
  <si>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</si>
  <si>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</si>
  <si>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</si>
  <si>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</si>
  <si>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</si>
  <si>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</si>
  <si>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</si>
  <si>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</si>
  <si>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</si>
  <si>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</si>
  <si>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</si>
  <si>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</si>
  <si>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</si>
  <si>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</si>
  <si>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</si>
  <si>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</si>
  <si>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</si>
  <si>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</si>
  <si>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</si>
  <si>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</si>
  <si>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</si>
  <si>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</si>
  <si>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</si>
  <si>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</si>
  <si>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</si>
  <si>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</si>
  <si>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</si>
  <si>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</si>
  <si>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</si>
  <si>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</si>
  <si>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</si>
  <si>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</si>
  <si>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</si>
  <si>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</si>
  <si>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</si>
  <si>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</si>
  <si>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</si>
  <si>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</si>
  <si>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</si>
  <si>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</si>
  <si>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</si>
  <si>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</si>
  <si>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</si>
  <si>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</si>
  <si>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</si>
  <si>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</si>
  <si>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</si>
  <si>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</si>
  <si>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</si>
  <si>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</si>
  <si>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</si>
  <si>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</si>
  <si>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</si>
  <si>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</si>
  <si>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</si>
  <si>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</si>
  <si>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</si>
  <si>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</si>
  <si>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</si>
  <si>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</si>
  <si>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</si>
  <si>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</si>
  <si>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</si>
  <si>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</si>
  <si>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</si>
  <si>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</si>
  <si>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</si>
  <si>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</si>
  <si>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</si>
  <si>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</si>
  <si>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</si>
  <si>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</si>
  <si>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</si>
  <si>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</si>
  <si>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</si>
  <si>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</si>
  <si>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</si>
  <si>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</si>
  <si>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</si>
  <si>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</si>
  <si>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</si>
  <si>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</si>
  <si>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</si>
  <si>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</si>
  <si>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</si>
  <si>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</si>
  <si>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</si>
  <si>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</si>
  <si>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</si>
  <si>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</si>
  <si>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</si>
  <si>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</si>
  <si>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</si>
  <si>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</si>
  <si>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</si>
  <si>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</si>
  <si>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</si>
  <si>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</si>
  <si>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</si>
  <si>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</si>
  <si>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</si>
  <si>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</si>
  <si>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</si>
  <si>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</si>
  <si>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</si>
  <si>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</si>
  <si>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</si>
  <si>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</si>
  <si>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</si>
  <si>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</si>
  <si>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</si>
  <si>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</si>
  <si>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</si>
  <si>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</si>
  <si>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</si>
  <si>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</si>
  <si>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</si>
  <si>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</si>
  <si>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</si>
  <si>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</si>
  <si>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</si>
  <si>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</si>
  <si>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</si>
  <si>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</si>
  <si>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</si>
  <si>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</si>
  <si>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</si>
  <si>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</si>
  <si>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</si>
  <si>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</si>
  <si>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</si>
  <si>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</si>
  <si>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</si>
  <si>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</si>
  <si>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</si>
  <si>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</si>
  <si>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</si>
  <si>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</si>
  <si>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</si>
  <si>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</si>
  <si>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</si>
  <si>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</si>
  <si>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</si>
  <si>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</si>
  <si>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</si>
  <si>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</si>
  <si>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</si>
  <si>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</si>
  <si>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</si>
  <si>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</si>
  <si>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</si>
  <si>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</si>
  <si>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</si>
  <si>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</si>
  <si>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</si>
  <si>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</si>
  <si>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</si>
  <si>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</si>
  <si>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</si>
  <si>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</si>
  <si>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</si>
  <si>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</si>
  <si>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</si>
  <si>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</si>
  <si>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</si>
  <si>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</si>
  <si>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</si>
  <si>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</si>
  <si>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</si>
  <si>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</si>
  <si>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</si>
  <si>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</si>
  <si>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</si>
  <si>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</si>
  <si>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</si>
  <si>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</si>
  <si>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</si>
  <si>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</si>
  <si>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</si>
  <si>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</si>
  <si>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</si>
  <si>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</si>
  <si>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</si>
  <si>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</si>
  <si>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</si>
  <si>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</si>
  <si>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</si>
  <si>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</si>
  <si>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</si>
  <si>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</si>
  <si>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</si>
  <si>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</si>
  <si>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</si>
  <si>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</si>
  <si>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</si>
  <si>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</si>
  <si>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</si>
  <si>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</si>
  <si>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</si>
  <si>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</si>
  <si>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</si>
  <si>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</si>
  <si>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</si>
  <si>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</si>
  <si>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</si>
  <si>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</si>
  <si>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</si>
  <si>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</si>
  <si>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</si>
  <si>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</si>
  <si>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</si>
  <si>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</si>
  <si>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</si>
  <si>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</si>
  <si>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</si>
  <si>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</si>
  <si>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</si>
  <si>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</si>
  <si>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</si>
  <si>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</si>
  <si>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</si>
  <si>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</si>
  <si>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</si>
  <si>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</si>
  <si>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</si>
  <si>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</si>
  <si>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</si>
  <si>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</si>
  <si>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</si>
  <si>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</si>
  <si>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</si>
  <si>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</si>
  <si>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</si>
  <si>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</si>
  <si>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</si>
  <si>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</si>
  <si>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</si>
  <si>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</si>
  <si>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</si>
  <si>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</si>
  <si>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</si>
  <si>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</si>
  <si>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</si>
  <si>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</si>
  <si>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</si>
  <si>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</si>
  <si>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</si>
  <si>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</si>
  <si>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</si>
  <si>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</si>
  <si>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 xml:space="preserve">BILJEŠKE UZ FINANCIJSKE IZVJEŠTAJE - TFI
(koji se sastavljaju za tromjesečna razdoblja)
Naziv izdavatelja:   ERICSSON NIKOLA TESLA  D.D.
OIB:   84214771175
Izvještajno razdoblje: Q1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</si>
  <si>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</si>
  <si>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</si>
  <si>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</si>
  <si>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</si>
  <si>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</si>
  <si>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</si>
  <si>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</si>
  <si>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</si>
  <si>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</si>
  <si>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Ericsson Nikola Tesla BY d.o.o.</t>
  </si>
  <si>
    <t>Bjelorusija, Minsk, Ulica Kirova 8</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</si>
  <si>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</si>
  <si>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</si>
  <si>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</si>
  <si>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</si>
  <si>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</si>
  <si>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</si>
  <si>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</si>
  <si>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</si>
  <si>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</si>
  <si>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</si>
  <si>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</si>
  <si>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</si>
  <si>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</si>
  <si>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</si>
  <si>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</si>
  <si>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</si>
  <si>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</si>
  <si>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</si>
  <si>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‘000 kn</t>
  </si>
  <si>
    <t xml:space="preserve"> ‘000 kn</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</si>
  <si>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</si>
  <si>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</si>
  <si>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</si>
  <si>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</si>
  <si>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</si>
  <si>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</si>
  <si>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</si>
  <si>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</si>
  <si>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</si>
  <si>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</si>
  <si>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</si>
  <si>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</si>
  <si>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</si>
  <si>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</si>
  <si>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</si>
  <si>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</si>
  <si>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</si>
  <si>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</si>
  <si>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</si>
  <si>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</si>
  <si>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</si>
  <si>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</si>
  <si>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</si>
  <si>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</si>
  <si>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</si>
  <si>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</si>
  <si>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</si>
  <si>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</si>
  <si>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</si>
  <si>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</si>
  <si>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</si>
  <si>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</si>
  <si>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</si>
  <si>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</si>
  <si>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</si>
  <si>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</si>
  <si>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</si>
  <si>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</si>
  <si>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</si>
  <si>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</si>
  <si>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</si>
  <si>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</si>
  <si>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</si>
  <si>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</si>
  <si>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</si>
  <si>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</si>
  <si>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</si>
  <si>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</si>
  <si>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</si>
  <si>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</si>
  <si>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</si>
  <si>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</si>
  <si>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</si>
  <si>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31.12.2022.</t>
  </si>
  <si>
    <t>Upravljanje uslugama</t>
  </si>
  <si>
    <t>stanje na dan 30.06.2023.</t>
  </si>
  <si>
    <t>0</t>
  </si>
  <si>
    <t>u razdoblju 01.01.2023. do 30.06.2023.</t>
  </si>
  <si>
    <t>30.06.2023.</t>
  </si>
  <si>
    <t>30.06.2022.</t>
  </si>
  <si>
    <t>Prosječan broj zaposlenih tijekom izvještajnog razdoblja iznosi 3556 (Q2 2022: 3494).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</si>
</sst>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11" borderId="0" xfId="4" applyFont="1" applyFill="1" applyAlignment="1" applyProtection="1">
      <alignment vertical="top" wrapText="1"/>
      <protection locked="0"/>
    </xf>
    <xf numFmtId="3" fontId="3" fillId="0" borderId="30" xfId="0" applyNumberFormat="1" applyFont="1" applyBorder="1" applyAlignment="1" applyProtection="1">
      <alignment vertical="center" shrinkToFit="1"/>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wrapText="1"/>
    </xf>
    <xf numFmtId="0" fontId="29" fillId="0" borderId="0" xfId="0" applyFont="1" applyAlignment="1">
      <alignment horizontal="left" vertical="top" wrapText="1"/>
    </xf>
    <xf numFmtId="0" fontId="26"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2828DD31-DA5C-48DF-BFD3-4AD9CD7465C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activeCell="L29" sqref="L29"/>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234" t="s">
        <v>307</v>
      </c>
      <c r="B1" s="235"/>
      <c r="C1" s="235"/>
      <c r="D1" s="77"/>
      <c r="E1" s="77"/>
      <c r="F1" s="77"/>
      <c r="G1" s="77"/>
      <c r="H1" s="77"/>
      <c r="I1" s="77"/>
      <c r="J1" s="78"/>
    </row>
    <row r="2" spans="1:20" ht="14.45" customHeight="1" x14ac:dyDescent="0.25">
      <c r="A2" s="236" t="s">
        <v>323</v>
      </c>
      <c r="B2" s="237"/>
      <c r="C2" s="237"/>
      <c r="D2" s="237"/>
      <c r="E2" s="237"/>
      <c r="F2" s="237"/>
      <c r="G2" s="237"/>
      <c r="H2" s="237"/>
      <c r="I2" s="237"/>
      <c r="J2" s="238"/>
      <c r="N2" s="80">
        <v>1</v>
      </c>
    </row>
    <row r="3" spans="1:20" x14ac:dyDescent="0.25">
      <c r="A3" s="82"/>
      <c r="B3" s="83"/>
      <c r="C3" s="83"/>
      <c r="D3" s="83"/>
      <c r="E3" s="83"/>
      <c r="F3" s="83"/>
      <c r="G3" s="83"/>
      <c r="H3" s="83"/>
      <c r="I3" s="83"/>
      <c r="J3" s="84"/>
      <c r="N3" s="80">
        <v>2</v>
      </c>
    </row>
    <row r="4" spans="1:20" ht="33.6" customHeight="1" x14ac:dyDescent="0.25">
      <c r="A4" s="239" t="s">
        <v>308</v>
      </c>
      <c r="B4" s="240"/>
      <c r="C4" s="240"/>
      <c r="D4" s="240"/>
      <c r="E4" s="241">
        <v>44927</v>
      </c>
      <c r="F4" s="242"/>
      <c r="G4" s="85" t="s">
        <v>0</v>
      </c>
      <c r="H4" s="241">
        <v>45016</v>
      </c>
      <c r="I4" s="242"/>
      <c r="J4" s="86"/>
      <c r="N4" s="80">
        <v>3</v>
      </c>
    </row>
    <row r="5" spans="1:20" s="87" customFormat="1" ht="10.15" customHeight="1" x14ac:dyDescent="0.25">
      <c r="A5" s="243"/>
      <c r="B5" s="244"/>
      <c r="C5" s="244"/>
      <c r="D5" s="244"/>
      <c r="E5" s="244"/>
      <c r="F5" s="244"/>
      <c r="G5" s="244"/>
      <c r="H5" s="244"/>
      <c r="I5" s="244"/>
      <c r="J5" s="245"/>
      <c r="N5" s="88">
        <v>4</v>
      </c>
    </row>
    <row r="6" spans="1:20" ht="20.45" customHeight="1" x14ac:dyDescent="0.25">
      <c r="A6" s="89"/>
      <c r="B6" s="90" t="s">
        <v>328</v>
      </c>
      <c r="C6" s="91"/>
      <c r="D6" s="91"/>
      <c r="E6" s="43">
        <v>2023</v>
      </c>
      <c r="F6" s="40"/>
      <c r="G6" s="85"/>
      <c r="H6" s="40"/>
      <c r="I6" s="41"/>
      <c r="J6" s="92"/>
    </row>
    <row r="7" spans="1:20" s="95" customFormat="1" ht="10.9" customHeight="1" x14ac:dyDescent="0.25">
      <c r="A7" s="89"/>
      <c r="B7" s="91"/>
      <c r="C7" s="91"/>
      <c r="D7" s="91"/>
      <c r="E7" s="42"/>
      <c r="F7" s="42"/>
      <c r="G7" s="85"/>
      <c r="H7" s="40"/>
      <c r="I7" s="41"/>
      <c r="J7" s="92"/>
      <c r="K7" s="93"/>
      <c r="L7" s="93"/>
      <c r="M7" s="93"/>
      <c r="N7" s="94"/>
      <c r="O7" s="93"/>
      <c r="P7" s="93"/>
      <c r="Q7" s="93"/>
      <c r="R7" s="93"/>
      <c r="S7" s="93"/>
      <c r="T7" s="93"/>
    </row>
    <row r="8" spans="1:20" ht="20.45" customHeight="1" x14ac:dyDescent="0.25">
      <c r="A8" s="89"/>
      <c r="B8" s="90" t="s">
        <v>329</v>
      </c>
      <c r="C8" s="91"/>
      <c r="D8" s="91"/>
      <c r="E8" s="43">
        <v>2</v>
      </c>
      <c r="F8" s="40"/>
      <c r="G8" s="85"/>
      <c r="H8" s="40"/>
      <c r="I8" s="41"/>
      <c r="J8" s="92"/>
    </row>
    <row r="9" spans="1:20" s="95" customFormat="1" ht="10.9" customHeight="1" x14ac:dyDescent="0.25">
      <c r="A9" s="89"/>
      <c r="B9" s="91"/>
      <c r="C9" s="91"/>
      <c r="D9" s="91"/>
      <c r="E9" s="42"/>
      <c r="F9" s="42"/>
      <c r="G9" s="85"/>
      <c r="H9" s="42"/>
      <c r="I9" s="44"/>
      <c r="J9" s="92"/>
      <c r="K9" s="93"/>
      <c r="L9" s="93"/>
      <c r="M9" s="93"/>
      <c r="N9" s="94"/>
      <c r="O9" s="93"/>
      <c r="P9" s="93"/>
      <c r="Q9" s="93"/>
      <c r="R9" s="93"/>
      <c r="S9" s="93"/>
      <c r="T9" s="93"/>
    </row>
    <row r="10" spans="1:20" ht="37.9" customHeight="1" x14ac:dyDescent="0.25">
      <c r="A10" s="229" t="s">
        <v>330</v>
      </c>
      <c r="B10" s="230"/>
      <c r="C10" s="230"/>
      <c r="D10" s="230"/>
      <c r="E10" s="230"/>
      <c r="F10" s="230"/>
      <c r="G10" s="230"/>
      <c r="H10" s="230"/>
      <c r="I10" s="230"/>
      <c r="J10" s="96"/>
    </row>
    <row r="11" spans="1:20" ht="24.6" customHeight="1" x14ac:dyDescent="0.25">
      <c r="A11" s="215" t="s">
        <v>309</v>
      </c>
      <c r="B11" s="231"/>
      <c r="C11" s="222" t="s">
        <v>447</v>
      </c>
      <c r="D11" s="223"/>
      <c r="E11" s="126"/>
      <c r="F11" s="232" t="s">
        <v>331</v>
      </c>
      <c r="G11" s="226"/>
      <c r="H11" s="201" t="s">
        <v>448</v>
      </c>
      <c r="I11" s="202"/>
      <c r="J11" s="98"/>
    </row>
    <row r="12" spans="1:20" ht="14.45" customHeight="1" x14ac:dyDescent="0.25">
      <c r="A12" s="99"/>
      <c r="B12" s="76"/>
      <c r="C12" s="128"/>
      <c r="D12" s="128"/>
      <c r="E12" s="233"/>
      <c r="F12" s="233"/>
      <c r="G12" s="233"/>
      <c r="H12" s="233"/>
      <c r="I12" s="129"/>
      <c r="J12" s="98"/>
    </row>
    <row r="13" spans="1:20" ht="21" customHeight="1" x14ac:dyDescent="0.25">
      <c r="A13" s="184" t="s">
        <v>324</v>
      </c>
      <c r="B13" s="226"/>
      <c r="C13" s="222" t="s">
        <v>449</v>
      </c>
      <c r="D13" s="223"/>
      <c r="E13" s="246"/>
      <c r="F13" s="233"/>
      <c r="G13" s="233"/>
      <c r="H13" s="233"/>
      <c r="I13" s="129"/>
      <c r="J13" s="98"/>
    </row>
    <row r="14" spans="1:20" ht="10.9" customHeight="1" x14ac:dyDescent="0.25">
      <c r="A14" s="97"/>
      <c r="B14" s="100"/>
      <c r="C14" s="128"/>
      <c r="D14" s="128"/>
      <c r="E14" s="191"/>
      <c r="F14" s="191"/>
      <c r="G14" s="191"/>
      <c r="H14" s="191"/>
      <c r="I14" s="128"/>
      <c r="J14" s="101"/>
    </row>
    <row r="15" spans="1:20" ht="22.9" customHeight="1" x14ac:dyDescent="0.25">
      <c r="A15" s="184" t="s">
        <v>310</v>
      </c>
      <c r="B15" s="226"/>
      <c r="C15" s="222" t="s">
        <v>450</v>
      </c>
      <c r="D15" s="223"/>
      <c r="E15" s="227"/>
      <c r="F15" s="228"/>
      <c r="G15" s="131" t="s">
        <v>332</v>
      </c>
      <c r="H15" s="201" t="s">
        <v>451</v>
      </c>
      <c r="I15" s="202"/>
      <c r="J15" s="103"/>
    </row>
    <row r="16" spans="1:20" ht="10.9" customHeight="1" x14ac:dyDescent="0.25">
      <c r="A16" s="97"/>
      <c r="B16" s="100"/>
      <c r="C16" s="128"/>
      <c r="D16" s="128"/>
      <c r="E16" s="191"/>
      <c r="F16" s="191"/>
      <c r="G16" s="191"/>
      <c r="H16" s="191"/>
      <c r="I16" s="128"/>
      <c r="J16" s="101"/>
    </row>
    <row r="17" spans="1:10" ht="22.9" customHeight="1" x14ac:dyDescent="0.25">
      <c r="A17" s="104"/>
      <c r="B17" s="102" t="s">
        <v>333</v>
      </c>
      <c r="C17" s="222" t="s">
        <v>452</v>
      </c>
      <c r="D17" s="223"/>
      <c r="E17" s="132"/>
      <c r="F17" s="132"/>
      <c r="G17" s="132"/>
      <c r="H17" s="132"/>
      <c r="I17" s="132"/>
      <c r="J17" s="103"/>
    </row>
    <row r="18" spans="1:10" x14ac:dyDescent="0.25">
      <c r="A18" s="224"/>
      <c r="B18" s="225"/>
      <c r="C18" s="191"/>
      <c r="D18" s="191"/>
      <c r="E18" s="191"/>
      <c r="F18" s="191"/>
      <c r="G18" s="191"/>
      <c r="H18" s="191"/>
      <c r="I18" s="128"/>
      <c r="J18" s="101"/>
    </row>
    <row r="19" spans="1:10" x14ac:dyDescent="0.25">
      <c r="A19" s="215" t="s">
        <v>311</v>
      </c>
      <c r="B19" s="216"/>
      <c r="C19" s="192" t="s">
        <v>453</v>
      </c>
      <c r="D19" s="193"/>
      <c r="E19" s="193"/>
      <c r="F19" s="193"/>
      <c r="G19" s="193"/>
      <c r="H19" s="193"/>
      <c r="I19" s="193"/>
      <c r="J19" s="194"/>
    </row>
    <row r="20" spans="1:10" x14ac:dyDescent="0.25">
      <c r="A20" s="99"/>
      <c r="B20" s="76"/>
      <c r="C20" s="133"/>
      <c r="D20" s="128"/>
      <c r="E20" s="191"/>
      <c r="F20" s="191"/>
      <c r="G20" s="191"/>
      <c r="H20" s="191"/>
      <c r="I20" s="128"/>
      <c r="J20" s="101"/>
    </row>
    <row r="21" spans="1:10" x14ac:dyDescent="0.25">
      <c r="A21" s="215" t="s">
        <v>312</v>
      </c>
      <c r="B21" s="216"/>
      <c r="C21" s="201">
        <v>10000</v>
      </c>
      <c r="D21" s="202"/>
      <c r="E21" s="191"/>
      <c r="F21" s="191"/>
      <c r="G21" s="192" t="s">
        <v>454</v>
      </c>
      <c r="H21" s="193"/>
      <c r="I21" s="193"/>
      <c r="J21" s="194"/>
    </row>
    <row r="22" spans="1:10" x14ac:dyDescent="0.25">
      <c r="A22" s="99"/>
      <c r="B22" s="76"/>
      <c r="C22" s="128"/>
      <c r="D22" s="128"/>
      <c r="E22" s="191"/>
      <c r="F22" s="191"/>
      <c r="G22" s="191"/>
      <c r="H22" s="191"/>
      <c r="I22" s="128"/>
      <c r="J22" s="101"/>
    </row>
    <row r="23" spans="1:10" x14ac:dyDescent="0.25">
      <c r="A23" s="215" t="s">
        <v>313</v>
      </c>
      <c r="B23" s="216"/>
      <c r="C23" s="192" t="s">
        <v>455</v>
      </c>
      <c r="D23" s="193"/>
      <c r="E23" s="193"/>
      <c r="F23" s="193"/>
      <c r="G23" s="193"/>
      <c r="H23" s="193"/>
      <c r="I23" s="193"/>
      <c r="J23" s="194"/>
    </row>
    <row r="24" spans="1:10" x14ac:dyDescent="0.25">
      <c r="A24" s="99"/>
      <c r="B24" s="76"/>
      <c r="C24" s="128"/>
      <c r="D24" s="128"/>
      <c r="E24" s="191"/>
      <c r="F24" s="191"/>
      <c r="G24" s="191"/>
      <c r="H24" s="191"/>
      <c r="I24" s="128"/>
      <c r="J24" s="101"/>
    </row>
    <row r="25" spans="1:10" x14ac:dyDescent="0.25">
      <c r="A25" s="215" t="s">
        <v>314</v>
      </c>
      <c r="B25" s="216"/>
      <c r="C25" s="219" t="s">
        <v>456</v>
      </c>
      <c r="D25" s="220"/>
      <c r="E25" s="220"/>
      <c r="F25" s="220"/>
      <c r="G25" s="220"/>
      <c r="H25" s="220"/>
      <c r="I25" s="220"/>
      <c r="J25" s="221"/>
    </row>
    <row r="26" spans="1:10" x14ac:dyDescent="0.25">
      <c r="A26" s="99"/>
      <c r="B26" s="76"/>
      <c r="C26" s="133"/>
      <c r="D26" s="128"/>
      <c r="E26" s="191"/>
      <c r="F26" s="191"/>
      <c r="G26" s="191"/>
      <c r="H26" s="191"/>
      <c r="I26" s="128"/>
      <c r="J26" s="101"/>
    </row>
    <row r="27" spans="1:10" x14ac:dyDescent="0.25">
      <c r="A27" s="215" t="s">
        <v>315</v>
      </c>
      <c r="B27" s="216"/>
      <c r="C27" s="219" t="s">
        <v>457</v>
      </c>
      <c r="D27" s="220"/>
      <c r="E27" s="220"/>
      <c r="F27" s="220"/>
      <c r="G27" s="220"/>
      <c r="H27" s="220"/>
      <c r="I27" s="220"/>
      <c r="J27" s="221"/>
    </row>
    <row r="28" spans="1:10" ht="13.9" customHeight="1" x14ac:dyDescent="0.25">
      <c r="A28" s="99"/>
      <c r="B28" s="76"/>
      <c r="C28" s="106"/>
      <c r="D28" s="76"/>
      <c r="E28" s="206"/>
      <c r="F28" s="206"/>
      <c r="G28" s="206"/>
      <c r="H28" s="206"/>
      <c r="I28" s="76"/>
      <c r="J28" s="101"/>
    </row>
    <row r="29" spans="1:10" ht="22.9" customHeight="1" x14ac:dyDescent="0.25">
      <c r="A29" s="184" t="s">
        <v>325</v>
      </c>
      <c r="B29" s="216"/>
      <c r="C29" s="45">
        <v>3551</v>
      </c>
      <c r="D29" s="107"/>
      <c r="E29" s="218"/>
      <c r="F29" s="218"/>
      <c r="G29" s="218"/>
      <c r="H29" s="218"/>
      <c r="I29" s="108"/>
      <c r="J29" s="109"/>
    </row>
    <row r="30" spans="1:10" x14ac:dyDescent="0.25">
      <c r="A30" s="99"/>
      <c r="B30" s="76"/>
      <c r="C30" s="76"/>
      <c r="D30" s="76"/>
      <c r="E30" s="206"/>
      <c r="F30" s="206"/>
      <c r="G30" s="206"/>
      <c r="H30" s="206"/>
      <c r="I30" s="108"/>
      <c r="J30" s="109"/>
    </row>
    <row r="31" spans="1:10" x14ac:dyDescent="0.25">
      <c r="A31" s="215" t="s">
        <v>316</v>
      </c>
      <c r="B31" s="216"/>
      <c r="C31" s="46" t="s">
        <v>336</v>
      </c>
      <c r="D31" s="213" t="s">
        <v>334</v>
      </c>
      <c r="E31" s="214"/>
      <c r="F31" s="214"/>
      <c r="G31" s="214"/>
      <c r="H31" s="110"/>
      <c r="I31" s="111" t="s">
        <v>335</v>
      </c>
      <c r="J31" s="112" t="s">
        <v>336</v>
      </c>
    </row>
    <row r="32" spans="1:10" x14ac:dyDescent="0.25">
      <c r="A32" s="215"/>
      <c r="B32" s="216"/>
      <c r="C32" s="113"/>
      <c r="D32" s="85"/>
      <c r="E32" s="217"/>
      <c r="F32" s="217"/>
      <c r="G32" s="217"/>
      <c r="H32" s="217"/>
      <c r="I32" s="108"/>
      <c r="J32" s="109"/>
    </row>
    <row r="33" spans="1:10" x14ac:dyDescent="0.25">
      <c r="A33" s="215" t="s">
        <v>326</v>
      </c>
      <c r="B33" s="216"/>
      <c r="C33" s="45" t="s">
        <v>338</v>
      </c>
      <c r="D33" s="213" t="s">
        <v>337</v>
      </c>
      <c r="E33" s="214"/>
      <c r="F33" s="214"/>
      <c r="G33" s="214"/>
      <c r="H33" s="105"/>
      <c r="I33" s="111" t="s">
        <v>338</v>
      </c>
      <c r="J33" s="112" t="s">
        <v>339</v>
      </c>
    </row>
    <row r="34" spans="1:10" x14ac:dyDescent="0.25">
      <c r="A34" s="99"/>
      <c r="B34" s="76"/>
      <c r="C34" s="76"/>
      <c r="D34" s="76"/>
      <c r="E34" s="206"/>
      <c r="F34" s="206"/>
      <c r="G34" s="206"/>
      <c r="H34" s="206"/>
      <c r="I34" s="76"/>
      <c r="J34" s="101"/>
    </row>
    <row r="35" spans="1:10" x14ac:dyDescent="0.25">
      <c r="A35" s="213" t="s">
        <v>327</v>
      </c>
      <c r="B35" s="214"/>
      <c r="C35" s="214"/>
      <c r="D35" s="214"/>
      <c r="E35" s="214" t="s">
        <v>317</v>
      </c>
      <c r="F35" s="214"/>
      <c r="G35" s="214"/>
      <c r="H35" s="214"/>
      <c r="I35" s="214"/>
      <c r="J35" s="114" t="s">
        <v>318</v>
      </c>
    </row>
    <row r="36" spans="1:10" x14ac:dyDescent="0.25">
      <c r="A36" s="99"/>
      <c r="B36" s="76"/>
      <c r="C36" s="76"/>
      <c r="D36" s="76"/>
      <c r="E36" s="206"/>
      <c r="F36" s="206"/>
      <c r="G36" s="206"/>
      <c r="H36" s="206"/>
      <c r="I36" s="76"/>
      <c r="J36" s="109"/>
    </row>
    <row r="37" spans="1:10" x14ac:dyDescent="0.25">
      <c r="A37" s="208" t="s">
        <v>466</v>
      </c>
      <c r="B37" s="209"/>
      <c r="C37" s="209"/>
      <c r="D37" s="209"/>
      <c r="E37" s="208" t="s">
        <v>467</v>
      </c>
      <c r="F37" s="209"/>
      <c r="G37" s="209"/>
      <c r="H37" s="209"/>
      <c r="I37" s="210"/>
      <c r="J37" s="127">
        <v>1449613</v>
      </c>
    </row>
    <row r="38" spans="1:10" x14ac:dyDescent="0.25">
      <c r="A38" s="99"/>
      <c r="B38" s="130"/>
      <c r="C38" s="133"/>
      <c r="D38" s="212"/>
      <c r="E38" s="212"/>
      <c r="F38" s="212"/>
      <c r="G38" s="212"/>
      <c r="H38" s="212"/>
      <c r="I38" s="212"/>
      <c r="J38" s="101"/>
    </row>
    <row r="39" spans="1:10" x14ac:dyDescent="0.25">
      <c r="A39" s="208" t="s">
        <v>468</v>
      </c>
      <c r="B39" s="209"/>
      <c r="C39" s="209"/>
      <c r="D39" s="210"/>
      <c r="E39" s="208" t="s">
        <v>469</v>
      </c>
      <c r="F39" s="209"/>
      <c r="G39" s="209"/>
      <c r="H39" s="209"/>
      <c r="I39" s="210"/>
      <c r="J39" s="45" t="s">
        <v>470</v>
      </c>
    </row>
    <row r="40" spans="1:10" x14ac:dyDescent="0.25">
      <c r="A40" s="99"/>
      <c r="B40" s="130"/>
      <c r="C40" s="133"/>
      <c r="D40" s="135"/>
      <c r="E40" s="212"/>
      <c r="F40" s="212"/>
      <c r="G40" s="212"/>
      <c r="H40" s="212"/>
      <c r="I40" s="129"/>
      <c r="J40" s="101"/>
    </row>
    <row r="41" spans="1:10" x14ac:dyDescent="0.25">
      <c r="A41" s="208" t="s">
        <v>471</v>
      </c>
      <c r="B41" s="209"/>
      <c r="C41" s="209"/>
      <c r="D41" s="210"/>
      <c r="E41" s="208" t="s">
        <v>472</v>
      </c>
      <c r="F41" s="209"/>
      <c r="G41" s="209"/>
      <c r="H41" s="209"/>
      <c r="I41" s="210"/>
      <c r="J41" s="45">
        <v>80921748</v>
      </c>
    </row>
    <row r="42" spans="1:10" x14ac:dyDescent="0.25">
      <c r="A42" s="99"/>
      <c r="B42" s="130"/>
      <c r="C42" s="133"/>
      <c r="D42" s="135"/>
      <c r="E42" s="212"/>
      <c r="F42" s="212"/>
      <c r="G42" s="212"/>
      <c r="H42" s="212"/>
      <c r="I42" s="129"/>
      <c r="J42" s="101"/>
    </row>
    <row r="43" spans="1:10" x14ac:dyDescent="0.25">
      <c r="A43" s="208" t="s">
        <v>473</v>
      </c>
      <c r="B43" s="209"/>
      <c r="C43" s="209"/>
      <c r="D43" s="210"/>
      <c r="E43" s="208" t="s">
        <v>474</v>
      </c>
      <c r="F43" s="209"/>
      <c r="G43" s="209"/>
      <c r="H43" s="209"/>
      <c r="I43" s="210"/>
      <c r="J43" s="45">
        <v>192753195</v>
      </c>
    </row>
    <row r="44" spans="1:10" x14ac:dyDescent="0.25">
      <c r="A44" s="115"/>
      <c r="B44" s="133"/>
      <c r="C44" s="211"/>
      <c r="D44" s="211"/>
      <c r="E44" s="191"/>
      <c r="F44" s="191"/>
      <c r="G44" s="211"/>
      <c r="H44" s="211"/>
      <c r="I44" s="211"/>
      <c r="J44" s="101"/>
    </row>
    <row r="45" spans="1:10" x14ac:dyDescent="0.25">
      <c r="A45" s="208"/>
      <c r="B45" s="209"/>
      <c r="C45" s="209"/>
      <c r="D45" s="210"/>
      <c r="E45" s="208"/>
      <c r="F45" s="209"/>
      <c r="G45" s="209"/>
      <c r="H45" s="209"/>
      <c r="I45" s="210"/>
      <c r="J45" s="45"/>
    </row>
    <row r="46" spans="1:10" x14ac:dyDescent="0.25">
      <c r="A46" s="115"/>
      <c r="B46" s="106"/>
      <c r="C46" s="106"/>
      <c r="D46" s="76"/>
      <c r="E46" s="206"/>
      <c r="F46" s="206"/>
      <c r="G46" s="205"/>
      <c r="H46" s="205"/>
      <c r="I46" s="76"/>
      <c r="J46" s="101"/>
    </row>
    <row r="47" spans="1:10" x14ac:dyDescent="0.25">
      <c r="A47" s="208"/>
      <c r="B47" s="209"/>
      <c r="C47" s="209"/>
      <c r="D47" s="210"/>
      <c r="E47" s="208"/>
      <c r="F47" s="209"/>
      <c r="G47" s="209"/>
      <c r="H47" s="209"/>
      <c r="I47" s="210"/>
      <c r="J47" s="45"/>
    </row>
    <row r="48" spans="1:10" x14ac:dyDescent="0.25">
      <c r="A48" s="115"/>
      <c r="B48" s="106"/>
      <c r="C48" s="106"/>
      <c r="D48" s="76"/>
      <c r="E48" s="206"/>
      <c r="F48" s="206"/>
      <c r="G48" s="205"/>
      <c r="H48" s="205"/>
      <c r="I48" s="76"/>
      <c r="J48" s="116" t="s">
        <v>340</v>
      </c>
    </row>
    <row r="49" spans="1:10" x14ac:dyDescent="0.25">
      <c r="A49" s="115"/>
      <c r="B49" s="106"/>
      <c r="C49" s="106"/>
      <c r="D49" s="76"/>
      <c r="E49" s="206"/>
      <c r="F49" s="206"/>
      <c r="G49" s="205"/>
      <c r="H49" s="205"/>
      <c r="I49" s="76"/>
      <c r="J49" s="116" t="s">
        <v>341</v>
      </c>
    </row>
    <row r="50" spans="1:10" ht="14.45" customHeight="1" x14ac:dyDescent="0.25">
      <c r="A50" s="184" t="s">
        <v>319</v>
      </c>
      <c r="B50" s="185"/>
      <c r="C50" s="201" t="s">
        <v>341</v>
      </c>
      <c r="D50" s="202"/>
      <c r="E50" s="203" t="s">
        <v>342</v>
      </c>
      <c r="F50" s="204"/>
      <c r="G50" s="192"/>
      <c r="H50" s="193"/>
      <c r="I50" s="193"/>
      <c r="J50" s="194"/>
    </row>
    <row r="51" spans="1:10" x14ac:dyDescent="0.25">
      <c r="A51" s="115"/>
      <c r="B51" s="106"/>
      <c r="C51" s="205"/>
      <c r="D51" s="205"/>
      <c r="E51" s="206"/>
      <c r="F51" s="206"/>
      <c r="G51" s="207" t="s">
        <v>343</v>
      </c>
      <c r="H51" s="207"/>
      <c r="I51" s="207"/>
      <c r="J51" s="92"/>
    </row>
    <row r="52" spans="1:10" ht="13.9" customHeight="1" x14ac:dyDescent="0.25">
      <c r="A52" s="184" t="s">
        <v>320</v>
      </c>
      <c r="B52" s="185"/>
      <c r="C52" s="192" t="s">
        <v>458</v>
      </c>
      <c r="D52" s="193"/>
      <c r="E52" s="193"/>
      <c r="F52" s="193"/>
      <c r="G52" s="193"/>
      <c r="H52" s="193"/>
      <c r="I52" s="193"/>
      <c r="J52" s="194"/>
    </row>
    <row r="53" spans="1:10" x14ac:dyDescent="0.25">
      <c r="A53" s="99"/>
      <c r="B53" s="76"/>
      <c r="C53" s="195" t="s">
        <v>321</v>
      </c>
      <c r="D53" s="195"/>
      <c r="E53" s="195"/>
      <c r="F53" s="195"/>
      <c r="G53" s="195"/>
      <c r="H53" s="195"/>
      <c r="I53" s="195"/>
      <c r="J53" s="101"/>
    </row>
    <row r="54" spans="1:10" x14ac:dyDescent="0.25">
      <c r="A54" s="184" t="s">
        <v>322</v>
      </c>
      <c r="B54" s="185"/>
      <c r="C54" s="196" t="s">
        <v>459</v>
      </c>
      <c r="D54" s="197"/>
      <c r="E54" s="198"/>
      <c r="F54" s="191"/>
      <c r="G54" s="191"/>
      <c r="H54" s="199"/>
      <c r="I54" s="199"/>
      <c r="J54" s="200"/>
    </row>
    <row r="55" spans="1:10" x14ac:dyDescent="0.25">
      <c r="A55" s="99"/>
      <c r="B55" s="76"/>
      <c r="C55" s="133"/>
      <c r="D55" s="128"/>
      <c r="E55" s="191"/>
      <c r="F55" s="191"/>
      <c r="G55" s="191"/>
      <c r="H55" s="191"/>
      <c r="I55" s="128"/>
      <c r="J55" s="101"/>
    </row>
    <row r="56" spans="1:10" ht="14.45" customHeight="1" x14ac:dyDescent="0.25">
      <c r="A56" s="184" t="s">
        <v>314</v>
      </c>
      <c r="B56" s="185"/>
      <c r="C56" s="186" t="s">
        <v>460</v>
      </c>
      <c r="D56" s="187"/>
      <c r="E56" s="187"/>
      <c r="F56" s="187"/>
      <c r="G56" s="187"/>
      <c r="H56" s="187"/>
      <c r="I56" s="187"/>
      <c r="J56" s="188"/>
    </row>
    <row r="57" spans="1:10" x14ac:dyDescent="0.25">
      <c r="A57" s="99"/>
      <c r="B57" s="76"/>
      <c r="C57" s="128"/>
      <c r="D57" s="128"/>
      <c r="E57" s="191"/>
      <c r="F57" s="191"/>
      <c r="G57" s="191"/>
      <c r="H57" s="191"/>
      <c r="I57" s="128"/>
      <c r="J57" s="101"/>
    </row>
    <row r="58" spans="1:10" x14ac:dyDescent="0.25">
      <c r="A58" s="184" t="s">
        <v>344</v>
      </c>
      <c r="B58" s="185"/>
      <c r="C58" s="186" t="s">
        <v>461</v>
      </c>
      <c r="D58" s="187"/>
      <c r="E58" s="187"/>
      <c r="F58" s="187"/>
      <c r="G58" s="187"/>
      <c r="H58" s="187"/>
      <c r="I58" s="187"/>
      <c r="J58" s="188"/>
    </row>
    <row r="59" spans="1:10" ht="14.45" customHeight="1" x14ac:dyDescent="0.25">
      <c r="A59" s="99"/>
      <c r="B59" s="76"/>
      <c r="C59" s="189" t="s">
        <v>345</v>
      </c>
      <c r="D59" s="189"/>
      <c r="E59" s="189"/>
      <c r="F59" s="189"/>
      <c r="G59" s="128"/>
      <c r="H59" s="128"/>
      <c r="I59" s="128"/>
      <c r="J59" s="101"/>
    </row>
    <row r="60" spans="1:10" x14ac:dyDescent="0.25">
      <c r="A60" s="184" t="s">
        <v>346</v>
      </c>
      <c r="B60" s="185"/>
      <c r="C60" s="186" t="s">
        <v>462</v>
      </c>
      <c r="D60" s="187"/>
      <c r="E60" s="187"/>
      <c r="F60" s="187"/>
      <c r="G60" s="187"/>
      <c r="H60" s="187"/>
      <c r="I60" s="187"/>
      <c r="J60" s="188"/>
    </row>
    <row r="61" spans="1:10" ht="14.45" customHeight="1" x14ac:dyDescent="0.25">
      <c r="A61" s="117"/>
      <c r="B61" s="118"/>
      <c r="C61" s="190" t="s">
        <v>347</v>
      </c>
      <c r="D61" s="190"/>
      <c r="E61" s="190"/>
      <c r="F61" s="190"/>
      <c r="G61" s="190"/>
      <c r="H61" s="118"/>
      <c r="I61" s="118"/>
      <c r="J61" s="119"/>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I89" sqref="I89"/>
    </sheetView>
  </sheetViews>
  <sheetFormatPr defaultColWidth="8.85546875" defaultRowHeight="12.75" x14ac:dyDescent="0.2"/>
  <cols>
    <col min="1" max="7" width="8.85546875" style="120"/>
    <col min="8" max="9" width="16.42578125" style="123" customWidth="1"/>
    <col min="10" max="10" width="10.28515625" style="120" bestFit="1" customWidth="1"/>
    <col min="11" max="16384" width="8.85546875" style="120"/>
  </cols>
  <sheetData>
    <row r="1" spans="1:9" x14ac:dyDescent="0.2">
      <c r="A1" s="254" t="s">
        <v>1</v>
      </c>
      <c r="B1" s="255"/>
      <c r="C1" s="255"/>
      <c r="D1" s="255"/>
      <c r="E1" s="255"/>
      <c r="F1" s="255"/>
      <c r="G1" s="255"/>
      <c r="H1" s="255"/>
      <c r="I1" s="255"/>
    </row>
    <row r="2" spans="1:9" ht="12.75" customHeight="1" x14ac:dyDescent="0.2">
      <c r="A2" s="256" t="s">
        <v>550</v>
      </c>
      <c r="B2" s="257"/>
      <c r="C2" s="257"/>
      <c r="D2" s="257"/>
      <c r="E2" s="257"/>
      <c r="F2" s="257"/>
      <c r="G2" s="257"/>
      <c r="H2" s="257"/>
      <c r="I2" s="257"/>
    </row>
    <row r="3" spans="1:9" x14ac:dyDescent="0.2">
      <c r="A3" s="258" t="s">
        <v>446</v>
      </c>
      <c r="B3" s="259"/>
      <c r="C3" s="259"/>
      <c r="D3" s="259"/>
      <c r="E3" s="259"/>
      <c r="F3" s="259"/>
      <c r="G3" s="259"/>
      <c r="H3" s="259"/>
      <c r="I3" s="259"/>
    </row>
    <row r="4" spans="1:9" ht="12.75" customHeight="1" x14ac:dyDescent="0.2">
      <c r="A4" s="260" t="s">
        <v>464</v>
      </c>
      <c r="B4" s="261"/>
      <c r="C4" s="261"/>
      <c r="D4" s="261"/>
      <c r="E4" s="261"/>
      <c r="F4" s="261"/>
      <c r="G4" s="261"/>
      <c r="H4" s="261"/>
      <c r="I4" s="262"/>
    </row>
    <row r="5" spans="1:9" ht="45" x14ac:dyDescent="0.2">
      <c r="A5" s="265" t="s">
        <v>2</v>
      </c>
      <c r="B5" s="266"/>
      <c r="C5" s="266"/>
      <c r="D5" s="266"/>
      <c r="E5" s="266"/>
      <c r="F5" s="266"/>
      <c r="G5" s="125" t="s">
        <v>101</v>
      </c>
      <c r="H5" s="9" t="s">
        <v>296</v>
      </c>
      <c r="I5" s="9" t="s">
        <v>297</v>
      </c>
    </row>
    <row r="6" spans="1:9" x14ac:dyDescent="0.2">
      <c r="A6" s="263">
        <v>1</v>
      </c>
      <c r="B6" s="264"/>
      <c r="C6" s="264"/>
      <c r="D6" s="264"/>
      <c r="E6" s="264"/>
      <c r="F6" s="264"/>
      <c r="G6" s="124">
        <v>2</v>
      </c>
      <c r="H6" s="9">
        <v>3</v>
      </c>
      <c r="I6" s="9">
        <v>4</v>
      </c>
    </row>
    <row r="7" spans="1:9" x14ac:dyDescent="0.2">
      <c r="A7" s="267"/>
      <c r="B7" s="267"/>
      <c r="C7" s="267"/>
      <c r="D7" s="267"/>
      <c r="E7" s="267"/>
      <c r="F7" s="267"/>
      <c r="G7" s="267"/>
      <c r="H7" s="267"/>
      <c r="I7" s="267"/>
    </row>
    <row r="8" spans="1:9" ht="12.75" customHeight="1" x14ac:dyDescent="0.2">
      <c r="A8" s="248" t="s">
        <v>4</v>
      </c>
      <c r="B8" s="248"/>
      <c r="C8" s="248"/>
      <c r="D8" s="248"/>
      <c r="E8" s="248"/>
      <c r="F8" s="248"/>
      <c r="G8" s="10">
        <v>1</v>
      </c>
      <c r="H8" s="18">
        <v>0</v>
      </c>
      <c r="I8" s="18">
        <v>0</v>
      </c>
    </row>
    <row r="9" spans="1:9" ht="12.75" customHeight="1" x14ac:dyDescent="0.2">
      <c r="A9" s="249" t="s">
        <v>302</v>
      </c>
      <c r="B9" s="249"/>
      <c r="C9" s="249"/>
      <c r="D9" s="249"/>
      <c r="E9" s="249"/>
      <c r="F9" s="249"/>
      <c r="G9" s="11">
        <v>2</v>
      </c>
      <c r="H9" s="121">
        <f>H10+H17+H27+H38+H43</f>
        <v>27942854</v>
      </c>
      <c r="I9" s="121">
        <f>I10+I17+I27+I38+I43</f>
        <v>26421110</v>
      </c>
    </row>
    <row r="10" spans="1:9" ht="12.75" customHeight="1" x14ac:dyDescent="0.2">
      <c r="A10" s="251" t="s">
        <v>5</v>
      </c>
      <c r="B10" s="251"/>
      <c r="C10" s="251"/>
      <c r="D10" s="251"/>
      <c r="E10" s="251"/>
      <c r="F10" s="251"/>
      <c r="G10" s="11">
        <v>3</v>
      </c>
      <c r="H10" s="121">
        <f>H11+H12+H13+H14+H15+H16</f>
        <v>644205</v>
      </c>
      <c r="I10" s="121">
        <f>I11+I12+I13+I14+I15+I16</f>
        <v>63364</v>
      </c>
    </row>
    <row r="11" spans="1:9" ht="12.75" customHeight="1" x14ac:dyDescent="0.2">
      <c r="A11" s="247" t="s">
        <v>6</v>
      </c>
      <c r="B11" s="247"/>
      <c r="C11" s="247"/>
      <c r="D11" s="247"/>
      <c r="E11" s="247"/>
      <c r="F11" s="247"/>
      <c r="G11" s="10">
        <v>4</v>
      </c>
      <c r="H11" s="18">
        <v>0</v>
      </c>
      <c r="I11" s="18">
        <v>0</v>
      </c>
    </row>
    <row r="12" spans="1:9" ht="22.9" customHeight="1" x14ac:dyDescent="0.2">
      <c r="A12" s="247" t="s">
        <v>7</v>
      </c>
      <c r="B12" s="247"/>
      <c r="C12" s="247"/>
      <c r="D12" s="247"/>
      <c r="E12" s="247"/>
      <c r="F12" s="247"/>
      <c r="G12" s="10">
        <v>5</v>
      </c>
      <c r="H12" s="18">
        <v>90320</v>
      </c>
      <c r="I12" s="18">
        <v>63364</v>
      </c>
    </row>
    <row r="13" spans="1:9" ht="12.75" customHeight="1" x14ac:dyDescent="0.2">
      <c r="A13" s="247" t="s">
        <v>8</v>
      </c>
      <c r="B13" s="247"/>
      <c r="C13" s="247"/>
      <c r="D13" s="247"/>
      <c r="E13" s="247"/>
      <c r="F13" s="247"/>
      <c r="G13" s="10">
        <v>6</v>
      </c>
      <c r="H13" s="18">
        <v>553885</v>
      </c>
      <c r="I13" s="18">
        <v>0</v>
      </c>
    </row>
    <row r="14" spans="1:9" ht="12.75" customHeight="1" x14ac:dyDescent="0.2">
      <c r="A14" s="247" t="s">
        <v>9</v>
      </c>
      <c r="B14" s="247"/>
      <c r="C14" s="247"/>
      <c r="D14" s="247"/>
      <c r="E14" s="247"/>
      <c r="F14" s="247"/>
      <c r="G14" s="10">
        <v>7</v>
      </c>
      <c r="H14" s="18">
        <v>0</v>
      </c>
      <c r="I14" s="18">
        <v>0</v>
      </c>
    </row>
    <row r="15" spans="1:9" ht="12.75" customHeight="1" x14ac:dyDescent="0.2">
      <c r="A15" s="247" t="s">
        <v>10</v>
      </c>
      <c r="B15" s="247"/>
      <c r="C15" s="247"/>
      <c r="D15" s="247"/>
      <c r="E15" s="247"/>
      <c r="F15" s="247"/>
      <c r="G15" s="10">
        <v>8</v>
      </c>
      <c r="H15" s="18">
        <v>0</v>
      </c>
      <c r="I15" s="18">
        <v>0</v>
      </c>
    </row>
    <row r="16" spans="1:9" ht="12.75" customHeight="1" x14ac:dyDescent="0.2">
      <c r="A16" s="247" t="s">
        <v>11</v>
      </c>
      <c r="B16" s="247"/>
      <c r="C16" s="247"/>
      <c r="D16" s="247"/>
      <c r="E16" s="247"/>
      <c r="F16" s="247"/>
      <c r="G16" s="10">
        <v>9</v>
      </c>
      <c r="H16" s="18">
        <v>0</v>
      </c>
      <c r="I16" s="18">
        <v>0</v>
      </c>
    </row>
    <row r="17" spans="1:9" ht="12.75" customHeight="1" x14ac:dyDescent="0.2">
      <c r="A17" s="251" t="s">
        <v>12</v>
      </c>
      <c r="B17" s="251"/>
      <c r="C17" s="251"/>
      <c r="D17" s="251"/>
      <c r="E17" s="251"/>
      <c r="F17" s="251"/>
      <c r="G17" s="11">
        <v>10</v>
      </c>
      <c r="H17" s="121">
        <f>H18+H19+H20+H21+H22+H23+H24+H25+H26</f>
        <v>22018734</v>
      </c>
      <c r="I17" s="121">
        <f>I18+I19+I20+I21+I22+I23+I24+I25+I26</f>
        <v>20243377</v>
      </c>
    </row>
    <row r="18" spans="1:9" ht="12.75" customHeight="1" x14ac:dyDescent="0.2">
      <c r="A18" s="247" t="s">
        <v>13</v>
      </c>
      <c r="B18" s="247"/>
      <c r="C18" s="247"/>
      <c r="D18" s="247"/>
      <c r="E18" s="247"/>
      <c r="F18" s="247"/>
      <c r="G18" s="10">
        <v>11</v>
      </c>
      <c r="H18" s="18">
        <v>2071185</v>
      </c>
      <c r="I18" s="18">
        <v>2071185</v>
      </c>
    </row>
    <row r="19" spans="1:9" ht="12.75" customHeight="1" x14ac:dyDescent="0.2">
      <c r="A19" s="247" t="s">
        <v>14</v>
      </c>
      <c r="B19" s="247"/>
      <c r="C19" s="247"/>
      <c r="D19" s="247"/>
      <c r="E19" s="247"/>
      <c r="F19" s="247"/>
      <c r="G19" s="10">
        <v>12</v>
      </c>
      <c r="H19" s="18">
        <v>11012146</v>
      </c>
      <c r="I19" s="18">
        <v>10328552</v>
      </c>
    </row>
    <row r="20" spans="1:9" ht="12.75" customHeight="1" x14ac:dyDescent="0.2">
      <c r="A20" s="247" t="s">
        <v>15</v>
      </c>
      <c r="B20" s="247"/>
      <c r="C20" s="247"/>
      <c r="D20" s="247"/>
      <c r="E20" s="247"/>
      <c r="F20" s="247"/>
      <c r="G20" s="10">
        <v>13</v>
      </c>
      <c r="H20" s="18">
        <v>5212381</v>
      </c>
      <c r="I20" s="18">
        <v>4469389</v>
      </c>
    </row>
    <row r="21" spans="1:9" ht="12.75" customHeight="1" x14ac:dyDescent="0.2">
      <c r="A21" s="247" t="s">
        <v>16</v>
      </c>
      <c r="B21" s="247"/>
      <c r="C21" s="247"/>
      <c r="D21" s="247"/>
      <c r="E21" s="247"/>
      <c r="F21" s="247"/>
      <c r="G21" s="10">
        <v>14</v>
      </c>
      <c r="H21" s="18">
        <v>3445616</v>
      </c>
      <c r="I21" s="18">
        <v>2957304</v>
      </c>
    </row>
    <row r="22" spans="1:9" ht="12.75" customHeight="1" x14ac:dyDescent="0.2">
      <c r="A22" s="247" t="s">
        <v>17</v>
      </c>
      <c r="B22" s="247"/>
      <c r="C22" s="247"/>
      <c r="D22" s="247"/>
      <c r="E22" s="247"/>
      <c r="F22" s="247"/>
      <c r="G22" s="10">
        <v>15</v>
      </c>
      <c r="H22" s="18">
        <v>0</v>
      </c>
      <c r="I22" s="18">
        <v>0</v>
      </c>
    </row>
    <row r="23" spans="1:9" ht="12.75" customHeight="1" x14ac:dyDescent="0.2">
      <c r="A23" s="247" t="s">
        <v>18</v>
      </c>
      <c r="B23" s="247"/>
      <c r="C23" s="247"/>
      <c r="D23" s="247"/>
      <c r="E23" s="247"/>
      <c r="F23" s="247"/>
      <c r="G23" s="10">
        <v>16</v>
      </c>
      <c r="H23" s="18">
        <v>0</v>
      </c>
      <c r="I23" s="18">
        <v>0</v>
      </c>
    </row>
    <row r="24" spans="1:9" ht="12.75" customHeight="1" x14ac:dyDescent="0.2">
      <c r="A24" s="247" t="s">
        <v>19</v>
      </c>
      <c r="B24" s="247"/>
      <c r="C24" s="247"/>
      <c r="D24" s="247"/>
      <c r="E24" s="247"/>
      <c r="F24" s="247"/>
      <c r="G24" s="10">
        <v>17</v>
      </c>
      <c r="H24" s="18">
        <v>274055</v>
      </c>
      <c r="I24" s="18">
        <v>413794</v>
      </c>
    </row>
    <row r="25" spans="1:9" ht="12.75" customHeight="1" x14ac:dyDescent="0.2">
      <c r="A25" s="247" t="s">
        <v>20</v>
      </c>
      <c r="B25" s="247"/>
      <c r="C25" s="247"/>
      <c r="D25" s="247"/>
      <c r="E25" s="247"/>
      <c r="F25" s="247"/>
      <c r="G25" s="10">
        <v>18</v>
      </c>
      <c r="H25" s="18">
        <v>3351</v>
      </c>
      <c r="I25" s="18">
        <v>3153</v>
      </c>
    </row>
    <row r="26" spans="1:9" ht="12.75" customHeight="1" x14ac:dyDescent="0.2">
      <c r="A26" s="247" t="s">
        <v>21</v>
      </c>
      <c r="B26" s="247"/>
      <c r="C26" s="247"/>
      <c r="D26" s="247"/>
      <c r="E26" s="247"/>
      <c r="F26" s="247"/>
      <c r="G26" s="10">
        <v>19</v>
      </c>
      <c r="H26" s="18">
        <v>0</v>
      </c>
      <c r="I26" s="18">
        <v>0</v>
      </c>
    </row>
    <row r="27" spans="1:9" ht="12.75" customHeight="1" x14ac:dyDescent="0.2">
      <c r="A27" s="251" t="s">
        <v>22</v>
      </c>
      <c r="B27" s="251"/>
      <c r="C27" s="251"/>
      <c r="D27" s="251"/>
      <c r="E27" s="251"/>
      <c r="F27" s="251"/>
      <c r="G27" s="11">
        <v>20</v>
      </c>
      <c r="H27" s="121">
        <f>SUM(H28:H37)</f>
        <v>1563862</v>
      </c>
      <c r="I27" s="121">
        <f>SUM(I28:I37)</f>
        <v>1548013</v>
      </c>
    </row>
    <row r="28" spans="1:9" ht="12.75" customHeight="1" x14ac:dyDescent="0.2">
      <c r="A28" s="247" t="s">
        <v>23</v>
      </c>
      <c r="B28" s="247"/>
      <c r="C28" s="247"/>
      <c r="D28" s="247"/>
      <c r="E28" s="247"/>
      <c r="F28" s="247"/>
      <c r="G28" s="10">
        <v>21</v>
      </c>
      <c r="H28" s="18">
        <v>0</v>
      </c>
      <c r="I28" s="18">
        <v>0</v>
      </c>
    </row>
    <row r="29" spans="1:9" ht="12.75" customHeight="1" x14ac:dyDescent="0.2">
      <c r="A29" s="247" t="s">
        <v>24</v>
      </c>
      <c r="B29" s="247"/>
      <c r="C29" s="247"/>
      <c r="D29" s="247"/>
      <c r="E29" s="247"/>
      <c r="F29" s="247"/>
      <c r="G29" s="10">
        <v>22</v>
      </c>
      <c r="H29" s="18">
        <v>0</v>
      </c>
      <c r="I29" s="18">
        <v>0</v>
      </c>
    </row>
    <row r="30" spans="1:9" ht="12.75" customHeight="1" x14ac:dyDescent="0.2">
      <c r="A30" s="247" t="s">
        <v>25</v>
      </c>
      <c r="B30" s="247"/>
      <c r="C30" s="247"/>
      <c r="D30" s="247"/>
      <c r="E30" s="247"/>
      <c r="F30" s="247"/>
      <c r="G30" s="10">
        <v>23</v>
      </c>
      <c r="H30" s="18">
        <v>0</v>
      </c>
      <c r="I30" s="18">
        <v>0</v>
      </c>
    </row>
    <row r="31" spans="1:9" ht="24" customHeight="1" x14ac:dyDescent="0.2">
      <c r="A31" s="247" t="s">
        <v>26</v>
      </c>
      <c r="B31" s="247"/>
      <c r="C31" s="247"/>
      <c r="D31" s="247"/>
      <c r="E31" s="247"/>
      <c r="F31" s="247"/>
      <c r="G31" s="10">
        <v>24</v>
      </c>
      <c r="H31" s="18">
        <v>0</v>
      </c>
      <c r="I31" s="18">
        <v>0</v>
      </c>
    </row>
    <row r="32" spans="1:9" ht="23.45" customHeight="1" x14ac:dyDescent="0.2">
      <c r="A32" s="247" t="s">
        <v>27</v>
      </c>
      <c r="B32" s="247"/>
      <c r="C32" s="247"/>
      <c r="D32" s="247"/>
      <c r="E32" s="247"/>
      <c r="F32" s="247"/>
      <c r="G32" s="10">
        <v>25</v>
      </c>
      <c r="H32" s="18">
        <v>0</v>
      </c>
      <c r="I32" s="18">
        <v>0</v>
      </c>
    </row>
    <row r="33" spans="1:9" ht="21.6" customHeight="1" x14ac:dyDescent="0.2">
      <c r="A33" s="247" t="s">
        <v>28</v>
      </c>
      <c r="B33" s="247"/>
      <c r="C33" s="247"/>
      <c r="D33" s="247"/>
      <c r="E33" s="247"/>
      <c r="F33" s="247"/>
      <c r="G33" s="10">
        <v>26</v>
      </c>
      <c r="H33" s="18">
        <v>0</v>
      </c>
      <c r="I33" s="18">
        <v>0</v>
      </c>
    </row>
    <row r="34" spans="1:9" ht="12.75" customHeight="1" x14ac:dyDescent="0.2">
      <c r="A34" s="247" t="s">
        <v>29</v>
      </c>
      <c r="B34" s="247"/>
      <c r="C34" s="247"/>
      <c r="D34" s="247"/>
      <c r="E34" s="247"/>
      <c r="F34" s="247"/>
      <c r="G34" s="10">
        <v>27</v>
      </c>
      <c r="H34" s="18">
        <v>0</v>
      </c>
      <c r="I34" s="18">
        <v>0</v>
      </c>
    </row>
    <row r="35" spans="1:9" ht="12.75" customHeight="1" x14ac:dyDescent="0.2">
      <c r="A35" s="247" t="s">
        <v>30</v>
      </c>
      <c r="B35" s="247"/>
      <c r="C35" s="247"/>
      <c r="D35" s="247"/>
      <c r="E35" s="247"/>
      <c r="F35" s="247"/>
      <c r="G35" s="10">
        <v>28</v>
      </c>
      <c r="H35" s="18">
        <v>1563862</v>
      </c>
      <c r="I35" s="18">
        <v>1548013</v>
      </c>
    </row>
    <row r="36" spans="1:9" ht="12.75" customHeight="1" x14ac:dyDescent="0.2">
      <c r="A36" s="247" t="s">
        <v>31</v>
      </c>
      <c r="B36" s="247"/>
      <c r="C36" s="247"/>
      <c r="D36" s="247"/>
      <c r="E36" s="247"/>
      <c r="F36" s="247"/>
      <c r="G36" s="10">
        <v>29</v>
      </c>
      <c r="H36" s="18">
        <v>0</v>
      </c>
      <c r="I36" s="18">
        <v>0</v>
      </c>
    </row>
    <row r="37" spans="1:9" ht="12.75" customHeight="1" x14ac:dyDescent="0.2">
      <c r="A37" s="247" t="s">
        <v>32</v>
      </c>
      <c r="B37" s="247"/>
      <c r="C37" s="247"/>
      <c r="D37" s="247"/>
      <c r="E37" s="247"/>
      <c r="F37" s="247"/>
      <c r="G37" s="10">
        <v>30</v>
      </c>
      <c r="H37" s="18">
        <v>0</v>
      </c>
      <c r="I37" s="18">
        <v>0</v>
      </c>
    </row>
    <row r="38" spans="1:9" ht="12.75" customHeight="1" x14ac:dyDescent="0.2">
      <c r="A38" s="251" t="s">
        <v>33</v>
      </c>
      <c r="B38" s="251"/>
      <c r="C38" s="251"/>
      <c r="D38" s="251"/>
      <c r="E38" s="251"/>
      <c r="F38" s="251"/>
      <c r="G38" s="11">
        <v>31</v>
      </c>
      <c r="H38" s="121">
        <f>H39+H40+H41+H42</f>
        <v>528950</v>
      </c>
      <c r="I38" s="121">
        <f>I39+I40+I41+I42</f>
        <v>1384217</v>
      </c>
    </row>
    <row r="39" spans="1:9" ht="12.75" customHeight="1" x14ac:dyDescent="0.2">
      <c r="A39" s="247" t="s">
        <v>34</v>
      </c>
      <c r="B39" s="247"/>
      <c r="C39" s="247"/>
      <c r="D39" s="247"/>
      <c r="E39" s="247"/>
      <c r="F39" s="247"/>
      <c r="G39" s="10">
        <v>32</v>
      </c>
      <c r="H39" s="18">
        <v>0</v>
      </c>
      <c r="I39" s="18">
        <v>0</v>
      </c>
    </row>
    <row r="40" spans="1:9" ht="12.75" customHeight="1" x14ac:dyDescent="0.2">
      <c r="A40" s="247" t="s">
        <v>35</v>
      </c>
      <c r="B40" s="247"/>
      <c r="C40" s="247"/>
      <c r="D40" s="247"/>
      <c r="E40" s="247"/>
      <c r="F40" s="247"/>
      <c r="G40" s="10">
        <v>33</v>
      </c>
      <c r="H40" s="18">
        <v>0</v>
      </c>
      <c r="I40" s="18">
        <v>0</v>
      </c>
    </row>
    <row r="41" spans="1:9" ht="12.75" customHeight="1" x14ac:dyDescent="0.2">
      <c r="A41" s="247" t="s">
        <v>36</v>
      </c>
      <c r="B41" s="247"/>
      <c r="C41" s="247"/>
      <c r="D41" s="247"/>
      <c r="E41" s="247"/>
      <c r="F41" s="247"/>
      <c r="G41" s="10">
        <v>34</v>
      </c>
      <c r="H41" s="18">
        <v>481262</v>
      </c>
      <c r="I41" s="18">
        <v>1258773</v>
      </c>
    </row>
    <row r="42" spans="1:9" ht="12.75" customHeight="1" x14ac:dyDescent="0.2">
      <c r="A42" s="247" t="s">
        <v>37</v>
      </c>
      <c r="B42" s="247"/>
      <c r="C42" s="247"/>
      <c r="D42" s="247"/>
      <c r="E42" s="247"/>
      <c r="F42" s="247"/>
      <c r="G42" s="10">
        <v>35</v>
      </c>
      <c r="H42" s="18">
        <v>47688</v>
      </c>
      <c r="I42" s="18">
        <v>125444</v>
      </c>
    </row>
    <row r="43" spans="1:9" ht="12.75" customHeight="1" x14ac:dyDescent="0.2">
      <c r="A43" s="247" t="s">
        <v>38</v>
      </c>
      <c r="B43" s="247"/>
      <c r="C43" s="247"/>
      <c r="D43" s="247"/>
      <c r="E43" s="247"/>
      <c r="F43" s="247"/>
      <c r="G43" s="10">
        <v>36</v>
      </c>
      <c r="H43" s="18">
        <v>3187103</v>
      </c>
      <c r="I43" s="18">
        <v>3182139</v>
      </c>
    </row>
    <row r="44" spans="1:9" ht="12.75" customHeight="1" x14ac:dyDescent="0.2">
      <c r="A44" s="249" t="s">
        <v>303</v>
      </c>
      <c r="B44" s="249"/>
      <c r="C44" s="249"/>
      <c r="D44" s="249"/>
      <c r="E44" s="249"/>
      <c r="F44" s="249"/>
      <c r="G44" s="11">
        <v>37</v>
      </c>
      <c r="H44" s="121">
        <f>H45+H53+H60+H70</f>
        <v>137479325</v>
      </c>
      <c r="I44" s="121">
        <f>I45+I53+I60+I70</f>
        <v>135190860</v>
      </c>
    </row>
    <row r="45" spans="1:9" ht="12.75" customHeight="1" x14ac:dyDescent="0.2">
      <c r="A45" s="251" t="s">
        <v>39</v>
      </c>
      <c r="B45" s="251"/>
      <c r="C45" s="251"/>
      <c r="D45" s="251"/>
      <c r="E45" s="251"/>
      <c r="F45" s="251"/>
      <c r="G45" s="11">
        <v>38</v>
      </c>
      <c r="H45" s="121">
        <f>SUM(H46:H52)</f>
        <v>13225505</v>
      </c>
      <c r="I45" s="121">
        <f>SUM(I46:I52)</f>
        <v>23982899</v>
      </c>
    </row>
    <row r="46" spans="1:9" ht="12.75" customHeight="1" x14ac:dyDescent="0.2">
      <c r="A46" s="247" t="s">
        <v>40</v>
      </c>
      <c r="B46" s="247"/>
      <c r="C46" s="247"/>
      <c r="D46" s="247"/>
      <c r="E46" s="247"/>
      <c r="F46" s="247"/>
      <c r="G46" s="10">
        <v>39</v>
      </c>
      <c r="H46" s="18">
        <v>7100091</v>
      </c>
      <c r="I46" s="18">
        <v>7200268</v>
      </c>
    </row>
    <row r="47" spans="1:9" ht="12.75" customHeight="1" x14ac:dyDescent="0.2">
      <c r="A47" s="247" t="s">
        <v>41</v>
      </c>
      <c r="B47" s="247"/>
      <c r="C47" s="247"/>
      <c r="D47" s="247"/>
      <c r="E47" s="247"/>
      <c r="F47" s="247"/>
      <c r="G47" s="10">
        <v>40</v>
      </c>
      <c r="H47" s="18">
        <v>6125175</v>
      </c>
      <c r="I47" s="18">
        <v>16782392</v>
      </c>
    </row>
    <row r="48" spans="1:9" ht="12.75" customHeight="1" x14ac:dyDescent="0.2">
      <c r="A48" s="247" t="s">
        <v>42</v>
      </c>
      <c r="B48" s="247"/>
      <c r="C48" s="247"/>
      <c r="D48" s="247"/>
      <c r="E48" s="247"/>
      <c r="F48" s="247"/>
      <c r="G48" s="10">
        <v>41</v>
      </c>
      <c r="H48" s="18">
        <v>0</v>
      </c>
      <c r="I48" s="18">
        <v>0</v>
      </c>
    </row>
    <row r="49" spans="1:9" ht="12.75" customHeight="1" x14ac:dyDescent="0.2">
      <c r="A49" s="247" t="s">
        <v>43</v>
      </c>
      <c r="B49" s="247"/>
      <c r="C49" s="247"/>
      <c r="D49" s="247"/>
      <c r="E49" s="247"/>
      <c r="F49" s="247"/>
      <c r="G49" s="10">
        <v>42</v>
      </c>
      <c r="H49" s="18">
        <v>0</v>
      </c>
      <c r="I49" s="18">
        <v>0</v>
      </c>
    </row>
    <row r="50" spans="1:9" ht="12.75" customHeight="1" x14ac:dyDescent="0.2">
      <c r="A50" s="247" t="s">
        <v>44</v>
      </c>
      <c r="B50" s="247"/>
      <c r="C50" s="247"/>
      <c r="D50" s="247"/>
      <c r="E50" s="247"/>
      <c r="F50" s="247"/>
      <c r="G50" s="10">
        <v>43</v>
      </c>
      <c r="H50" s="18">
        <v>239</v>
      </c>
      <c r="I50" s="18">
        <v>239</v>
      </c>
    </row>
    <row r="51" spans="1:9" ht="12.75" customHeight="1" x14ac:dyDescent="0.2">
      <c r="A51" s="247" t="s">
        <v>45</v>
      </c>
      <c r="B51" s="247"/>
      <c r="C51" s="247"/>
      <c r="D51" s="247"/>
      <c r="E51" s="247"/>
      <c r="F51" s="247"/>
      <c r="G51" s="10">
        <v>44</v>
      </c>
      <c r="H51" s="18">
        <v>0</v>
      </c>
      <c r="I51" s="18">
        <v>0</v>
      </c>
    </row>
    <row r="52" spans="1:9" ht="12.75" customHeight="1" x14ac:dyDescent="0.2">
      <c r="A52" s="247" t="s">
        <v>46</v>
      </c>
      <c r="B52" s="247"/>
      <c r="C52" s="247"/>
      <c r="D52" s="247"/>
      <c r="E52" s="247"/>
      <c r="F52" s="247"/>
      <c r="G52" s="10">
        <v>45</v>
      </c>
      <c r="H52" s="18">
        <v>0</v>
      </c>
      <c r="I52" s="18">
        <v>0</v>
      </c>
    </row>
    <row r="53" spans="1:9" ht="12.75" customHeight="1" x14ac:dyDescent="0.2">
      <c r="A53" s="251" t="s">
        <v>47</v>
      </c>
      <c r="B53" s="251"/>
      <c r="C53" s="251"/>
      <c r="D53" s="251"/>
      <c r="E53" s="251"/>
      <c r="F53" s="251"/>
      <c r="G53" s="11">
        <v>46</v>
      </c>
      <c r="H53" s="121">
        <f>SUM(H54:H59)</f>
        <v>49488057</v>
      </c>
      <c r="I53" s="121">
        <f>SUM(I54:I59)</f>
        <v>44832411</v>
      </c>
    </row>
    <row r="54" spans="1:9" ht="12.75" customHeight="1" x14ac:dyDescent="0.2">
      <c r="A54" s="247" t="s">
        <v>48</v>
      </c>
      <c r="B54" s="247"/>
      <c r="C54" s="247"/>
      <c r="D54" s="247"/>
      <c r="E54" s="247"/>
      <c r="F54" s="247"/>
      <c r="G54" s="10">
        <v>47</v>
      </c>
      <c r="H54" s="18">
        <v>0</v>
      </c>
      <c r="I54" s="18">
        <v>0</v>
      </c>
    </row>
    <row r="55" spans="1:9" ht="12.75" customHeight="1" x14ac:dyDescent="0.2">
      <c r="A55" s="247" t="s">
        <v>49</v>
      </c>
      <c r="B55" s="247"/>
      <c r="C55" s="247"/>
      <c r="D55" s="247"/>
      <c r="E55" s="247"/>
      <c r="F55" s="247"/>
      <c r="G55" s="10">
        <v>48</v>
      </c>
      <c r="H55" s="18">
        <v>17884196</v>
      </c>
      <c r="I55" s="18">
        <v>17881594</v>
      </c>
    </row>
    <row r="56" spans="1:9" ht="12.75" customHeight="1" x14ac:dyDescent="0.2">
      <c r="A56" s="247" t="s">
        <v>50</v>
      </c>
      <c r="B56" s="247"/>
      <c r="C56" s="247"/>
      <c r="D56" s="247"/>
      <c r="E56" s="247"/>
      <c r="F56" s="247"/>
      <c r="G56" s="10">
        <v>49</v>
      </c>
      <c r="H56" s="18">
        <v>30289979</v>
      </c>
      <c r="I56" s="18">
        <v>24336542</v>
      </c>
    </row>
    <row r="57" spans="1:9" ht="12.75" customHeight="1" x14ac:dyDescent="0.2">
      <c r="A57" s="247" t="s">
        <v>51</v>
      </c>
      <c r="B57" s="247"/>
      <c r="C57" s="247"/>
      <c r="D57" s="247"/>
      <c r="E57" s="247"/>
      <c r="F57" s="247"/>
      <c r="G57" s="10">
        <v>50</v>
      </c>
      <c r="H57" s="18">
        <v>0</v>
      </c>
      <c r="I57" s="18" t="s">
        <v>551</v>
      </c>
    </row>
    <row r="58" spans="1:9" ht="12.75" customHeight="1" x14ac:dyDescent="0.2">
      <c r="A58" s="247" t="s">
        <v>52</v>
      </c>
      <c r="B58" s="247"/>
      <c r="C58" s="247"/>
      <c r="D58" s="247"/>
      <c r="E58" s="247"/>
      <c r="F58" s="247"/>
      <c r="G58" s="10">
        <v>51</v>
      </c>
      <c r="H58" s="18">
        <v>234916</v>
      </c>
      <c r="I58" s="18">
        <v>2110454</v>
      </c>
    </row>
    <row r="59" spans="1:9" ht="12.75" customHeight="1" x14ac:dyDescent="0.2">
      <c r="A59" s="247" t="s">
        <v>53</v>
      </c>
      <c r="B59" s="247"/>
      <c r="C59" s="247"/>
      <c r="D59" s="247"/>
      <c r="E59" s="247"/>
      <c r="F59" s="247"/>
      <c r="G59" s="10">
        <v>52</v>
      </c>
      <c r="H59" s="18">
        <v>1078966</v>
      </c>
      <c r="I59" s="18">
        <v>503821</v>
      </c>
    </row>
    <row r="60" spans="1:9" ht="12.75" customHeight="1" x14ac:dyDescent="0.2">
      <c r="A60" s="251" t="s">
        <v>54</v>
      </c>
      <c r="B60" s="251"/>
      <c r="C60" s="251"/>
      <c r="D60" s="251"/>
      <c r="E60" s="251"/>
      <c r="F60" s="251"/>
      <c r="G60" s="11">
        <v>53</v>
      </c>
      <c r="H60" s="121">
        <f>SUM(H61:H69)</f>
        <v>4894065</v>
      </c>
      <c r="I60" s="121">
        <f>SUM(I61:I69)</f>
        <v>4686070</v>
      </c>
    </row>
    <row r="61" spans="1:9" ht="12.75" customHeight="1" x14ac:dyDescent="0.2">
      <c r="A61" s="247" t="s">
        <v>23</v>
      </c>
      <c r="B61" s="247"/>
      <c r="C61" s="247"/>
      <c r="D61" s="247"/>
      <c r="E61" s="247"/>
      <c r="F61" s="247"/>
      <c r="G61" s="10">
        <v>54</v>
      </c>
      <c r="H61" s="18">
        <v>0</v>
      </c>
      <c r="I61" s="18">
        <v>0</v>
      </c>
    </row>
    <row r="62" spans="1:9" ht="27.6" customHeight="1" x14ac:dyDescent="0.2">
      <c r="A62" s="247" t="s">
        <v>24</v>
      </c>
      <c r="B62" s="247"/>
      <c r="C62" s="247"/>
      <c r="D62" s="247"/>
      <c r="E62" s="247"/>
      <c r="F62" s="247"/>
      <c r="G62" s="10">
        <v>55</v>
      </c>
      <c r="H62" s="18">
        <v>0</v>
      </c>
      <c r="I62" s="18">
        <v>0</v>
      </c>
    </row>
    <row r="63" spans="1:9" ht="12.75" customHeight="1" x14ac:dyDescent="0.2">
      <c r="A63" s="247" t="s">
        <v>25</v>
      </c>
      <c r="B63" s="247"/>
      <c r="C63" s="247"/>
      <c r="D63" s="247"/>
      <c r="E63" s="247"/>
      <c r="F63" s="247"/>
      <c r="G63" s="10">
        <v>56</v>
      </c>
      <c r="H63" s="18">
        <v>0</v>
      </c>
      <c r="I63" s="18">
        <v>0</v>
      </c>
    </row>
    <row r="64" spans="1:9" ht="25.9" customHeight="1" x14ac:dyDescent="0.2">
      <c r="A64" s="247" t="s">
        <v>55</v>
      </c>
      <c r="B64" s="247"/>
      <c r="C64" s="247"/>
      <c r="D64" s="247"/>
      <c r="E64" s="247"/>
      <c r="F64" s="247"/>
      <c r="G64" s="10">
        <v>57</v>
      </c>
      <c r="H64" s="18">
        <v>0</v>
      </c>
      <c r="I64" s="18">
        <v>0</v>
      </c>
    </row>
    <row r="65" spans="1:9" ht="21.6" customHeight="1" x14ac:dyDescent="0.2">
      <c r="A65" s="247" t="s">
        <v>27</v>
      </c>
      <c r="B65" s="247"/>
      <c r="C65" s="247"/>
      <c r="D65" s="247"/>
      <c r="E65" s="247"/>
      <c r="F65" s="247"/>
      <c r="G65" s="10">
        <v>58</v>
      </c>
      <c r="H65" s="18">
        <v>0</v>
      </c>
      <c r="I65" s="18">
        <v>0</v>
      </c>
    </row>
    <row r="66" spans="1:9" ht="21.6" customHeight="1" x14ac:dyDescent="0.2">
      <c r="A66" s="247" t="s">
        <v>28</v>
      </c>
      <c r="B66" s="247"/>
      <c r="C66" s="247"/>
      <c r="D66" s="247"/>
      <c r="E66" s="247"/>
      <c r="F66" s="247"/>
      <c r="G66" s="10">
        <v>59</v>
      </c>
      <c r="H66" s="18">
        <v>0</v>
      </c>
      <c r="I66" s="18">
        <v>0</v>
      </c>
    </row>
    <row r="67" spans="1:9" ht="12.75" customHeight="1" x14ac:dyDescent="0.2">
      <c r="A67" s="247" t="s">
        <v>29</v>
      </c>
      <c r="B67" s="247"/>
      <c r="C67" s="247"/>
      <c r="D67" s="247"/>
      <c r="E67" s="247"/>
      <c r="F67" s="247"/>
      <c r="G67" s="10">
        <v>60</v>
      </c>
      <c r="H67" s="18">
        <v>4124273</v>
      </c>
      <c r="I67" s="18">
        <v>4155179</v>
      </c>
    </row>
    <row r="68" spans="1:9" ht="12.75" customHeight="1" x14ac:dyDescent="0.2">
      <c r="A68" s="247" t="s">
        <v>30</v>
      </c>
      <c r="B68" s="247"/>
      <c r="C68" s="247"/>
      <c r="D68" s="247"/>
      <c r="E68" s="247"/>
      <c r="F68" s="247"/>
      <c r="G68" s="10">
        <v>61</v>
      </c>
      <c r="H68" s="18">
        <v>769792</v>
      </c>
      <c r="I68" s="18">
        <v>530891</v>
      </c>
    </row>
    <row r="69" spans="1:9" ht="12.75" customHeight="1" x14ac:dyDescent="0.2">
      <c r="A69" s="247" t="s">
        <v>56</v>
      </c>
      <c r="B69" s="247"/>
      <c r="C69" s="247"/>
      <c r="D69" s="247"/>
      <c r="E69" s="247"/>
      <c r="F69" s="247"/>
      <c r="G69" s="10">
        <v>62</v>
      </c>
      <c r="H69" s="18">
        <v>0</v>
      </c>
      <c r="I69" s="18" t="s">
        <v>551</v>
      </c>
    </row>
    <row r="70" spans="1:9" ht="12.75" customHeight="1" x14ac:dyDescent="0.2">
      <c r="A70" s="247" t="s">
        <v>57</v>
      </c>
      <c r="B70" s="247"/>
      <c r="C70" s="247"/>
      <c r="D70" s="247"/>
      <c r="E70" s="247"/>
      <c r="F70" s="247"/>
      <c r="G70" s="10">
        <v>63</v>
      </c>
      <c r="H70" s="18">
        <v>69871698</v>
      </c>
      <c r="I70" s="18">
        <v>61689480</v>
      </c>
    </row>
    <row r="71" spans="1:9" ht="12.75" customHeight="1" x14ac:dyDescent="0.2">
      <c r="A71" s="248" t="s">
        <v>58</v>
      </c>
      <c r="B71" s="248"/>
      <c r="C71" s="248"/>
      <c r="D71" s="248"/>
      <c r="E71" s="248"/>
      <c r="F71" s="248"/>
      <c r="G71" s="10">
        <v>64</v>
      </c>
      <c r="H71" s="18">
        <v>1169401</v>
      </c>
      <c r="I71" s="18">
        <v>2238332</v>
      </c>
    </row>
    <row r="72" spans="1:9" ht="12.75" customHeight="1" x14ac:dyDescent="0.2">
      <c r="A72" s="249" t="s">
        <v>304</v>
      </c>
      <c r="B72" s="249"/>
      <c r="C72" s="249"/>
      <c r="D72" s="249"/>
      <c r="E72" s="249"/>
      <c r="F72" s="249"/>
      <c r="G72" s="11">
        <v>65</v>
      </c>
      <c r="H72" s="121">
        <f>H8+H9+H44+H71</f>
        <v>166591580</v>
      </c>
      <c r="I72" s="121">
        <f>I8+I9+I44+I71</f>
        <v>163850302</v>
      </c>
    </row>
    <row r="73" spans="1:9" ht="12.75" customHeight="1" x14ac:dyDescent="0.2">
      <c r="A73" s="248" t="s">
        <v>59</v>
      </c>
      <c r="B73" s="248"/>
      <c r="C73" s="248"/>
      <c r="D73" s="248"/>
      <c r="E73" s="248"/>
      <c r="F73" s="248"/>
      <c r="G73" s="10">
        <v>66</v>
      </c>
      <c r="H73" s="18">
        <v>0</v>
      </c>
      <c r="I73" s="18">
        <v>0</v>
      </c>
    </row>
    <row r="74" spans="1:9" x14ac:dyDescent="0.2">
      <c r="A74" s="252" t="s">
        <v>60</v>
      </c>
      <c r="B74" s="253"/>
      <c r="C74" s="253"/>
      <c r="D74" s="253"/>
      <c r="E74" s="253"/>
      <c r="F74" s="253"/>
      <c r="G74" s="253"/>
      <c r="H74" s="253"/>
      <c r="I74" s="253"/>
    </row>
    <row r="75" spans="1:9" ht="12.75" customHeight="1" x14ac:dyDescent="0.2">
      <c r="A75" s="249" t="s">
        <v>352</v>
      </c>
      <c r="B75" s="249"/>
      <c r="C75" s="249"/>
      <c r="D75" s="249"/>
      <c r="E75" s="249"/>
      <c r="F75" s="249"/>
      <c r="G75" s="11">
        <v>67</v>
      </c>
      <c r="H75" s="122">
        <f>H76+H77+H78+H84+H85+H91+H94+H97</f>
        <v>57813947</v>
      </c>
      <c r="I75" s="122">
        <f>I76+I77+I78+I84+I85+I91+I94+I97</f>
        <v>62233967</v>
      </c>
    </row>
    <row r="76" spans="1:9" ht="12.75" customHeight="1" x14ac:dyDescent="0.2">
      <c r="A76" s="247" t="s">
        <v>61</v>
      </c>
      <c r="B76" s="247"/>
      <c r="C76" s="247"/>
      <c r="D76" s="247"/>
      <c r="E76" s="247"/>
      <c r="F76" s="247"/>
      <c r="G76" s="10">
        <v>68</v>
      </c>
      <c r="H76" s="18">
        <v>17674033</v>
      </c>
      <c r="I76" s="18">
        <v>17674030</v>
      </c>
    </row>
    <row r="77" spans="1:9" ht="12.75" customHeight="1" x14ac:dyDescent="0.2">
      <c r="A77" s="247" t="s">
        <v>62</v>
      </c>
      <c r="B77" s="247"/>
      <c r="C77" s="247"/>
      <c r="D77" s="247"/>
      <c r="E77" s="247"/>
      <c r="F77" s="247"/>
      <c r="G77" s="10">
        <v>69</v>
      </c>
      <c r="H77" s="18">
        <v>0</v>
      </c>
      <c r="I77" s="18">
        <v>0</v>
      </c>
    </row>
    <row r="78" spans="1:9" ht="12.75" customHeight="1" x14ac:dyDescent="0.2">
      <c r="A78" s="251" t="s">
        <v>63</v>
      </c>
      <c r="B78" s="251"/>
      <c r="C78" s="251"/>
      <c r="D78" s="251"/>
      <c r="E78" s="251"/>
      <c r="F78" s="251"/>
      <c r="G78" s="11">
        <v>70</v>
      </c>
      <c r="H78" s="122">
        <f>SUM(H79:H83)</f>
        <v>3968242</v>
      </c>
      <c r="I78" s="122">
        <f>SUM(I79:I83)</f>
        <v>3858745</v>
      </c>
    </row>
    <row r="79" spans="1:9" ht="12.75" customHeight="1" x14ac:dyDescent="0.2">
      <c r="A79" s="247" t="s">
        <v>64</v>
      </c>
      <c r="B79" s="247"/>
      <c r="C79" s="247"/>
      <c r="D79" s="247"/>
      <c r="E79" s="247"/>
      <c r="F79" s="247"/>
      <c r="G79" s="10">
        <v>71</v>
      </c>
      <c r="H79" s="18">
        <v>883702</v>
      </c>
      <c r="I79" s="18">
        <v>883704</v>
      </c>
    </row>
    <row r="80" spans="1:9" ht="12.75" customHeight="1" x14ac:dyDescent="0.2">
      <c r="A80" s="247" t="s">
        <v>65</v>
      </c>
      <c r="B80" s="247"/>
      <c r="C80" s="247"/>
      <c r="D80" s="247"/>
      <c r="E80" s="247"/>
      <c r="F80" s="247"/>
      <c r="G80" s="10">
        <v>72</v>
      </c>
      <c r="H80" s="18">
        <v>5352791</v>
      </c>
      <c r="I80" s="18">
        <v>5318151</v>
      </c>
    </row>
    <row r="81" spans="1:9" ht="12.75" customHeight="1" x14ac:dyDescent="0.2">
      <c r="A81" s="247" t="s">
        <v>66</v>
      </c>
      <c r="B81" s="247"/>
      <c r="C81" s="247"/>
      <c r="D81" s="247"/>
      <c r="E81" s="247"/>
      <c r="F81" s="247"/>
      <c r="G81" s="10">
        <v>73</v>
      </c>
      <c r="H81" s="18">
        <v>-2268251</v>
      </c>
      <c r="I81" s="18">
        <v>-2343110</v>
      </c>
    </row>
    <row r="82" spans="1:9" ht="12.75" customHeight="1" x14ac:dyDescent="0.2">
      <c r="A82" s="247" t="s">
        <v>67</v>
      </c>
      <c r="B82" s="247"/>
      <c r="C82" s="247"/>
      <c r="D82" s="247"/>
      <c r="E82" s="247"/>
      <c r="F82" s="247"/>
      <c r="G82" s="10">
        <v>74</v>
      </c>
      <c r="H82" s="18">
        <v>0</v>
      </c>
      <c r="I82" s="18">
        <v>0</v>
      </c>
    </row>
    <row r="83" spans="1:9" ht="12.75" customHeight="1" x14ac:dyDescent="0.2">
      <c r="A83" s="247" t="s">
        <v>68</v>
      </c>
      <c r="B83" s="247"/>
      <c r="C83" s="247"/>
      <c r="D83" s="247"/>
      <c r="E83" s="247"/>
      <c r="F83" s="247"/>
      <c r="G83" s="10">
        <v>75</v>
      </c>
      <c r="H83" s="18">
        <v>0</v>
      </c>
      <c r="I83" s="18">
        <v>0</v>
      </c>
    </row>
    <row r="84" spans="1:9" ht="12.75" customHeight="1" x14ac:dyDescent="0.2">
      <c r="A84" s="250" t="s">
        <v>69</v>
      </c>
      <c r="B84" s="250"/>
      <c r="C84" s="250"/>
      <c r="D84" s="250"/>
      <c r="E84" s="250"/>
      <c r="F84" s="250"/>
      <c r="G84" s="47">
        <v>76</v>
      </c>
      <c r="H84" s="48">
        <v>0</v>
      </c>
      <c r="I84" s="48">
        <v>0</v>
      </c>
    </row>
    <row r="85" spans="1:9" ht="12.75" customHeight="1" x14ac:dyDescent="0.2">
      <c r="A85" s="251" t="s">
        <v>444</v>
      </c>
      <c r="B85" s="251"/>
      <c r="C85" s="251"/>
      <c r="D85" s="251"/>
      <c r="E85" s="251"/>
      <c r="F85" s="251"/>
      <c r="G85" s="11">
        <v>77</v>
      </c>
      <c r="H85" s="121">
        <f>H86+H87+H88+H89+H90</f>
        <v>-2864</v>
      </c>
      <c r="I85" s="121">
        <f>I86+I87+I88+I89+I90</f>
        <v>-30890</v>
      </c>
    </row>
    <row r="86" spans="1:9" ht="25.5" customHeight="1" x14ac:dyDescent="0.2">
      <c r="A86" s="247" t="s">
        <v>445</v>
      </c>
      <c r="B86" s="247"/>
      <c r="C86" s="247"/>
      <c r="D86" s="247"/>
      <c r="E86" s="247"/>
      <c r="F86" s="247"/>
      <c r="G86" s="10">
        <v>78</v>
      </c>
      <c r="H86" s="18">
        <v>0</v>
      </c>
      <c r="I86" s="18">
        <v>0</v>
      </c>
    </row>
    <row r="87" spans="1:9" ht="12.75" customHeight="1" x14ac:dyDescent="0.2">
      <c r="A87" s="247" t="s">
        <v>70</v>
      </c>
      <c r="B87" s="247"/>
      <c r="C87" s="247"/>
      <c r="D87" s="247"/>
      <c r="E87" s="247"/>
      <c r="F87" s="247"/>
      <c r="G87" s="10">
        <v>79</v>
      </c>
      <c r="H87" s="18">
        <v>0</v>
      </c>
      <c r="I87" s="18">
        <v>0</v>
      </c>
    </row>
    <row r="88" spans="1:9" ht="12.75" customHeight="1" x14ac:dyDescent="0.2">
      <c r="A88" s="247" t="s">
        <v>71</v>
      </c>
      <c r="B88" s="247"/>
      <c r="C88" s="247"/>
      <c r="D88" s="247"/>
      <c r="E88" s="247"/>
      <c r="F88" s="247"/>
      <c r="G88" s="10">
        <v>80</v>
      </c>
      <c r="H88" s="18">
        <v>0</v>
      </c>
      <c r="I88" s="18">
        <v>0</v>
      </c>
    </row>
    <row r="89" spans="1:9" ht="12.75" customHeight="1" x14ac:dyDescent="0.2">
      <c r="A89" s="247" t="s">
        <v>348</v>
      </c>
      <c r="B89" s="247"/>
      <c r="C89" s="247"/>
      <c r="D89" s="247"/>
      <c r="E89" s="247"/>
      <c r="F89" s="247"/>
      <c r="G89" s="10">
        <v>81</v>
      </c>
      <c r="H89" s="18">
        <v>0</v>
      </c>
      <c r="I89" s="18">
        <v>0</v>
      </c>
    </row>
    <row r="90" spans="1:9" ht="12.75" customHeight="1" x14ac:dyDescent="0.2">
      <c r="A90" s="247" t="s">
        <v>349</v>
      </c>
      <c r="B90" s="247"/>
      <c r="C90" s="247"/>
      <c r="D90" s="247"/>
      <c r="E90" s="247"/>
      <c r="F90" s="247"/>
      <c r="G90" s="10">
        <v>82</v>
      </c>
      <c r="H90" s="18">
        <v>-2864</v>
      </c>
      <c r="I90" s="18">
        <v>-30890</v>
      </c>
    </row>
    <row r="91" spans="1:9" ht="12.75" customHeight="1" x14ac:dyDescent="0.2">
      <c r="A91" s="251" t="s">
        <v>350</v>
      </c>
      <c r="B91" s="251"/>
      <c r="C91" s="251"/>
      <c r="D91" s="251"/>
      <c r="E91" s="251"/>
      <c r="F91" s="251"/>
      <c r="G91" s="11">
        <v>83</v>
      </c>
      <c r="H91" s="121">
        <f>H92-H93</f>
        <v>20358013</v>
      </c>
      <c r="I91" s="121">
        <f>I92-I93</f>
        <v>28548401</v>
      </c>
    </row>
    <row r="92" spans="1:9" ht="12.75" customHeight="1" x14ac:dyDescent="0.2">
      <c r="A92" s="247" t="s">
        <v>72</v>
      </c>
      <c r="B92" s="247"/>
      <c r="C92" s="247"/>
      <c r="D92" s="247"/>
      <c r="E92" s="247"/>
      <c r="F92" s="247"/>
      <c r="G92" s="10">
        <v>84</v>
      </c>
      <c r="H92" s="18">
        <v>20358013</v>
      </c>
      <c r="I92" s="18">
        <v>28548401</v>
      </c>
    </row>
    <row r="93" spans="1:9" ht="12.75" customHeight="1" x14ac:dyDescent="0.2">
      <c r="A93" s="247" t="s">
        <v>73</v>
      </c>
      <c r="B93" s="247"/>
      <c r="C93" s="247"/>
      <c r="D93" s="247"/>
      <c r="E93" s="247"/>
      <c r="F93" s="247"/>
      <c r="G93" s="10">
        <v>85</v>
      </c>
      <c r="H93" s="18">
        <v>0</v>
      </c>
      <c r="I93" s="18">
        <v>0</v>
      </c>
    </row>
    <row r="94" spans="1:9" ht="12.75" customHeight="1" x14ac:dyDescent="0.2">
      <c r="A94" s="251" t="s">
        <v>351</v>
      </c>
      <c r="B94" s="251"/>
      <c r="C94" s="251"/>
      <c r="D94" s="251"/>
      <c r="E94" s="251"/>
      <c r="F94" s="251"/>
      <c r="G94" s="11">
        <v>86</v>
      </c>
      <c r="H94" s="121">
        <f>H95-H96</f>
        <v>15816523</v>
      </c>
      <c r="I94" s="121">
        <f>I95-I96</f>
        <v>12183681</v>
      </c>
    </row>
    <row r="95" spans="1:9" ht="12.75" customHeight="1" x14ac:dyDescent="0.2">
      <c r="A95" s="247" t="s">
        <v>74</v>
      </c>
      <c r="B95" s="247"/>
      <c r="C95" s="247"/>
      <c r="D95" s="247"/>
      <c r="E95" s="247"/>
      <c r="F95" s="247"/>
      <c r="G95" s="10">
        <v>87</v>
      </c>
      <c r="H95" s="18">
        <v>15816523</v>
      </c>
      <c r="I95" s="18">
        <v>12183681</v>
      </c>
    </row>
    <row r="96" spans="1:9" ht="12.75" customHeight="1" x14ac:dyDescent="0.2">
      <c r="A96" s="247" t="s">
        <v>75</v>
      </c>
      <c r="B96" s="247"/>
      <c r="C96" s="247"/>
      <c r="D96" s="247"/>
      <c r="E96" s="247"/>
      <c r="F96" s="247"/>
      <c r="G96" s="10">
        <v>88</v>
      </c>
      <c r="H96" s="18">
        <v>0</v>
      </c>
      <c r="I96" s="18">
        <v>0</v>
      </c>
    </row>
    <row r="97" spans="1:9" ht="12.75" customHeight="1" x14ac:dyDescent="0.2">
      <c r="A97" s="247" t="s">
        <v>76</v>
      </c>
      <c r="B97" s="247"/>
      <c r="C97" s="247"/>
      <c r="D97" s="247"/>
      <c r="E97" s="247"/>
      <c r="F97" s="247"/>
      <c r="G97" s="10">
        <v>89</v>
      </c>
      <c r="H97" s="18">
        <v>0</v>
      </c>
      <c r="I97" s="18">
        <v>0</v>
      </c>
    </row>
    <row r="98" spans="1:9" ht="12.75" customHeight="1" x14ac:dyDescent="0.2">
      <c r="A98" s="249" t="s">
        <v>353</v>
      </c>
      <c r="B98" s="249"/>
      <c r="C98" s="249"/>
      <c r="D98" s="249"/>
      <c r="E98" s="249"/>
      <c r="F98" s="249"/>
      <c r="G98" s="11">
        <v>90</v>
      </c>
      <c r="H98" s="121">
        <f>SUM(H99:H104)</f>
        <v>1103021</v>
      </c>
      <c r="I98" s="121">
        <f>SUM(I99:I104)</f>
        <v>826637</v>
      </c>
    </row>
    <row r="99" spans="1:9" ht="12.75" customHeight="1" x14ac:dyDescent="0.2">
      <c r="A99" s="247" t="s">
        <v>77</v>
      </c>
      <c r="B99" s="247"/>
      <c r="C99" s="247"/>
      <c r="D99" s="247"/>
      <c r="E99" s="247"/>
      <c r="F99" s="247"/>
      <c r="G99" s="10">
        <v>91</v>
      </c>
      <c r="H99" s="18">
        <v>1103021</v>
      </c>
      <c r="I99" s="18">
        <v>826637</v>
      </c>
    </row>
    <row r="100" spans="1:9" ht="12.75" customHeight="1" x14ac:dyDescent="0.2">
      <c r="A100" s="247" t="s">
        <v>78</v>
      </c>
      <c r="B100" s="247"/>
      <c r="C100" s="247"/>
      <c r="D100" s="247"/>
      <c r="E100" s="247"/>
      <c r="F100" s="247"/>
      <c r="G100" s="10">
        <v>92</v>
      </c>
      <c r="H100" s="18">
        <v>0</v>
      </c>
      <c r="I100" s="18">
        <v>0</v>
      </c>
    </row>
    <row r="101" spans="1:9" ht="12.75" customHeight="1" x14ac:dyDescent="0.2">
      <c r="A101" s="247" t="s">
        <v>79</v>
      </c>
      <c r="B101" s="247"/>
      <c r="C101" s="247"/>
      <c r="D101" s="247"/>
      <c r="E101" s="247"/>
      <c r="F101" s="247"/>
      <c r="G101" s="10">
        <v>93</v>
      </c>
      <c r="H101" s="18">
        <v>0</v>
      </c>
      <c r="I101" s="18">
        <v>0</v>
      </c>
    </row>
    <row r="102" spans="1:9" ht="12.75" customHeight="1" x14ac:dyDescent="0.2">
      <c r="A102" s="247" t="s">
        <v>80</v>
      </c>
      <c r="B102" s="247"/>
      <c r="C102" s="247"/>
      <c r="D102" s="247"/>
      <c r="E102" s="247"/>
      <c r="F102" s="247"/>
      <c r="G102" s="10">
        <v>94</v>
      </c>
      <c r="H102" s="18">
        <v>0</v>
      </c>
      <c r="I102" s="18">
        <v>0</v>
      </c>
    </row>
    <row r="103" spans="1:9" ht="12.75" customHeight="1" x14ac:dyDescent="0.2">
      <c r="A103" s="247" t="s">
        <v>81</v>
      </c>
      <c r="B103" s="247"/>
      <c r="C103" s="247"/>
      <c r="D103" s="247"/>
      <c r="E103" s="247"/>
      <c r="F103" s="247"/>
      <c r="G103" s="10">
        <v>95</v>
      </c>
      <c r="H103" s="18">
        <v>0</v>
      </c>
      <c r="I103" s="18">
        <v>0</v>
      </c>
    </row>
    <row r="104" spans="1:9" ht="12.75" customHeight="1" x14ac:dyDescent="0.2">
      <c r="A104" s="247" t="s">
        <v>82</v>
      </c>
      <c r="B104" s="247"/>
      <c r="C104" s="247"/>
      <c r="D104" s="247"/>
      <c r="E104" s="247"/>
      <c r="F104" s="247"/>
      <c r="G104" s="10">
        <v>96</v>
      </c>
      <c r="H104" s="18">
        <v>0</v>
      </c>
      <c r="I104" s="18">
        <v>0</v>
      </c>
    </row>
    <row r="105" spans="1:9" ht="12.75" customHeight="1" x14ac:dyDescent="0.2">
      <c r="A105" s="249" t="s">
        <v>354</v>
      </c>
      <c r="B105" s="249"/>
      <c r="C105" s="249"/>
      <c r="D105" s="249"/>
      <c r="E105" s="249"/>
      <c r="F105" s="249"/>
      <c r="G105" s="11">
        <v>97</v>
      </c>
      <c r="H105" s="121">
        <f>SUM(H106:H116)</f>
        <v>3918794</v>
      </c>
      <c r="I105" s="121">
        <f>SUM(I106:I116)</f>
        <v>3749752</v>
      </c>
    </row>
    <row r="106" spans="1:9" ht="12.75" customHeight="1" x14ac:dyDescent="0.2">
      <c r="A106" s="247" t="s">
        <v>83</v>
      </c>
      <c r="B106" s="247"/>
      <c r="C106" s="247"/>
      <c r="D106" s="247"/>
      <c r="E106" s="247"/>
      <c r="F106" s="247"/>
      <c r="G106" s="10">
        <v>98</v>
      </c>
      <c r="H106" s="18">
        <v>0</v>
      </c>
      <c r="I106" s="18">
        <v>0</v>
      </c>
    </row>
    <row r="107" spans="1:9" ht="24.6" customHeight="1" x14ac:dyDescent="0.2">
      <c r="A107" s="247" t="s">
        <v>84</v>
      </c>
      <c r="B107" s="247"/>
      <c r="C107" s="247"/>
      <c r="D107" s="247"/>
      <c r="E107" s="247"/>
      <c r="F107" s="247"/>
      <c r="G107" s="10">
        <v>99</v>
      </c>
      <c r="H107" s="18">
        <v>0</v>
      </c>
      <c r="I107" s="18">
        <v>0</v>
      </c>
    </row>
    <row r="108" spans="1:9" ht="12.75" customHeight="1" x14ac:dyDescent="0.2">
      <c r="A108" s="247" t="s">
        <v>85</v>
      </c>
      <c r="B108" s="247"/>
      <c r="C108" s="247"/>
      <c r="D108" s="247"/>
      <c r="E108" s="247"/>
      <c r="F108" s="247"/>
      <c r="G108" s="10">
        <v>100</v>
      </c>
      <c r="H108" s="18">
        <v>0</v>
      </c>
      <c r="I108" s="18">
        <v>0</v>
      </c>
    </row>
    <row r="109" spans="1:9" ht="21.6" customHeight="1" x14ac:dyDescent="0.2">
      <c r="A109" s="247" t="s">
        <v>86</v>
      </c>
      <c r="B109" s="247"/>
      <c r="C109" s="247"/>
      <c r="D109" s="247"/>
      <c r="E109" s="247"/>
      <c r="F109" s="247"/>
      <c r="G109" s="10">
        <v>101</v>
      </c>
      <c r="H109" s="18">
        <v>0</v>
      </c>
      <c r="I109" s="18">
        <v>0</v>
      </c>
    </row>
    <row r="110" spans="1:9" ht="12.75" customHeight="1" x14ac:dyDescent="0.2">
      <c r="A110" s="247" t="s">
        <v>87</v>
      </c>
      <c r="B110" s="247"/>
      <c r="C110" s="247"/>
      <c r="D110" s="247"/>
      <c r="E110" s="247"/>
      <c r="F110" s="247"/>
      <c r="G110" s="10">
        <v>102</v>
      </c>
      <c r="H110" s="18">
        <v>0</v>
      </c>
      <c r="I110" s="18">
        <v>0</v>
      </c>
    </row>
    <row r="111" spans="1:9" ht="12.75" customHeight="1" x14ac:dyDescent="0.2">
      <c r="A111" s="247" t="s">
        <v>88</v>
      </c>
      <c r="B111" s="247"/>
      <c r="C111" s="247"/>
      <c r="D111" s="247"/>
      <c r="E111" s="247"/>
      <c r="F111" s="247"/>
      <c r="G111" s="10">
        <v>103</v>
      </c>
      <c r="H111" s="18">
        <v>3918217</v>
      </c>
      <c r="I111" s="18">
        <v>3749752</v>
      </c>
    </row>
    <row r="112" spans="1:9" ht="12.75" customHeight="1" x14ac:dyDescent="0.2">
      <c r="A112" s="247" t="s">
        <v>89</v>
      </c>
      <c r="B112" s="247"/>
      <c r="C112" s="247"/>
      <c r="D112" s="247"/>
      <c r="E112" s="247"/>
      <c r="F112" s="247"/>
      <c r="G112" s="10">
        <v>104</v>
      </c>
      <c r="H112" s="18">
        <v>0</v>
      </c>
      <c r="I112" s="18">
        <v>0</v>
      </c>
    </row>
    <row r="113" spans="1:9" ht="12.75" customHeight="1" x14ac:dyDescent="0.2">
      <c r="A113" s="247" t="s">
        <v>90</v>
      </c>
      <c r="B113" s="247"/>
      <c r="C113" s="247"/>
      <c r="D113" s="247"/>
      <c r="E113" s="247"/>
      <c r="F113" s="247"/>
      <c r="G113" s="10">
        <v>105</v>
      </c>
      <c r="H113" s="18">
        <v>0</v>
      </c>
      <c r="I113" s="18">
        <v>0</v>
      </c>
    </row>
    <row r="114" spans="1:9" ht="12.75" customHeight="1" x14ac:dyDescent="0.2">
      <c r="A114" s="247" t="s">
        <v>91</v>
      </c>
      <c r="B114" s="247"/>
      <c r="C114" s="247"/>
      <c r="D114" s="247"/>
      <c r="E114" s="247"/>
      <c r="F114" s="247"/>
      <c r="G114" s="10">
        <v>106</v>
      </c>
      <c r="H114" s="18">
        <v>0</v>
      </c>
      <c r="I114" s="18">
        <v>0</v>
      </c>
    </row>
    <row r="115" spans="1:9" ht="12.75" customHeight="1" x14ac:dyDescent="0.2">
      <c r="A115" s="247" t="s">
        <v>92</v>
      </c>
      <c r="B115" s="247"/>
      <c r="C115" s="247"/>
      <c r="D115" s="247"/>
      <c r="E115" s="247"/>
      <c r="F115" s="247"/>
      <c r="G115" s="10">
        <v>107</v>
      </c>
      <c r="H115" s="18">
        <v>577</v>
      </c>
      <c r="I115" s="18">
        <v>0</v>
      </c>
    </row>
    <row r="116" spans="1:9" ht="12.75" customHeight="1" x14ac:dyDescent="0.2">
      <c r="A116" s="247" t="s">
        <v>93</v>
      </c>
      <c r="B116" s="247"/>
      <c r="C116" s="247"/>
      <c r="D116" s="247"/>
      <c r="E116" s="247"/>
      <c r="F116" s="247"/>
      <c r="G116" s="10">
        <v>108</v>
      </c>
      <c r="H116" s="18">
        <v>0</v>
      </c>
      <c r="I116" s="18">
        <v>0</v>
      </c>
    </row>
    <row r="117" spans="1:9" ht="12.75" customHeight="1" x14ac:dyDescent="0.2">
      <c r="A117" s="249" t="s">
        <v>355</v>
      </c>
      <c r="B117" s="249"/>
      <c r="C117" s="249"/>
      <c r="D117" s="249"/>
      <c r="E117" s="249"/>
      <c r="F117" s="249"/>
      <c r="G117" s="11">
        <v>109</v>
      </c>
      <c r="H117" s="121">
        <f>SUM(H118:H131)</f>
        <v>58450501</v>
      </c>
      <c r="I117" s="121">
        <f>SUM(I118:I131)</f>
        <v>51882018</v>
      </c>
    </row>
    <row r="118" spans="1:9" ht="12.75" customHeight="1" x14ac:dyDescent="0.2">
      <c r="A118" s="247" t="s">
        <v>83</v>
      </c>
      <c r="B118" s="247"/>
      <c r="C118" s="247"/>
      <c r="D118" s="247"/>
      <c r="E118" s="247"/>
      <c r="F118" s="247"/>
      <c r="G118" s="10">
        <v>110</v>
      </c>
      <c r="H118" s="18">
        <v>0</v>
      </c>
      <c r="I118" s="18">
        <v>0</v>
      </c>
    </row>
    <row r="119" spans="1:9" ht="22.15" customHeight="1" x14ac:dyDescent="0.2">
      <c r="A119" s="247" t="s">
        <v>84</v>
      </c>
      <c r="B119" s="247"/>
      <c r="C119" s="247"/>
      <c r="D119" s="247"/>
      <c r="E119" s="247"/>
      <c r="F119" s="247"/>
      <c r="G119" s="10">
        <v>111</v>
      </c>
      <c r="H119" s="18">
        <v>0</v>
      </c>
      <c r="I119" s="18">
        <v>0</v>
      </c>
    </row>
    <row r="120" spans="1:9" ht="12.75" customHeight="1" x14ac:dyDescent="0.2">
      <c r="A120" s="247" t="s">
        <v>85</v>
      </c>
      <c r="B120" s="247"/>
      <c r="C120" s="247"/>
      <c r="D120" s="247"/>
      <c r="E120" s="247"/>
      <c r="F120" s="247"/>
      <c r="G120" s="10">
        <v>112</v>
      </c>
      <c r="H120" s="18">
        <v>6999720</v>
      </c>
      <c r="I120" s="18">
        <v>9207523</v>
      </c>
    </row>
    <row r="121" spans="1:9" ht="23.45" customHeight="1" x14ac:dyDescent="0.2">
      <c r="A121" s="247" t="s">
        <v>86</v>
      </c>
      <c r="B121" s="247"/>
      <c r="C121" s="247"/>
      <c r="D121" s="247"/>
      <c r="E121" s="247"/>
      <c r="F121" s="247"/>
      <c r="G121" s="10">
        <v>113</v>
      </c>
      <c r="H121" s="18">
        <v>0</v>
      </c>
      <c r="I121" s="18">
        <v>0</v>
      </c>
    </row>
    <row r="122" spans="1:9" ht="12.75" customHeight="1" x14ac:dyDescent="0.2">
      <c r="A122" s="247" t="s">
        <v>87</v>
      </c>
      <c r="B122" s="247"/>
      <c r="C122" s="247"/>
      <c r="D122" s="247"/>
      <c r="E122" s="247"/>
      <c r="F122" s="247"/>
      <c r="G122" s="10">
        <v>114</v>
      </c>
      <c r="H122" s="18">
        <v>0</v>
      </c>
      <c r="I122" s="18">
        <v>0</v>
      </c>
    </row>
    <row r="123" spans="1:9" ht="12.75" customHeight="1" x14ac:dyDescent="0.2">
      <c r="A123" s="247" t="s">
        <v>88</v>
      </c>
      <c r="B123" s="247"/>
      <c r="C123" s="247"/>
      <c r="D123" s="247"/>
      <c r="E123" s="247"/>
      <c r="F123" s="247"/>
      <c r="G123" s="10">
        <v>115</v>
      </c>
      <c r="H123" s="18">
        <v>4119680</v>
      </c>
      <c r="I123" s="18">
        <v>2634713</v>
      </c>
    </row>
    <row r="124" spans="1:9" ht="12.75" customHeight="1" x14ac:dyDescent="0.2">
      <c r="A124" s="247" t="s">
        <v>89</v>
      </c>
      <c r="B124" s="247"/>
      <c r="C124" s="247"/>
      <c r="D124" s="247"/>
      <c r="E124" s="247"/>
      <c r="F124" s="247"/>
      <c r="G124" s="10">
        <v>116</v>
      </c>
      <c r="H124" s="18">
        <v>2268226</v>
      </c>
      <c r="I124" s="18">
        <v>2719483</v>
      </c>
    </row>
    <row r="125" spans="1:9" ht="12.75" customHeight="1" x14ac:dyDescent="0.2">
      <c r="A125" s="247" t="s">
        <v>90</v>
      </c>
      <c r="B125" s="247"/>
      <c r="C125" s="247"/>
      <c r="D125" s="247"/>
      <c r="E125" s="247"/>
      <c r="F125" s="247"/>
      <c r="G125" s="10">
        <v>117</v>
      </c>
      <c r="H125" s="18">
        <v>15469315</v>
      </c>
      <c r="I125" s="18">
        <v>8423041</v>
      </c>
    </row>
    <row r="126" spans="1:9" x14ac:dyDescent="0.2">
      <c r="A126" s="247" t="s">
        <v>91</v>
      </c>
      <c r="B126" s="247"/>
      <c r="C126" s="247"/>
      <c r="D126" s="247"/>
      <c r="E126" s="247"/>
      <c r="F126" s="247"/>
      <c r="G126" s="10">
        <v>118</v>
      </c>
      <c r="H126" s="18">
        <v>0</v>
      </c>
      <c r="I126" s="18">
        <v>0</v>
      </c>
    </row>
    <row r="127" spans="1:9" x14ac:dyDescent="0.2">
      <c r="A127" s="247" t="s">
        <v>94</v>
      </c>
      <c r="B127" s="247"/>
      <c r="C127" s="247"/>
      <c r="D127" s="247"/>
      <c r="E127" s="247"/>
      <c r="F127" s="247"/>
      <c r="G127" s="10">
        <v>119</v>
      </c>
      <c r="H127" s="18">
        <v>21132544</v>
      </c>
      <c r="I127" s="18">
        <v>11926193</v>
      </c>
    </row>
    <row r="128" spans="1:9" x14ac:dyDescent="0.2">
      <c r="A128" s="247" t="s">
        <v>95</v>
      </c>
      <c r="B128" s="247"/>
      <c r="C128" s="247"/>
      <c r="D128" s="247"/>
      <c r="E128" s="247"/>
      <c r="F128" s="247"/>
      <c r="G128" s="10">
        <v>120</v>
      </c>
      <c r="H128" s="18">
        <v>6344274</v>
      </c>
      <c r="I128" s="18">
        <v>7267055</v>
      </c>
    </row>
    <row r="129" spans="1:9" x14ac:dyDescent="0.2">
      <c r="A129" s="247" t="s">
        <v>96</v>
      </c>
      <c r="B129" s="247"/>
      <c r="C129" s="247"/>
      <c r="D129" s="247"/>
      <c r="E129" s="247"/>
      <c r="F129" s="247"/>
      <c r="G129" s="10">
        <v>121</v>
      </c>
      <c r="H129" s="18">
        <v>0</v>
      </c>
      <c r="I129" s="18">
        <v>7927194</v>
      </c>
    </row>
    <row r="130" spans="1:9" x14ac:dyDescent="0.2">
      <c r="A130" s="247" t="s">
        <v>97</v>
      </c>
      <c r="B130" s="247"/>
      <c r="C130" s="247"/>
      <c r="D130" s="247"/>
      <c r="E130" s="247"/>
      <c r="F130" s="247"/>
      <c r="G130" s="10">
        <v>122</v>
      </c>
      <c r="H130" s="18">
        <v>0</v>
      </c>
      <c r="I130" s="18">
        <v>0</v>
      </c>
    </row>
    <row r="131" spans="1:9" x14ac:dyDescent="0.2">
      <c r="A131" s="247" t="s">
        <v>98</v>
      </c>
      <c r="B131" s="247"/>
      <c r="C131" s="247"/>
      <c r="D131" s="247"/>
      <c r="E131" s="247"/>
      <c r="F131" s="247"/>
      <c r="G131" s="10">
        <v>123</v>
      </c>
      <c r="H131" s="18">
        <v>2116742</v>
      </c>
      <c r="I131" s="18">
        <v>1776816</v>
      </c>
    </row>
    <row r="132" spans="1:9" ht="22.15" customHeight="1" x14ac:dyDescent="0.2">
      <c r="A132" s="248" t="s">
        <v>99</v>
      </c>
      <c r="B132" s="248"/>
      <c r="C132" s="248"/>
      <c r="D132" s="248"/>
      <c r="E132" s="248"/>
      <c r="F132" s="248"/>
      <c r="G132" s="10">
        <v>124</v>
      </c>
      <c r="H132" s="18">
        <v>45305317</v>
      </c>
      <c r="I132" s="18">
        <v>45157928</v>
      </c>
    </row>
    <row r="133" spans="1:9" ht="12.75" customHeight="1" x14ac:dyDescent="0.2">
      <c r="A133" s="249" t="s">
        <v>356</v>
      </c>
      <c r="B133" s="249"/>
      <c r="C133" s="249"/>
      <c r="D133" s="249"/>
      <c r="E133" s="249"/>
      <c r="F133" s="249"/>
      <c r="G133" s="11">
        <v>125</v>
      </c>
      <c r="H133" s="121">
        <f>H75+H98+H105+H117+H132</f>
        <v>166591580</v>
      </c>
      <c r="I133" s="121">
        <f>I75+I98+I105+I117+I132</f>
        <v>163850302</v>
      </c>
    </row>
    <row r="134" spans="1:9" x14ac:dyDescent="0.2">
      <c r="A134" s="248" t="s">
        <v>100</v>
      </c>
      <c r="B134" s="248"/>
      <c r="C134" s="248"/>
      <c r="D134" s="248"/>
      <c r="E134" s="248"/>
      <c r="F134" s="248"/>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opLeftCell="B1" zoomScaleNormal="100" zoomScaleSheetLayoutView="110" workbookViewId="0">
      <selection activeCell="H40" sqref="H40"/>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85" t="s">
        <v>102</v>
      </c>
      <c r="B1" s="286"/>
      <c r="C1" s="286"/>
      <c r="D1" s="286"/>
      <c r="E1" s="286"/>
      <c r="F1" s="286"/>
      <c r="G1" s="286"/>
      <c r="H1" s="286"/>
      <c r="I1" s="286"/>
    </row>
    <row r="2" spans="1:11" ht="12.75" customHeight="1" x14ac:dyDescent="0.2">
      <c r="A2" s="287" t="s">
        <v>552</v>
      </c>
      <c r="B2" s="287"/>
      <c r="C2" s="287"/>
      <c r="D2" s="287"/>
      <c r="E2" s="287"/>
      <c r="F2" s="287"/>
      <c r="G2" s="287"/>
      <c r="H2" s="287"/>
      <c r="I2" s="287"/>
    </row>
    <row r="3" spans="1:11" x14ac:dyDescent="0.2">
      <c r="A3" s="288" t="s">
        <v>446</v>
      </c>
      <c r="B3" s="289"/>
      <c r="C3" s="289"/>
      <c r="D3" s="289"/>
      <c r="E3" s="289"/>
      <c r="F3" s="289"/>
      <c r="G3" s="289"/>
      <c r="H3" s="289"/>
      <c r="I3" s="289"/>
      <c r="J3" s="290"/>
      <c r="K3" s="290"/>
    </row>
    <row r="4" spans="1:11" ht="12.75" customHeight="1" x14ac:dyDescent="0.2">
      <c r="A4" s="291" t="s">
        <v>465</v>
      </c>
      <c r="B4" s="292"/>
      <c r="C4" s="292"/>
      <c r="D4" s="292"/>
      <c r="E4" s="292"/>
      <c r="F4" s="292"/>
      <c r="G4" s="292"/>
      <c r="H4" s="292"/>
      <c r="I4" s="292"/>
      <c r="J4" s="293"/>
      <c r="K4" s="293"/>
    </row>
    <row r="5" spans="1:11" ht="22.15" customHeight="1" x14ac:dyDescent="0.2">
      <c r="A5" s="294" t="s">
        <v>2</v>
      </c>
      <c r="B5" s="295"/>
      <c r="C5" s="295"/>
      <c r="D5" s="295"/>
      <c r="E5" s="295"/>
      <c r="F5" s="295"/>
      <c r="G5" s="294" t="s">
        <v>103</v>
      </c>
      <c r="H5" s="296" t="s">
        <v>301</v>
      </c>
      <c r="I5" s="297"/>
      <c r="J5" s="296" t="s">
        <v>279</v>
      </c>
      <c r="K5" s="297"/>
    </row>
    <row r="6" spans="1:11" x14ac:dyDescent="0.2">
      <c r="A6" s="295"/>
      <c r="B6" s="295"/>
      <c r="C6" s="295"/>
      <c r="D6" s="295"/>
      <c r="E6" s="295"/>
      <c r="F6" s="295"/>
      <c r="G6" s="295"/>
      <c r="H6" s="51" t="s">
        <v>294</v>
      </c>
      <c r="I6" s="51" t="s">
        <v>295</v>
      </c>
      <c r="J6" s="51" t="s">
        <v>294</v>
      </c>
      <c r="K6" s="51" t="s">
        <v>295</v>
      </c>
    </row>
    <row r="7" spans="1:11" x14ac:dyDescent="0.2">
      <c r="A7" s="283">
        <v>1</v>
      </c>
      <c r="B7" s="284"/>
      <c r="C7" s="284"/>
      <c r="D7" s="284"/>
      <c r="E7" s="284"/>
      <c r="F7" s="284"/>
      <c r="G7" s="52">
        <v>2</v>
      </c>
      <c r="H7" s="51">
        <v>3</v>
      </c>
      <c r="I7" s="51">
        <v>4</v>
      </c>
      <c r="J7" s="51">
        <v>5</v>
      </c>
      <c r="K7" s="51">
        <v>6</v>
      </c>
    </row>
    <row r="8" spans="1:11" ht="12.75" customHeight="1" x14ac:dyDescent="0.2">
      <c r="A8" s="279" t="s">
        <v>357</v>
      </c>
      <c r="B8" s="279"/>
      <c r="C8" s="279"/>
      <c r="D8" s="279"/>
      <c r="E8" s="279"/>
      <c r="F8" s="279"/>
      <c r="G8" s="11">
        <v>1</v>
      </c>
      <c r="H8" s="53">
        <f>SUM(H9:H13)</f>
        <v>143513827</v>
      </c>
      <c r="I8" s="53">
        <f>SUM(I9:I13)</f>
        <v>72525129</v>
      </c>
      <c r="J8" s="53">
        <f>SUM(J9:J13)</f>
        <v>140653453</v>
      </c>
      <c r="K8" s="53">
        <f>SUM(K9:K13)</f>
        <v>70177145</v>
      </c>
    </row>
    <row r="9" spans="1:11" ht="12.75" customHeight="1" x14ac:dyDescent="0.2">
      <c r="A9" s="247" t="s">
        <v>115</v>
      </c>
      <c r="B9" s="247"/>
      <c r="C9" s="247"/>
      <c r="D9" s="247"/>
      <c r="E9" s="247"/>
      <c r="F9" s="247"/>
      <c r="G9" s="10">
        <v>2</v>
      </c>
      <c r="H9" s="54">
        <v>0</v>
      </c>
      <c r="I9" s="54">
        <v>0</v>
      </c>
      <c r="J9" s="54">
        <v>0</v>
      </c>
      <c r="K9" s="54">
        <v>0</v>
      </c>
    </row>
    <row r="10" spans="1:11" ht="12.75" customHeight="1" x14ac:dyDescent="0.2">
      <c r="A10" s="247" t="s">
        <v>116</v>
      </c>
      <c r="B10" s="247"/>
      <c r="C10" s="247"/>
      <c r="D10" s="247"/>
      <c r="E10" s="247"/>
      <c r="F10" s="247"/>
      <c r="G10" s="10">
        <v>3</v>
      </c>
      <c r="H10" s="54">
        <v>140991564</v>
      </c>
      <c r="I10" s="54">
        <v>71170042</v>
      </c>
      <c r="J10" s="54">
        <v>137957525</v>
      </c>
      <c r="K10" s="54">
        <v>68578049</v>
      </c>
    </row>
    <row r="11" spans="1:11" ht="12.75" customHeight="1" x14ac:dyDescent="0.2">
      <c r="A11" s="247" t="s">
        <v>117</v>
      </c>
      <c r="B11" s="247"/>
      <c r="C11" s="247"/>
      <c r="D11" s="247"/>
      <c r="E11" s="247"/>
      <c r="F11" s="247"/>
      <c r="G11" s="10">
        <v>4</v>
      </c>
      <c r="H11" s="54">
        <v>0</v>
      </c>
      <c r="I11" s="54">
        <v>0</v>
      </c>
      <c r="J11" s="54">
        <v>0</v>
      </c>
      <c r="K11" s="54">
        <v>0</v>
      </c>
    </row>
    <row r="12" spans="1:11" ht="12.75" customHeight="1" x14ac:dyDescent="0.2">
      <c r="A12" s="247" t="s">
        <v>118</v>
      </c>
      <c r="B12" s="247"/>
      <c r="C12" s="247"/>
      <c r="D12" s="247"/>
      <c r="E12" s="247"/>
      <c r="F12" s="247"/>
      <c r="G12" s="10">
        <v>5</v>
      </c>
      <c r="H12" s="54">
        <v>0</v>
      </c>
      <c r="I12" s="54">
        <v>0</v>
      </c>
      <c r="J12" s="54">
        <v>0</v>
      </c>
      <c r="K12" s="54">
        <v>0</v>
      </c>
    </row>
    <row r="13" spans="1:11" ht="12.75" customHeight="1" x14ac:dyDescent="0.2">
      <c r="A13" s="247" t="s">
        <v>119</v>
      </c>
      <c r="B13" s="247"/>
      <c r="C13" s="247"/>
      <c r="D13" s="247"/>
      <c r="E13" s="247"/>
      <c r="F13" s="247"/>
      <c r="G13" s="10">
        <v>6</v>
      </c>
      <c r="H13" s="54">
        <v>2522263</v>
      </c>
      <c r="I13" s="54">
        <v>1355087</v>
      </c>
      <c r="J13" s="54">
        <v>2695928</v>
      </c>
      <c r="K13" s="54">
        <v>1599096</v>
      </c>
    </row>
    <row r="14" spans="1:11" ht="12.75" customHeight="1" x14ac:dyDescent="0.2">
      <c r="A14" s="279" t="s">
        <v>358</v>
      </c>
      <c r="B14" s="279"/>
      <c r="C14" s="279"/>
      <c r="D14" s="279"/>
      <c r="E14" s="279"/>
      <c r="F14" s="279"/>
      <c r="G14" s="11">
        <v>7</v>
      </c>
      <c r="H14" s="53">
        <f>H15+H16+H20+H24+H25+H26+H29+H36</f>
        <v>133311055</v>
      </c>
      <c r="I14" s="53">
        <f>I15+I16+I20+I24+I25+I26+I29+I36</f>
        <v>71554984</v>
      </c>
      <c r="J14" s="53">
        <f>J15+J16+J20+J24+J25+J26+J29+J36</f>
        <v>125929768</v>
      </c>
      <c r="K14" s="53">
        <f>K15+K16+K20+K24+K25+K26+K29+K36</f>
        <v>64990542</v>
      </c>
    </row>
    <row r="15" spans="1:11" ht="12.75" customHeight="1" x14ac:dyDescent="0.2">
      <c r="A15" s="247" t="s">
        <v>104</v>
      </c>
      <c r="B15" s="247"/>
      <c r="C15" s="247"/>
      <c r="D15" s="247"/>
      <c r="E15" s="247"/>
      <c r="F15" s="247"/>
      <c r="G15" s="10">
        <v>8</v>
      </c>
      <c r="H15" s="54">
        <v>896200</v>
      </c>
      <c r="I15" s="54">
        <v>3577738</v>
      </c>
      <c r="J15" s="54">
        <v>-10657217</v>
      </c>
      <c r="K15" s="54">
        <v>-2213214</v>
      </c>
    </row>
    <row r="16" spans="1:11" ht="12.75" customHeight="1" x14ac:dyDescent="0.2">
      <c r="A16" s="251" t="s">
        <v>438</v>
      </c>
      <c r="B16" s="251"/>
      <c r="C16" s="251"/>
      <c r="D16" s="251"/>
      <c r="E16" s="251"/>
      <c r="F16" s="251"/>
      <c r="G16" s="11">
        <v>9</v>
      </c>
      <c r="H16" s="53">
        <f>SUM(H17:H19)</f>
        <v>60403293</v>
      </c>
      <c r="I16" s="53">
        <f>SUM(I17:I19)</f>
        <v>31348262</v>
      </c>
      <c r="J16" s="53">
        <f>SUM(J17:J19)</f>
        <v>60889211</v>
      </c>
      <c r="K16" s="53">
        <f>SUM(K17:K19)</f>
        <v>29411505</v>
      </c>
    </row>
    <row r="17" spans="1:11" ht="12.75" customHeight="1" x14ac:dyDescent="0.2">
      <c r="A17" s="282" t="s">
        <v>120</v>
      </c>
      <c r="B17" s="282"/>
      <c r="C17" s="282"/>
      <c r="D17" s="282"/>
      <c r="E17" s="282"/>
      <c r="F17" s="282"/>
      <c r="G17" s="10">
        <v>10</v>
      </c>
      <c r="H17" s="54">
        <v>23448125</v>
      </c>
      <c r="I17" s="54">
        <v>9851296</v>
      </c>
      <c r="J17" s="54">
        <v>27655947</v>
      </c>
      <c r="K17" s="54">
        <v>10739585</v>
      </c>
    </row>
    <row r="18" spans="1:11" ht="12.75" customHeight="1" x14ac:dyDescent="0.2">
      <c r="A18" s="282" t="s">
        <v>121</v>
      </c>
      <c r="B18" s="282"/>
      <c r="C18" s="282"/>
      <c r="D18" s="282"/>
      <c r="E18" s="282"/>
      <c r="F18" s="282"/>
      <c r="G18" s="10">
        <v>11</v>
      </c>
      <c r="H18" s="54">
        <v>0</v>
      </c>
      <c r="I18" s="54">
        <v>0</v>
      </c>
      <c r="J18" s="54">
        <v>0</v>
      </c>
      <c r="K18" s="54">
        <v>0</v>
      </c>
    </row>
    <row r="19" spans="1:11" ht="12.75" customHeight="1" x14ac:dyDescent="0.2">
      <c r="A19" s="282" t="s">
        <v>122</v>
      </c>
      <c r="B19" s="282"/>
      <c r="C19" s="282"/>
      <c r="D19" s="282"/>
      <c r="E19" s="282"/>
      <c r="F19" s="282"/>
      <c r="G19" s="10">
        <v>12</v>
      </c>
      <c r="H19" s="54">
        <v>36955168</v>
      </c>
      <c r="I19" s="54">
        <v>21496966</v>
      </c>
      <c r="J19" s="54">
        <v>33233264</v>
      </c>
      <c r="K19" s="54">
        <v>18671920</v>
      </c>
    </row>
    <row r="20" spans="1:11" ht="12.75" customHeight="1" x14ac:dyDescent="0.2">
      <c r="A20" s="251" t="s">
        <v>439</v>
      </c>
      <c r="B20" s="251"/>
      <c r="C20" s="251"/>
      <c r="D20" s="251"/>
      <c r="E20" s="251"/>
      <c r="F20" s="251"/>
      <c r="G20" s="11">
        <v>13</v>
      </c>
      <c r="H20" s="53">
        <f>SUM(H21:H23)</f>
        <v>62976734</v>
      </c>
      <c r="I20" s="53">
        <f>SUM(I21:I23)</f>
        <v>31909063</v>
      </c>
      <c r="J20" s="53">
        <f>SUM(J21:J23)</f>
        <v>67403626</v>
      </c>
      <c r="K20" s="53">
        <f>SUM(K21:K23)</f>
        <v>33819616</v>
      </c>
    </row>
    <row r="21" spans="1:11" ht="12.75" customHeight="1" x14ac:dyDescent="0.2">
      <c r="A21" s="282" t="s">
        <v>105</v>
      </c>
      <c r="B21" s="282"/>
      <c r="C21" s="282"/>
      <c r="D21" s="282"/>
      <c r="E21" s="282"/>
      <c r="F21" s="282"/>
      <c r="G21" s="10">
        <v>14</v>
      </c>
      <c r="H21" s="54">
        <v>38779345</v>
      </c>
      <c r="I21" s="54">
        <v>19830467</v>
      </c>
      <c r="J21" s="54">
        <v>41353726</v>
      </c>
      <c r="K21" s="54">
        <v>20551518</v>
      </c>
    </row>
    <row r="22" spans="1:11" ht="12.75" customHeight="1" x14ac:dyDescent="0.2">
      <c r="A22" s="282" t="s">
        <v>106</v>
      </c>
      <c r="B22" s="282"/>
      <c r="C22" s="282"/>
      <c r="D22" s="282"/>
      <c r="E22" s="282"/>
      <c r="F22" s="282"/>
      <c r="G22" s="10">
        <v>15</v>
      </c>
      <c r="H22" s="54">
        <v>17081289</v>
      </c>
      <c r="I22" s="54">
        <v>8410768</v>
      </c>
      <c r="J22" s="54">
        <v>18438458</v>
      </c>
      <c r="K22" s="54">
        <v>9261139</v>
      </c>
    </row>
    <row r="23" spans="1:11" ht="12.75" customHeight="1" x14ac:dyDescent="0.2">
      <c r="A23" s="282" t="s">
        <v>107</v>
      </c>
      <c r="B23" s="282"/>
      <c r="C23" s="282"/>
      <c r="D23" s="282"/>
      <c r="E23" s="282"/>
      <c r="F23" s="282"/>
      <c r="G23" s="10">
        <v>16</v>
      </c>
      <c r="H23" s="54">
        <v>7116100</v>
      </c>
      <c r="I23" s="54">
        <v>3667828</v>
      </c>
      <c r="J23" s="54">
        <v>7611442</v>
      </c>
      <c r="K23" s="54">
        <v>4006959</v>
      </c>
    </row>
    <row r="24" spans="1:11" ht="12.75" customHeight="1" x14ac:dyDescent="0.2">
      <c r="A24" s="247" t="s">
        <v>108</v>
      </c>
      <c r="B24" s="247"/>
      <c r="C24" s="247"/>
      <c r="D24" s="247"/>
      <c r="E24" s="247"/>
      <c r="F24" s="247"/>
      <c r="G24" s="10">
        <v>17</v>
      </c>
      <c r="H24" s="54">
        <v>3381544</v>
      </c>
      <c r="I24" s="54">
        <v>1621857</v>
      </c>
      <c r="J24" s="54">
        <v>3047158</v>
      </c>
      <c r="K24" s="54">
        <v>1528242</v>
      </c>
    </row>
    <row r="25" spans="1:11" ht="12.75" customHeight="1" x14ac:dyDescent="0.2">
      <c r="A25" s="247" t="s">
        <v>109</v>
      </c>
      <c r="B25" s="247"/>
      <c r="C25" s="247"/>
      <c r="D25" s="247"/>
      <c r="E25" s="247"/>
      <c r="F25" s="247"/>
      <c r="G25" s="10">
        <v>18</v>
      </c>
      <c r="H25" s="54">
        <v>5027004</v>
      </c>
      <c r="I25" s="54">
        <v>2639978</v>
      </c>
      <c r="J25" s="54">
        <v>4246050</v>
      </c>
      <c r="K25" s="54">
        <v>1954340</v>
      </c>
    </row>
    <row r="26" spans="1:11" ht="12.75" customHeight="1" x14ac:dyDescent="0.2">
      <c r="A26" s="251" t="s">
        <v>440</v>
      </c>
      <c r="B26" s="251"/>
      <c r="C26" s="251"/>
      <c r="D26" s="251"/>
      <c r="E26" s="251"/>
      <c r="F26" s="251"/>
      <c r="G26" s="11">
        <v>19</v>
      </c>
      <c r="H26" s="53">
        <f>H27+H28</f>
        <v>0</v>
      </c>
      <c r="I26" s="53">
        <f>I27+I28</f>
        <v>0</v>
      </c>
      <c r="J26" s="53">
        <f>J27+J28</f>
        <v>0</v>
      </c>
      <c r="K26" s="53">
        <f>K27+K28</f>
        <v>0</v>
      </c>
    </row>
    <row r="27" spans="1:11" ht="12.75" customHeight="1" x14ac:dyDescent="0.2">
      <c r="A27" s="282" t="s">
        <v>123</v>
      </c>
      <c r="B27" s="282"/>
      <c r="C27" s="282"/>
      <c r="D27" s="282"/>
      <c r="E27" s="282"/>
      <c r="F27" s="282"/>
      <c r="G27" s="10">
        <v>20</v>
      </c>
      <c r="H27" s="54">
        <v>0</v>
      </c>
      <c r="I27" s="54">
        <v>0</v>
      </c>
      <c r="J27" s="54">
        <v>0</v>
      </c>
      <c r="K27" s="54">
        <v>0</v>
      </c>
    </row>
    <row r="28" spans="1:11" ht="12.75" customHeight="1" x14ac:dyDescent="0.2">
      <c r="A28" s="282" t="s">
        <v>124</v>
      </c>
      <c r="B28" s="282"/>
      <c r="C28" s="282"/>
      <c r="D28" s="282"/>
      <c r="E28" s="282"/>
      <c r="F28" s="282"/>
      <c r="G28" s="10">
        <v>21</v>
      </c>
      <c r="H28" s="54">
        <v>0</v>
      </c>
      <c r="I28" s="54">
        <v>0</v>
      </c>
      <c r="J28" s="54">
        <v>0</v>
      </c>
      <c r="K28" s="54">
        <v>0</v>
      </c>
    </row>
    <row r="29" spans="1:11" ht="12.75" customHeight="1" x14ac:dyDescent="0.2">
      <c r="A29" s="251" t="s">
        <v>441</v>
      </c>
      <c r="B29" s="251"/>
      <c r="C29" s="251"/>
      <c r="D29" s="251"/>
      <c r="E29" s="251"/>
      <c r="F29" s="251"/>
      <c r="G29" s="11">
        <v>22</v>
      </c>
      <c r="H29" s="53">
        <f>SUM(H30:H35)</f>
        <v>442342</v>
      </c>
      <c r="I29" s="53">
        <f>SUM(I30:I35)</f>
        <v>278590</v>
      </c>
      <c r="J29" s="53">
        <f>SUM(J30:J35)</f>
        <v>411148</v>
      </c>
      <c r="K29" s="53">
        <f>SUM(K30:K35)</f>
        <v>227666</v>
      </c>
    </row>
    <row r="30" spans="1:11" ht="12.75" customHeight="1" x14ac:dyDescent="0.2">
      <c r="A30" s="282" t="s">
        <v>125</v>
      </c>
      <c r="B30" s="282"/>
      <c r="C30" s="282"/>
      <c r="D30" s="282"/>
      <c r="E30" s="282"/>
      <c r="F30" s="282"/>
      <c r="G30" s="10">
        <v>23</v>
      </c>
      <c r="H30" s="54">
        <v>432361</v>
      </c>
      <c r="I30" s="54">
        <v>276112</v>
      </c>
      <c r="J30" s="54">
        <v>400661</v>
      </c>
      <c r="K30" s="54">
        <v>219055</v>
      </c>
    </row>
    <row r="31" spans="1:11" ht="12.75" customHeight="1" x14ac:dyDescent="0.2">
      <c r="A31" s="282" t="s">
        <v>126</v>
      </c>
      <c r="B31" s="282"/>
      <c r="C31" s="282"/>
      <c r="D31" s="282"/>
      <c r="E31" s="282"/>
      <c r="F31" s="282"/>
      <c r="G31" s="10">
        <v>24</v>
      </c>
      <c r="H31" s="54">
        <v>0</v>
      </c>
      <c r="I31" s="54">
        <v>0</v>
      </c>
      <c r="J31" s="54">
        <v>0</v>
      </c>
      <c r="K31" s="54">
        <v>0</v>
      </c>
    </row>
    <row r="32" spans="1:11" ht="12.75" customHeight="1" x14ac:dyDescent="0.2">
      <c r="A32" s="282" t="s">
        <v>127</v>
      </c>
      <c r="B32" s="282"/>
      <c r="C32" s="282"/>
      <c r="D32" s="282"/>
      <c r="E32" s="282"/>
      <c r="F32" s="282"/>
      <c r="G32" s="10">
        <v>25</v>
      </c>
      <c r="H32" s="54">
        <v>0</v>
      </c>
      <c r="I32" s="54">
        <v>0</v>
      </c>
      <c r="J32" s="54">
        <v>0</v>
      </c>
      <c r="K32" s="54">
        <v>0</v>
      </c>
    </row>
    <row r="33" spans="1:11" ht="12.75" customHeight="1" x14ac:dyDescent="0.2">
      <c r="A33" s="282" t="s">
        <v>128</v>
      </c>
      <c r="B33" s="282"/>
      <c r="C33" s="282"/>
      <c r="D33" s="282"/>
      <c r="E33" s="282"/>
      <c r="F33" s="282"/>
      <c r="G33" s="10">
        <v>26</v>
      </c>
      <c r="H33" s="54">
        <v>0</v>
      </c>
      <c r="I33" s="54">
        <v>0</v>
      </c>
      <c r="J33" s="54">
        <v>0</v>
      </c>
      <c r="K33" s="54">
        <v>0</v>
      </c>
    </row>
    <row r="34" spans="1:11" ht="12.75" customHeight="1" x14ac:dyDescent="0.2">
      <c r="A34" s="282" t="s">
        <v>129</v>
      </c>
      <c r="B34" s="282"/>
      <c r="C34" s="282"/>
      <c r="D34" s="282"/>
      <c r="E34" s="282"/>
      <c r="F34" s="282"/>
      <c r="G34" s="10">
        <v>27</v>
      </c>
      <c r="H34" s="54">
        <v>9981</v>
      </c>
      <c r="I34" s="54">
        <v>2478</v>
      </c>
      <c r="J34" s="54">
        <v>10487</v>
      </c>
      <c r="K34" s="54">
        <v>8611</v>
      </c>
    </row>
    <row r="35" spans="1:11" ht="12.75" customHeight="1" x14ac:dyDescent="0.2">
      <c r="A35" s="282" t="s">
        <v>130</v>
      </c>
      <c r="B35" s="282"/>
      <c r="C35" s="282"/>
      <c r="D35" s="282"/>
      <c r="E35" s="282"/>
      <c r="F35" s="282"/>
      <c r="G35" s="10">
        <v>28</v>
      </c>
      <c r="H35" s="54">
        <v>0</v>
      </c>
      <c r="I35" s="54">
        <v>0</v>
      </c>
      <c r="J35" s="54">
        <v>0</v>
      </c>
      <c r="K35" s="54">
        <v>0</v>
      </c>
    </row>
    <row r="36" spans="1:11" ht="12.75" customHeight="1" x14ac:dyDescent="0.2">
      <c r="A36" s="247" t="s">
        <v>110</v>
      </c>
      <c r="B36" s="247"/>
      <c r="C36" s="247"/>
      <c r="D36" s="247"/>
      <c r="E36" s="247"/>
      <c r="F36" s="247"/>
      <c r="G36" s="10">
        <v>29</v>
      </c>
      <c r="H36" s="54">
        <v>183938</v>
      </c>
      <c r="I36" s="54">
        <v>179496</v>
      </c>
      <c r="J36" s="54">
        <v>589792</v>
      </c>
      <c r="K36" s="54">
        <v>262387</v>
      </c>
    </row>
    <row r="37" spans="1:11" ht="12.75" customHeight="1" x14ac:dyDescent="0.2">
      <c r="A37" s="279" t="s">
        <v>359</v>
      </c>
      <c r="B37" s="279"/>
      <c r="C37" s="279"/>
      <c r="D37" s="279"/>
      <c r="E37" s="279"/>
      <c r="F37" s="279"/>
      <c r="G37" s="11">
        <v>30</v>
      </c>
      <c r="H37" s="53">
        <f>SUM(H38:H47)</f>
        <v>779015</v>
      </c>
      <c r="I37" s="53">
        <f>SUM(I38:I47)</f>
        <v>453677</v>
      </c>
      <c r="J37" s="53">
        <f>SUM(J38:J47)</f>
        <v>206072</v>
      </c>
      <c r="K37" s="53">
        <f>SUM(K38:K47)</f>
        <v>159886</v>
      </c>
    </row>
    <row r="38" spans="1:11" ht="12.75" customHeight="1" x14ac:dyDescent="0.2">
      <c r="A38" s="247" t="s">
        <v>131</v>
      </c>
      <c r="B38" s="247"/>
      <c r="C38" s="247"/>
      <c r="D38" s="247"/>
      <c r="E38" s="247"/>
      <c r="F38" s="247"/>
      <c r="G38" s="10">
        <v>31</v>
      </c>
      <c r="H38" s="54">
        <v>0</v>
      </c>
      <c r="I38" s="54">
        <v>0</v>
      </c>
      <c r="J38" s="54">
        <v>0</v>
      </c>
      <c r="K38" s="54">
        <v>0</v>
      </c>
    </row>
    <row r="39" spans="1:11" ht="25.15" customHeight="1" x14ac:dyDescent="0.2">
      <c r="A39" s="247" t="s">
        <v>132</v>
      </c>
      <c r="B39" s="247"/>
      <c r="C39" s="247"/>
      <c r="D39" s="247"/>
      <c r="E39" s="247"/>
      <c r="F39" s="247"/>
      <c r="G39" s="10">
        <v>32</v>
      </c>
      <c r="H39" s="54">
        <v>0</v>
      </c>
      <c r="I39" s="54">
        <v>0</v>
      </c>
      <c r="J39" s="54">
        <v>0</v>
      </c>
      <c r="K39" s="54">
        <v>0</v>
      </c>
    </row>
    <row r="40" spans="1:11" ht="25.15" customHeight="1" x14ac:dyDescent="0.2">
      <c r="A40" s="247" t="s">
        <v>133</v>
      </c>
      <c r="B40" s="247"/>
      <c r="C40" s="247"/>
      <c r="D40" s="247"/>
      <c r="E40" s="247"/>
      <c r="F40" s="247"/>
      <c r="G40" s="10">
        <v>33</v>
      </c>
      <c r="H40" s="54">
        <v>0</v>
      </c>
      <c r="I40" s="54">
        <v>0</v>
      </c>
      <c r="J40" s="54">
        <v>0</v>
      </c>
      <c r="K40" s="54">
        <v>0</v>
      </c>
    </row>
    <row r="41" spans="1:11" ht="25.15" customHeight="1" x14ac:dyDescent="0.2">
      <c r="A41" s="247" t="s">
        <v>134</v>
      </c>
      <c r="B41" s="247"/>
      <c r="C41" s="247"/>
      <c r="D41" s="247"/>
      <c r="E41" s="247"/>
      <c r="F41" s="247"/>
      <c r="G41" s="10">
        <v>34</v>
      </c>
      <c r="H41" s="54">
        <v>0</v>
      </c>
      <c r="I41" s="54">
        <v>0</v>
      </c>
      <c r="J41" s="54">
        <v>0</v>
      </c>
      <c r="K41" s="54">
        <v>0</v>
      </c>
    </row>
    <row r="42" spans="1:11" ht="25.15" customHeight="1" x14ac:dyDescent="0.2">
      <c r="A42" s="247" t="s">
        <v>135</v>
      </c>
      <c r="B42" s="247"/>
      <c r="C42" s="247"/>
      <c r="D42" s="247"/>
      <c r="E42" s="247"/>
      <c r="F42" s="247"/>
      <c r="G42" s="10">
        <v>35</v>
      </c>
      <c r="H42" s="54">
        <v>0</v>
      </c>
      <c r="I42" s="54">
        <v>0</v>
      </c>
      <c r="J42" s="54">
        <v>0</v>
      </c>
      <c r="K42" s="54">
        <v>0</v>
      </c>
    </row>
    <row r="43" spans="1:11" ht="12.75" customHeight="1" x14ac:dyDescent="0.2">
      <c r="A43" s="247" t="s">
        <v>136</v>
      </c>
      <c r="B43" s="247"/>
      <c r="C43" s="247"/>
      <c r="D43" s="247"/>
      <c r="E43" s="247"/>
      <c r="F43" s="247"/>
      <c r="G43" s="10">
        <v>36</v>
      </c>
      <c r="H43" s="54">
        <v>0</v>
      </c>
      <c r="I43" s="54">
        <v>0</v>
      </c>
      <c r="J43" s="54">
        <v>0</v>
      </c>
      <c r="K43" s="54">
        <v>0</v>
      </c>
    </row>
    <row r="44" spans="1:11" ht="12.75" customHeight="1" x14ac:dyDescent="0.2">
      <c r="A44" s="247" t="s">
        <v>137</v>
      </c>
      <c r="B44" s="247"/>
      <c r="C44" s="247"/>
      <c r="D44" s="247"/>
      <c r="E44" s="247"/>
      <c r="F44" s="247"/>
      <c r="G44" s="10">
        <v>37</v>
      </c>
      <c r="H44" s="54">
        <v>403592</v>
      </c>
      <c r="I44" s="54">
        <v>356696</v>
      </c>
      <c r="J44" s="54">
        <v>143746</v>
      </c>
      <c r="K44" s="54">
        <v>124259</v>
      </c>
    </row>
    <row r="45" spans="1:11" ht="12.75" customHeight="1" x14ac:dyDescent="0.2">
      <c r="A45" s="247" t="s">
        <v>138</v>
      </c>
      <c r="B45" s="247"/>
      <c r="C45" s="247"/>
      <c r="D45" s="247"/>
      <c r="E45" s="247"/>
      <c r="F45" s="247"/>
      <c r="G45" s="10">
        <v>38</v>
      </c>
      <c r="H45" s="54">
        <v>375423</v>
      </c>
      <c r="I45" s="54">
        <v>96981</v>
      </c>
      <c r="J45" s="54">
        <v>23524</v>
      </c>
      <c r="K45" s="54">
        <v>2696</v>
      </c>
    </row>
    <row r="46" spans="1:11" ht="12.75" customHeight="1" x14ac:dyDescent="0.2">
      <c r="A46" s="247" t="s">
        <v>139</v>
      </c>
      <c r="B46" s="247"/>
      <c r="C46" s="247"/>
      <c r="D46" s="247"/>
      <c r="E46" s="247"/>
      <c r="F46" s="247"/>
      <c r="G46" s="10">
        <v>39</v>
      </c>
      <c r="H46" s="54">
        <v>0</v>
      </c>
      <c r="I46" s="54">
        <v>0</v>
      </c>
      <c r="J46" s="54">
        <v>0</v>
      </c>
      <c r="K46" s="54">
        <v>0</v>
      </c>
    </row>
    <row r="47" spans="1:11" ht="12.75" customHeight="1" x14ac:dyDescent="0.2">
      <c r="A47" s="247" t="s">
        <v>140</v>
      </c>
      <c r="B47" s="247"/>
      <c r="C47" s="247"/>
      <c r="D47" s="247"/>
      <c r="E47" s="247"/>
      <c r="F47" s="247"/>
      <c r="G47" s="10">
        <v>40</v>
      </c>
      <c r="H47" s="54">
        <v>0</v>
      </c>
      <c r="I47" s="54">
        <v>0</v>
      </c>
      <c r="J47" s="54">
        <v>38802</v>
      </c>
      <c r="K47" s="54">
        <v>32931</v>
      </c>
    </row>
    <row r="48" spans="1:11" ht="12.75" customHeight="1" x14ac:dyDescent="0.2">
      <c r="A48" s="279" t="s">
        <v>360</v>
      </c>
      <c r="B48" s="279"/>
      <c r="C48" s="279"/>
      <c r="D48" s="279"/>
      <c r="E48" s="279"/>
      <c r="F48" s="279"/>
      <c r="G48" s="11">
        <v>41</v>
      </c>
      <c r="H48" s="53">
        <f>SUM(H49:H55)</f>
        <v>358133</v>
      </c>
      <c r="I48" s="53">
        <f>SUM(I49:I55)</f>
        <v>228098</v>
      </c>
      <c r="J48" s="53">
        <f>SUM(J49:J55)</f>
        <v>86986</v>
      </c>
      <c r="K48" s="53">
        <f>SUM(K49:K55)</f>
        <v>42892</v>
      </c>
    </row>
    <row r="49" spans="1:11" ht="25.15" customHeight="1" x14ac:dyDescent="0.2">
      <c r="A49" s="247" t="s">
        <v>141</v>
      </c>
      <c r="B49" s="247"/>
      <c r="C49" s="247"/>
      <c r="D49" s="247"/>
      <c r="E49" s="247"/>
      <c r="F49" s="247"/>
      <c r="G49" s="10">
        <v>42</v>
      </c>
      <c r="H49" s="54">
        <v>0</v>
      </c>
      <c r="I49" s="54">
        <v>0</v>
      </c>
      <c r="J49" s="54">
        <v>0</v>
      </c>
      <c r="K49" s="54">
        <v>0</v>
      </c>
    </row>
    <row r="50" spans="1:11" ht="12.75" customHeight="1" x14ac:dyDescent="0.2">
      <c r="A50" s="272" t="s">
        <v>142</v>
      </c>
      <c r="B50" s="272"/>
      <c r="C50" s="272"/>
      <c r="D50" s="272"/>
      <c r="E50" s="272"/>
      <c r="F50" s="272"/>
      <c r="G50" s="10">
        <v>43</v>
      </c>
      <c r="H50" s="54">
        <v>0</v>
      </c>
      <c r="I50" s="54">
        <v>0</v>
      </c>
      <c r="J50" s="54">
        <v>0</v>
      </c>
      <c r="K50" s="54">
        <v>0</v>
      </c>
    </row>
    <row r="51" spans="1:11" ht="12.75" customHeight="1" x14ac:dyDescent="0.2">
      <c r="A51" s="272" t="s">
        <v>143</v>
      </c>
      <c r="B51" s="272"/>
      <c r="C51" s="272"/>
      <c r="D51" s="272"/>
      <c r="E51" s="272"/>
      <c r="F51" s="272"/>
      <c r="G51" s="10">
        <v>44</v>
      </c>
      <c r="H51" s="54">
        <v>106285</v>
      </c>
      <c r="I51" s="54">
        <v>62275</v>
      </c>
      <c r="J51" s="54">
        <v>86986</v>
      </c>
      <c r="K51" s="54">
        <v>42892</v>
      </c>
    </row>
    <row r="52" spans="1:11" ht="12.75" customHeight="1" x14ac:dyDescent="0.2">
      <c r="A52" s="272" t="s">
        <v>144</v>
      </c>
      <c r="B52" s="272"/>
      <c r="C52" s="272"/>
      <c r="D52" s="272"/>
      <c r="E52" s="272"/>
      <c r="F52" s="272"/>
      <c r="G52" s="10">
        <v>45</v>
      </c>
      <c r="H52" s="54">
        <v>0</v>
      </c>
      <c r="I52" s="54">
        <v>0</v>
      </c>
      <c r="J52" s="54">
        <v>0</v>
      </c>
      <c r="K52" s="54">
        <v>0</v>
      </c>
    </row>
    <row r="53" spans="1:11" ht="12.75" customHeight="1" x14ac:dyDescent="0.2">
      <c r="A53" s="272" t="s">
        <v>145</v>
      </c>
      <c r="B53" s="272"/>
      <c r="C53" s="272"/>
      <c r="D53" s="272"/>
      <c r="E53" s="272"/>
      <c r="F53" s="272"/>
      <c r="G53" s="10">
        <v>46</v>
      </c>
      <c r="H53" s="54">
        <v>0</v>
      </c>
      <c r="I53" s="54">
        <v>0</v>
      </c>
      <c r="J53" s="54">
        <v>0</v>
      </c>
      <c r="K53" s="54">
        <v>0</v>
      </c>
    </row>
    <row r="54" spans="1:11" ht="12.75" customHeight="1" x14ac:dyDescent="0.2">
      <c r="A54" s="272" t="s">
        <v>146</v>
      </c>
      <c r="B54" s="272"/>
      <c r="C54" s="272"/>
      <c r="D54" s="272"/>
      <c r="E54" s="272"/>
      <c r="F54" s="272"/>
      <c r="G54" s="10">
        <v>47</v>
      </c>
      <c r="H54" s="54">
        <v>0</v>
      </c>
      <c r="I54" s="54">
        <v>0</v>
      </c>
      <c r="J54" s="54">
        <v>0</v>
      </c>
      <c r="K54" s="54">
        <v>0</v>
      </c>
    </row>
    <row r="55" spans="1:11" ht="12.75" customHeight="1" x14ac:dyDescent="0.2">
      <c r="A55" s="272" t="s">
        <v>147</v>
      </c>
      <c r="B55" s="272"/>
      <c r="C55" s="272"/>
      <c r="D55" s="272"/>
      <c r="E55" s="272"/>
      <c r="F55" s="272"/>
      <c r="G55" s="10">
        <v>48</v>
      </c>
      <c r="H55" s="54">
        <v>251848</v>
      </c>
      <c r="I55" s="54">
        <v>165823</v>
      </c>
      <c r="J55" s="54">
        <v>0</v>
      </c>
      <c r="K55" s="54">
        <v>0</v>
      </c>
    </row>
    <row r="56" spans="1:11" ht="22.15" customHeight="1" x14ac:dyDescent="0.2">
      <c r="A56" s="281" t="s">
        <v>148</v>
      </c>
      <c r="B56" s="281"/>
      <c r="C56" s="281"/>
      <c r="D56" s="281"/>
      <c r="E56" s="281"/>
      <c r="F56" s="281"/>
      <c r="G56" s="10">
        <v>49</v>
      </c>
      <c r="H56" s="54">
        <v>0</v>
      </c>
      <c r="I56" s="54">
        <v>0</v>
      </c>
      <c r="J56" s="54">
        <v>0</v>
      </c>
      <c r="K56" s="54">
        <v>0</v>
      </c>
    </row>
    <row r="57" spans="1:11" ht="12.75" customHeight="1" x14ac:dyDescent="0.2">
      <c r="A57" s="281" t="s">
        <v>149</v>
      </c>
      <c r="B57" s="281"/>
      <c r="C57" s="281"/>
      <c r="D57" s="281"/>
      <c r="E57" s="281"/>
      <c r="F57" s="281"/>
      <c r="G57" s="10">
        <v>50</v>
      </c>
      <c r="H57" s="54">
        <v>0</v>
      </c>
      <c r="I57" s="54">
        <v>0</v>
      </c>
      <c r="J57" s="54">
        <v>0</v>
      </c>
      <c r="K57" s="54">
        <v>0</v>
      </c>
    </row>
    <row r="58" spans="1:11" ht="24.6" customHeight="1" x14ac:dyDescent="0.2">
      <c r="A58" s="281" t="s">
        <v>150</v>
      </c>
      <c r="B58" s="281"/>
      <c r="C58" s="281"/>
      <c r="D58" s="281"/>
      <c r="E58" s="281"/>
      <c r="F58" s="281"/>
      <c r="G58" s="10">
        <v>51</v>
      </c>
      <c r="H58" s="54">
        <v>0</v>
      </c>
      <c r="I58" s="54">
        <v>0</v>
      </c>
      <c r="J58" s="54">
        <v>0</v>
      </c>
      <c r="K58" s="54">
        <v>0</v>
      </c>
    </row>
    <row r="59" spans="1:11" ht="12.75" customHeight="1" x14ac:dyDescent="0.2">
      <c r="A59" s="281" t="s">
        <v>151</v>
      </c>
      <c r="B59" s="281"/>
      <c r="C59" s="281"/>
      <c r="D59" s="281"/>
      <c r="E59" s="281"/>
      <c r="F59" s="281"/>
      <c r="G59" s="10">
        <v>52</v>
      </c>
      <c r="H59" s="54">
        <v>0</v>
      </c>
      <c r="I59" s="54">
        <v>0</v>
      </c>
      <c r="J59" s="54">
        <v>0</v>
      </c>
      <c r="K59" s="54">
        <v>0</v>
      </c>
    </row>
    <row r="60" spans="1:11" ht="12.75" customHeight="1" x14ac:dyDescent="0.2">
      <c r="A60" s="279" t="s">
        <v>361</v>
      </c>
      <c r="B60" s="279"/>
      <c r="C60" s="279"/>
      <c r="D60" s="279"/>
      <c r="E60" s="279"/>
      <c r="F60" s="279"/>
      <c r="G60" s="11">
        <v>53</v>
      </c>
      <c r="H60" s="53">
        <f>H8+H37+H56+H57</f>
        <v>144292842</v>
      </c>
      <c r="I60" s="53">
        <f t="shared" ref="I60:K60" si="0">I8+I37+I56+I57</f>
        <v>72978806</v>
      </c>
      <c r="J60" s="53">
        <f t="shared" si="0"/>
        <v>140859525</v>
      </c>
      <c r="K60" s="53">
        <f t="shared" si="0"/>
        <v>70337031</v>
      </c>
    </row>
    <row r="61" spans="1:11" ht="12.75" customHeight="1" x14ac:dyDescent="0.2">
      <c r="A61" s="279" t="s">
        <v>362</v>
      </c>
      <c r="B61" s="279"/>
      <c r="C61" s="279"/>
      <c r="D61" s="279"/>
      <c r="E61" s="279"/>
      <c r="F61" s="279"/>
      <c r="G61" s="11">
        <v>54</v>
      </c>
      <c r="H61" s="53">
        <f>H14+H48+H58+H59</f>
        <v>133669188</v>
      </c>
      <c r="I61" s="53">
        <f t="shared" ref="I61:K61" si="1">I14+I48+I58+I59</f>
        <v>71783082</v>
      </c>
      <c r="J61" s="53">
        <f t="shared" si="1"/>
        <v>126016754</v>
      </c>
      <c r="K61" s="53">
        <f t="shared" si="1"/>
        <v>65033434</v>
      </c>
    </row>
    <row r="62" spans="1:11" ht="12.75" customHeight="1" x14ac:dyDescent="0.2">
      <c r="A62" s="279" t="s">
        <v>363</v>
      </c>
      <c r="B62" s="279"/>
      <c r="C62" s="279"/>
      <c r="D62" s="279"/>
      <c r="E62" s="279"/>
      <c r="F62" s="279"/>
      <c r="G62" s="11">
        <v>55</v>
      </c>
      <c r="H62" s="53">
        <f>H60-H61</f>
        <v>10623654</v>
      </c>
      <c r="I62" s="53">
        <f t="shared" ref="I62:K62" si="2">I60-I61</f>
        <v>1195724</v>
      </c>
      <c r="J62" s="53">
        <f t="shared" si="2"/>
        <v>14842771</v>
      </c>
      <c r="K62" s="53">
        <f t="shared" si="2"/>
        <v>5303597</v>
      </c>
    </row>
    <row r="63" spans="1:11" ht="12.75" customHeight="1" x14ac:dyDescent="0.2">
      <c r="A63" s="280" t="s">
        <v>364</v>
      </c>
      <c r="B63" s="280"/>
      <c r="C63" s="280"/>
      <c r="D63" s="280"/>
      <c r="E63" s="280"/>
      <c r="F63" s="280"/>
      <c r="G63" s="11">
        <v>56</v>
      </c>
      <c r="H63" s="53">
        <f>+IF((H60-H61)&gt;0,(H60-H61),0)</f>
        <v>10623654</v>
      </c>
      <c r="I63" s="53">
        <f t="shared" ref="I63:K63" si="3">+IF((I60-I61)&gt;0,(I60-I61),0)</f>
        <v>1195724</v>
      </c>
      <c r="J63" s="53">
        <f t="shared" si="3"/>
        <v>14842771</v>
      </c>
      <c r="K63" s="53">
        <f t="shared" si="3"/>
        <v>5303597</v>
      </c>
    </row>
    <row r="64" spans="1:11" ht="12.75" customHeight="1" x14ac:dyDescent="0.2">
      <c r="A64" s="280" t="s">
        <v>365</v>
      </c>
      <c r="B64" s="280"/>
      <c r="C64" s="280"/>
      <c r="D64" s="280"/>
      <c r="E64" s="280"/>
      <c r="F64" s="280"/>
      <c r="G64" s="11">
        <v>57</v>
      </c>
      <c r="H64" s="53">
        <f>+IF((H60-H61)&lt;0,(H60-H61),0)</f>
        <v>0</v>
      </c>
      <c r="I64" s="53">
        <f t="shared" ref="I64:K64" si="4">+IF((I60-I61)&lt;0,(I60-I61),0)</f>
        <v>0</v>
      </c>
      <c r="J64" s="53">
        <f t="shared" si="4"/>
        <v>0</v>
      </c>
      <c r="K64" s="53">
        <f t="shared" si="4"/>
        <v>0</v>
      </c>
    </row>
    <row r="65" spans="1:11" ht="12.75" customHeight="1" x14ac:dyDescent="0.2">
      <c r="A65" s="281" t="s">
        <v>111</v>
      </c>
      <c r="B65" s="281"/>
      <c r="C65" s="281"/>
      <c r="D65" s="281"/>
      <c r="E65" s="281"/>
      <c r="F65" s="281"/>
      <c r="G65" s="10">
        <v>58</v>
      </c>
      <c r="H65" s="54">
        <v>1548519</v>
      </c>
      <c r="I65" s="54">
        <v>39076</v>
      </c>
      <c r="J65" s="54">
        <v>2659090</v>
      </c>
      <c r="K65" s="54">
        <v>940050</v>
      </c>
    </row>
    <row r="66" spans="1:11" ht="12.75" customHeight="1" x14ac:dyDescent="0.2">
      <c r="A66" s="279" t="s">
        <v>366</v>
      </c>
      <c r="B66" s="279"/>
      <c r="C66" s="279"/>
      <c r="D66" s="279"/>
      <c r="E66" s="279"/>
      <c r="F66" s="279"/>
      <c r="G66" s="11">
        <v>59</v>
      </c>
      <c r="H66" s="53">
        <f>H62-H65</f>
        <v>9075135</v>
      </c>
      <c r="I66" s="53">
        <f t="shared" ref="I66:K66" si="5">I62-I65</f>
        <v>1156648</v>
      </c>
      <c r="J66" s="53">
        <f t="shared" si="5"/>
        <v>12183681</v>
      </c>
      <c r="K66" s="53">
        <f t="shared" si="5"/>
        <v>4363547</v>
      </c>
    </row>
    <row r="67" spans="1:11" ht="12.75" customHeight="1" x14ac:dyDescent="0.2">
      <c r="A67" s="280" t="s">
        <v>367</v>
      </c>
      <c r="B67" s="280"/>
      <c r="C67" s="280"/>
      <c r="D67" s="280"/>
      <c r="E67" s="280"/>
      <c r="F67" s="280"/>
      <c r="G67" s="11">
        <v>60</v>
      </c>
      <c r="H67" s="53">
        <f>+IF((H62-H65)&gt;0,(H62-H65),0)</f>
        <v>9075135</v>
      </c>
      <c r="I67" s="53">
        <f t="shared" ref="I67:K67" si="6">+IF((I62-I65)&gt;0,(I62-I65),0)</f>
        <v>1156648</v>
      </c>
      <c r="J67" s="53">
        <f t="shared" si="6"/>
        <v>12183681</v>
      </c>
      <c r="K67" s="53">
        <f t="shared" si="6"/>
        <v>4363547</v>
      </c>
    </row>
    <row r="68" spans="1:11" ht="12.75" customHeight="1" x14ac:dyDescent="0.2">
      <c r="A68" s="280" t="s">
        <v>368</v>
      </c>
      <c r="B68" s="280"/>
      <c r="C68" s="280"/>
      <c r="D68" s="280"/>
      <c r="E68" s="280"/>
      <c r="F68" s="280"/>
      <c r="G68" s="11">
        <v>61</v>
      </c>
      <c r="H68" s="53">
        <f>+IF((H62-H65)&lt;0,(H62-H65),0)</f>
        <v>0</v>
      </c>
      <c r="I68" s="53">
        <f t="shared" ref="I68:K68" si="7">+IF((I62-I65)&lt;0,(I62-I65),0)</f>
        <v>0</v>
      </c>
      <c r="J68" s="53">
        <f t="shared" si="7"/>
        <v>0</v>
      </c>
      <c r="K68" s="53">
        <f t="shared" si="7"/>
        <v>0</v>
      </c>
    </row>
    <row r="69" spans="1:11" x14ac:dyDescent="0.2">
      <c r="A69" s="273" t="s">
        <v>152</v>
      </c>
      <c r="B69" s="273"/>
      <c r="C69" s="273"/>
      <c r="D69" s="273"/>
      <c r="E69" s="273"/>
      <c r="F69" s="273"/>
      <c r="G69" s="274"/>
      <c r="H69" s="274"/>
      <c r="I69" s="274"/>
      <c r="J69" s="275"/>
      <c r="K69" s="275"/>
    </row>
    <row r="70" spans="1:11" ht="22.15" customHeight="1" x14ac:dyDescent="0.2">
      <c r="A70" s="279" t="s">
        <v>369</v>
      </c>
      <c r="B70" s="279"/>
      <c r="C70" s="279"/>
      <c r="D70" s="279"/>
      <c r="E70" s="279"/>
      <c r="F70" s="279"/>
      <c r="G70" s="11">
        <v>62</v>
      </c>
      <c r="H70" s="53">
        <f>H71-H72</f>
        <v>0</v>
      </c>
      <c r="I70" s="53">
        <f>I71-I72</f>
        <v>0</v>
      </c>
      <c r="J70" s="53">
        <f>J71-J72</f>
        <v>0</v>
      </c>
      <c r="K70" s="53">
        <f>K71-K72</f>
        <v>0</v>
      </c>
    </row>
    <row r="71" spans="1:11" ht="12.75" customHeight="1" x14ac:dyDescent="0.2">
      <c r="A71" s="272" t="s">
        <v>153</v>
      </c>
      <c r="B71" s="272"/>
      <c r="C71" s="272"/>
      <c r="D71" s="272"/>
      <c r="E71" s="272"/>
      <c r="F71" s="272"/>
      <c r="G71" s="10">
        <v>63</v>
      </c>
      <c r="H71" s="54">
        <v>0</v>
      </c>
      <c r="I71" s="54">
        <v>0</v>
      </c>
      <c r="J71" s="54">
        <v>0</v>
      </c>
      <c r="K71" s="54">
        <v>0</v>
      </c>
    </row>
    <row r="72" spans="1:11" ht="12.75" customHeight="1" x14ac:dyDescent="0.2">
      <c r="A72" s="272" t="s">
        <v>154</v>
      </c>
      <c r="B72" s="272"/>
      <c r="C72" s="272"/>
      <c r="D72" s="272"/>
      <c r="E72" s="272"/>
      <c r="F72" s="272"/>
      <c r="G72" s="10">
        <v>64</v>
      </c>
      <c r="H72" s="54">
        <v>0</v>
      </c>
      <c r="I72" s="54">
        <v>0</v>
      </c>
      <c r="J72" s="54">
        <v>0</v>
      </c>
      <c r="K72" s="54">
        <v>0</v>
      </c>
    </row>
    <row r="73" spans="1:11" ht="12.75" customHeight="1" x14ac:dyDescent="0.2">
      <c r="A73" s="281" t="s">
        <v>155</v>
      </c>
      <c r="B73" s="281"/>
      <c r="C73" s="281"/>
      <c r="D73" s="281"/>
      <c r="E73" s="281"/>
      <c r="F73" s="281"/>
      <c r="G73" s="10">
        <v>65</v>
      </c>
      <c r="H73" s="54">
        <v>0</v>
      </c>
      <c r="I73" s="54">
        <v>0</v>
      </c>
      <c r="J73" s="54">
        <v>0</v>
      </c>
      <c r="K73" s="54">
        <v>0</v>
      </c>
    </row>
    <row r="74" spans="1:11" ht="12.75" customHeight="1" x14ac:dyDescent="0.2">
      <c r="A74" s="280" t="s">
        <v>370</v>
      </c>
      <c r="B74" s="280"/>
      <c r="C74" s="280"/>
      <c r="D74" s="280"/>
      <c r="E74" s="280"/>
      <c r="F74" s="280"/>
      <c r="G74" s="11">
        <v>66</v>
      </c>
      <c r="H74" s="75">
        <v>0</v>
      </c>
      <c r="I74" s="75">
        <v>0</v>
      </c>
      <c r="J74" s="75">
        <v>0</v>
      </c>
      <c r="K74" s="75">
        <v>0</v>
      </c>
    </row>
    <row r="75" spans="1:11" ht="12.75" customHeight="1" x14ac:dyDescent="0.2">
      <c r="A75" s="280" t="s">
        <v>371</v>
      </c>
      <c r="B75" s="280"/>
      <c r="C75" s="280"/>
      <c r="D75" s="280"/>
      <c r="E75" s="280"/>
      <c r="F75" s="280"/>
      <c r="G75" s="11">
        <v>67</v>
      </c>
      <c r="H75" s="75">
        <v>0</v>
      </c>
      <c r="I75" s="75">
        <v>0</v>
      </c>
      <c r="J75" s="75">
        <v>0</v>
      </c>
      <c r="K75" s="75">
        <v>0</v>
      </c>
    </row>
    <row r="76" spans="1:11" x14ac:dyDescent="0.2">
      <c r="A76" s="273" t="s">
        <v>156</v>
      </c>
      <c r="B76" s="273"/>
      <c r="C76" s="273"/>
      <c r="D76" s="273"/>
      <c r="E76" s="273"/>
      <c r="F76" s="273"/>
      <c r="G76" s="274"/>
      <c r="H76" s="274"/>
      <c r="I76" s="274"/>
      <c r="J76" s="275"/>
      <c r="K76" s="275"/>
    </row>
    <row r="77" spans="1:11" ht="12.75" customHeight="1" x14ac:dyDescent="0.2">
      <c r="A77" s="279" t="s">
        <v>372</v>
      </c>
      <c r="B77" s="279"/>
      <c r="C77" s="279"/>
      <c r="D77" s="279"/>
      <c r="E77" s="279"/>
      <c r="F77" s="279"/>
      <c r="G77" s="11">
        <v>68</v>
      </c>
      <c r="H77" s="75">
        <v>0</v>
      </c>
      <c r="I77" s="75">
        <v>0</v>
      </c>
      <c r="J77" s="75">
        <v>0</v>
      </c>
      <c r="K77" s="75">
        <v>0</v>
      </c>
    </row>
    <row r="78" spans="1:11" ht="12.75" customHeight="1" x14ac:dyDescent="0.2">
      <c r="A78" s="278" t="s">
        <v>373</v>
      </c>
      <c r="B78" s="278"/>
      <c r="C78" s="278"/>
      <c r="D78" s="278"/>
      <c r="E78" s="278"/>
      <c r="F78" s="278"/>
      <c r="G78" s="47">
        <v>69</v>
      </c>
      <c r="H78" s="54">
        <v>0</v>
      </c>
      <c r="I78" s="54">
        <v>0</v>
      </c>
      <c r="J78" s="54">
        <v>0</v>
      </c>
      <c r="K78" s="54">
        <v>0</v>
      </c>
    </row>
    <row r="79" spans="1:11" ht="12.75" customHeight="1" x14ac:dyDescent="0.2">
      <c r="A79" s="278" t="s">
        <v>374</v>
      </c>
      <c r="B79" s="278"/>
      <c r="C79" s="278"/>
      <c r="D79" s="278"/>
      <c r="E79" s="278"/>
      <c r="F79" s="278"/>
      <c r="G79" s="47">
        <v>70</v>
      </c>
      <c r="H79" s="54">
        <v>0</v>
      </c>
      <c r="I79" s="54">
        <v>0</v>
      </c>
      <c r="J79" s="54">
        <v>0</v>
      </c>
      <c r="K79" s="54">
        <v>0</v>
      </c>
    </row>
    <row r="80" spans="1:11" ht="12.75" customHeight="1" x14ac:dyDescent="0.2">
      <c r="A80" s="279" t="s">
        <v>375</v>
      </c>
      <c r="B80" s="279"/>
      <c r="C80" s="279"/>
      <c r="D80" s="279"/>
      <c r="E80" s="279"/>
      <c r="F80" s="279"/>
      <c r="G80" s="11">
        <v>71</v>
      </c>
      <c r="H80" s="75">
        <v>0</v>
      </c>
      <c r="I80" s="75">
        <v>0</v>
      </c>
      <c r="J80" s="75">
        <v>0</v>
      </c>
      <c r="K80" s="75">
        <v>0</v>
      </c>
    </row>
    <row r="81" spans="1:11" ht="12.75" customHeight="1" x14ac:dyDescent="0.2">
      <c r="A81" s="279" t="s">
        <v>376</v>
      </c>
      <c r="B81" s="279"/>
      <c r="C81" s="279"/>
      <c r="D81" s="279"/>
      <c r="E81" s="279"/>
      <c r="F81" s="279"/>
      <c r="G81" s="11">
        <v>72</v>
      </c>
      <c r="H81" s="75">
        <v>0</v>
      </c>
      <c r="I81" s="75">
        <v>0</v>
      </c>
      <c r="J81" s="75">
        <v>0</v>
      </c>
      <c r="K81" s="75">
        <v>0</v>
      </c>
    </row>
    <row r="82" spans="1:11" ht="12.75" customHeight="1" x14ac:dyDescent="0.2">
      <c r="A82" s="280" t="s">
        <v>377</v>
      </c>
      <c r="B82" s="280"/>
      <c r="C82" s="280"/>
      <c r="D82" s="280"/>
      <c r="E82" s="280"/>
      <c r="F82" s="280"/>
      <c r="G82" s="11">
        <v>73</v>
      </c>
      <c r="H82" s="75">
        <v>0</v>
      </c>
      <c r="I82" s="75">
        <v>0</v>
      </c>
      <c r="J82" s="75">
        <v>0</v>
      </c>
      <c r="K82" s="75">
        <v>0</v>
      </c>
    </row>
    <row r="83" spans="1:11" ht="12.75" customHeight="1" x14ac:dyDescent="0.2">
      <c r="A83" s="280" t="s">
        <v>378</v>
      </c>
      <c r="B83" s="280"/>
      <c r="C83" s="280"/>
      <c r="D83" s="280"/>
      <c r="E83" s="280"/>
      <c r="F83" s="280"/>
      <c r="G83" s="11">
        <v>74</v>
      </c>
      <c r="H83" s="75">
        <v>0</v>
      </c>
      <c r="I83" s="75">
        <v>0</v>
      </c>
      <c r="J83" s="75">
        <v>0</v>
      </c>
      <c r="K83" s="75">
        <v>0</v>
      </c>
    </row>
    <row r="84" spans="1:11" x14ac:dyDescent="0.2">
      <c r="A84" s="273" t="s">
        <v>112</v>
      </c>
      <c r="B84" s="273"/>
      <c r="C84" s="273"/>
      <c r="D84" s="273"/>
      <c r="E84" s="273"/>
      <c r="F84" s="273"/>
      <c r="G84" s="274"/>
      <c r="H84" s="274"/>
      <c r="I84" s="274"/>
      <c r="J84" s="275"/>
      <c r="K84" s="275"/>
    </row>
    <row r="85" spans="1:11" ht="12.75" customHeight="1" x14ac:dyDescent="0.2">
      <c r="A85" s="268" t="s">
        <v>379</v>
      </c>
      <c r="B85" s="268"/>
      <c r="C85" s="268"/>
      <c r="D85" s="268"/>
      <c r="E85" s="268"/>
      <c r="F85" s="268"/>
      <c r="G85" s="11">
        <v>75</v>
      </c>
      <c r="H85" s="55">
        <f>H86+H87</f>
        <v>0</v>
      </c>
      <c r="I85" s="55">
        <f>I86+I87</f>
        <v>0</v>
      </c>
      <c r="J85" s="55">
        <f>J86+J87</f>
        <v>0</v>
      </c>
      <c r="K85" s="55">
        <f>K86+K87</f>
        <v>0</v>
      </c>
    </row>
    <row r="86" spans="1:11" ht="12.75" customHeight="1" x14ac:dyDescent="0.2">
      <c r="A86" s="269" t="s">
        <v>157</v>
      </c>
      <c r="B86" s="269"/>
      <c r="C86" s="269"/>
      <c r="D86" s="269"/>
      <c r="E86" s="269"/>
      <c r="F86" s="269"/>
      <c r="G86" s="10">
        <v>76</v>
      </c>
      <c r="H86" s="56">
        <v>0</v>
      </c>
      <c r="I86" s="56">
        <v>0</v>
      </c>
      <c r="J86" s="54">
        <v>0</v>
      </c>
      <c r="K86" s="54">
        <v>0</v>
      </c>
    </row>
    <row r="87" spans="1:11" ht="12.75" customHeight="1" x14ac:dyDescent="0.2">
      <c r="A87" s="269" t="s">
        <v>158</v>
      </c>
      <c r="B87" s="269"/>
      <c r="C87" s="269"/>
      <c r="D87" s="269"/>
      <c r="E87" s="269"/>
      <c r="F87" s="269"/>
      <c r="G87" s="10">
        <v>77</v>
      </c>
      <c r="H87" s="56">
        <v>0</v>
      </c>
      <c r="I87" s="56">
        <v>0</v>
      </c>
      <c r="J87" s="54">
        <v>0</v>
      </c>
      <c r="K87" s="54">
        <v>0</v>
      </c>
    </row>
    <row r="88" spans="1:11" x14ac:dyDescent="0.2">
      <c r="A88" s="276" t="s">
        <v>114</v>
      </c>
      <c r="B88" s="276"/>
      <c r="C88" s="276"/>
      <c r="D88" s="276"/>
      <c r="E88" s="276"/>
      <c r="F88" s="276"/>
      <c r="G88" s="277"/>
      <c r="H88" s="277"/>
      <c r="I88" s="277"/>
      <c r="J88" s="275"/>
      <c r="K88" s="275"/>
    </row>
    <row r="89" spans="1:11" ht="12.75" customHeight="1" x14ac:dyDescent="0.2">
      <c r="A89" s="248" t="s">
        <v>159</v>
      </c>
      <c r="B89" s="248"/>
      <c r="C89" s="248"/>
      <c r="D89" s="248"/>
      <c r="E89" s="248"/>
      <c r="F89" s="248"/>
      <c r="G89" s="10">
        <v>78</v>
      </c>
      <c r="H89" s="56">
        <v>9075135</v>
      </c>
      <c r="I89" s="56">
        <v>1156648</v>
      </c>
      <c r="J89" s="56">
        <v>12183682</v>
      </c>
      <c r="K89" s="56">
        <v>4363547</v>
      </c>
    </row>
    <row r="90" spans="1:11" ht="24" customHeight="1" x14ac:dyDescent="0.2">
      <c r="A90" s="249" t="s">
        <v>435</v>
      </c>
      <c r="B90" s="249"/>
      <c r="C90" s="249"/>
      <c r="D90" s="249"/>
      <c r="E90" s="249"/>
      <c r="F90" s="249"/>
      <c r="G90" s="11">
        <v>79</v>
      </c>
      <c r="H90" s="73">
        <f>H91+H98</f>
        <v>-7642</v>
      </c>
      <c r="I90" s="73">
        <f>I91+I98</f>
        <v>-16382</v>
      </c>
      <c r="J90" s="73">
        <f t="shared" ref="J90:K90" si="8">J91+J98</f>
        <v>-28026</v>
      </c>
      <c r="K90" s="73">
        <f t="shared" si="8"/>
        <v>22</v>
      </c>
    </row>
    <row r="91" spans="1:11" ht="24" customHeight="1" x14ac:dyDescent="0.2">
      <c r="A91" s="270" t="s">
        <v>442</v>
      </c>
      <c r="B91" s="270"/>
      <c r="C91" s="270"/>
      <c r="D91" s="270"/>
      <c r="E91" s="270"/>
      <c r="F91" s="270"/>
      <c r="G91" s="11">
        <v>80</v>
      </c>
      <c r="H91" s="73">
        <f>SUM(H92:H96)</f>
        <v>0</v>
      </c>
      <c r="I91" s="73">
        <f>SUM(I92:I96)</f>
        <v>0</v>
      </c>
      <c r="J91" s="73">
        <f t="shared" ref="J91:K91" si="9">SUM(J92:J96)</f>
        <v>0</v>
      </c>
      <c r="K91" s="73">
        <f t="shared" si="9"/>
        <v>0</v>
      </c>
    </row>
    <row r="92" spans="1:11" ht="25.5" customHeight="1" x14ac:dyDescent="0.2">
      <c r="A92" s="272" t="s">
        <v>380</v>
      </c>
      <c r="B92" s="272"/>
      <c r="C92" s="272"/>
      <c r="D92" s="272"/>
      <c r="E92" s="272"/>
      <c r="F92" s="272"/>
      <c r="G92" s="11">
        <v>81</v>
      </c>
      <c r="H92" s="56">
        <v>0</v>
      </c>
      <c r="I92" s="56">
        <v>0</v>
      </c>
      <c r="J92" s="56">
        <v>0</v>
      </c>
      <c r="K92" s="56">
        <v>0</v>
      </c>
    </row>
    <row r="93" spans="1:11" ht="38.25" customHeight="1" x14ac:dyDescent="0.2">
      <c r="A93" s="272" t="s">
        <v>381</v>
      </c>
      <c r="B93" s="272"/>
      <c r="C93" s="272"/>
      <c r="D93" s="272"/>
      <c r="E93" s="272"/>
      <c r="F93" s="272"/>
      <c r="G93" s="11">
        <v>82</v>
      </c>
      <c r="H93" s="56">
        <v>0</v>
      </c>
      <c r="I93" s="56">
        <v>0</v>
      </c>
      <c r="J93" s="56">
        <v>0</v>
      </c>
      <c r="K93" s="56">
        <v>0</v>
      </c>
    </row>
    <row r="94" spans="1:11" ht="38.25" customHeight="1" x14ac:dyDescent="0.2">
      <c r="A94" s="272" t="s">
        <v>382</v>
      </c>
      <c r="B94" s="272"/>
      <c r="C94" s="272"/>
      <c r="D94" s="272"/>
      <c r="E94" s="272"/>
      <c r="F94" s="272"/>
      <c r="G94" s="11">
        <v>83</v>
      </c>
      <c r="H94" s="56">
        <v>0</v>
      </c>
      <c r="I94" s="56">
        <v>0</v>
      </c>
      <c r="J94" s="56">
        <v>0</v>
      </c>
      <c r="K94" s="56">
        <v>0</v>
      </c>
    </row>
    <row r="95" spans="1:11" x14ac:dyDescent="0.2">
      <c r="A95" s="272" t="s">
        <v>383</v>
      </c>
      <c r="B95" s="272"/>
      <c r="C95" s="272"/>
      <c r="D95" s="272"/>
      <c r="E95" s="272"/>
      <c r="F95" s="272"/>
      <c r="G95" s="11">
        <v>84</v>
      </c>
      <c r="H95" s="56">
        <v>0</v>
      </c>
      <c r="I95" s="56">
        <v>0</v>
      </c>
      <c r="J95" s="56">
        <v>0</v>
      </c>
      <c r="K95" s="56">
        <v>0</v>
      </c>
    </row>
    <row r="96" spans="1:11" x14ac:dyDescent="0.2">
      <c r="A96" s="272" t="s">
        <v>384</v>
      </c>
      <c r="B96" s="272"/>
      <c r="C96" s="272"/>
      <c r="D96" s="272"/>
      <c r="E96" s="272"/>
      <c r="F96" s="272"/>
      <c r="G96" s="11">
        <v>85</v>
      </c>
      <c r="H96" s="56">
        <v>0</v>
      </c>
      <c r="I96" s="56">
        <v>0</v>
      </c>
      <c r="J96" s="56">
        <v>0</v>
      </c>
      <c r="K96" s="56">
        <v>0</v>
      </c>
    </row>
    <row r="97" spans="1:11" ht="26.25" customHeight="1" x14ac:dyDescent="0.2">
      <c r="A97" s="272" t="s">
        <v>385</v>
      </c>
      <c r="B97" s="272"/>
      <c r="C97" s="272"/>
      <c r="D97" s="272"/>
      <c r="E97" s="272"/>
      <c r="F97" s="272"/>
      <c r="G97" s="11">
        <v>86</v>
      </c>
      <c r="H97" s="56">
        <v>0</v>
      </c>
      <c r="I97" s="56">
        <v>0</v>
      </c>
      <c r="J97" s="56">
        <v>0</v>
      </c>
      <c r="K97" s="56">
        <v>0</v>
      </c>
    </row>
    <row r="98" spans="1:11" ht="25.5" customHeight="1" x14ac:dyDescent="0.2">
      <c r="A98" s="270" t="s">
        <v>436</v>
      </c>
      <c r="B98" s="270"/>
      <c r="C98" s="270"/>
      <c r="D98" s="270"/>
      <c r="E98" s="270"/>
      <c r="F98" s="270"/>
      <c r="G98" s="11">
        <v>87</v>
      </c>
      <c r="H98" s="73">
        <f>SUM(H99:H106)</f>
        <v>-7642</v>
      </c>
      <c r="I98" s="73">
        <f>SUM(I99:I106)</f>
        <v>-16382</v>
      </c>
      <c r="J98" s="73">
        <f t="shared" ref="J98:K98" si="10">SUM(J99:J106)</f>
        <v>-28026</v>
      </c>
      <c r="K98" s="73">
        <f t="shared" si="10"/>
        <v>22</v>
      </c>
    </row>
    <row r="99" spans="1:11" x14ac:dyDescent="0.2">
      <c r="A99" s="271" t="s">
        <v>160</v>
      </c>
      <c r="B99" s="271"/>
      <c r="C99" s="271"/>
      <c r="D99" s="271"/>
      <c r="E99" s="271"/>
      <c r="F99" s="271"/>
      <c r="G99" s="10">
        <v>88</v>
      </c>
      <c r="H99" s="56">
        <v>-7642</v>
      </c>
      <c r="I99" s="56">
        <v>-16382</v>
      </c>
      <c r="J99" s="56">
        <v>-28026</v>
      </c>
      <c r="K99" s="56">
        <v>22</v>
      </c>
    </row>
    <row r="100" spans="1:11" ht="36" customHeight="1" x14ac:dyDescent="0.2">
      <c r="A100" s="272" t="s">
        <v>386</v>
      </c>
      <c r="B100" s="272"/>
      <c r="C100" s="272"/>
      <c r="D100" s="272"/>
      <c r="E100" s="272"/>
      <c r="F100" s="272"/>
      <c r="G100" s="10">
        <v>89</v>
      </c>
      <c r="H100" s="56">
        <v>0</v>
      </c>
      <c r="I100" s="56">
        <v>0</v>
      </c>
      <c r="J100" s="56">
        <v>0</v>
      </c>
      <c r="K100" s="56">
        <v>0</v>
      </c>
    </row>
    <row r="101" spans="1:11" ht="22.15" customHeight="1" x14ac:dyDescent="0.2">
      <c r="A101" s="271" t="s">
        <v>161</v>
      </c>
      <c r="B101" s="271"/>
      <c r="C101" s="271"/>
      <c r="D101" s="271"/>
      <c r="E101" s="271"/>
      <c r="F101" s="271"/>
      <c r="G101" s="10">
        <v>90</v>
      </c>
      <c r="H101" s="56">
        <v>0</v>
      </c>
      <c r="I101" s="56">
        <v>0</v>
      </c>
      <c r="J101" s="56">
        <v>0</v>
      </c>
      <c r="K101" s="56">
        <v>0</v>
      </c>
    </row>
    <row r="102" spans="1:11" ht="22.15" customHeight="1" x14ac:dyDescent="0.2">
      <c r="A102" s="271" t="s">
        <v>162</v>
      </c>
      <c r="B102" s="271"/>
      <c r="C102" s="271"/>
      <c r="D102" s="271"/>
      <c r="E102" s="271"/>
      <c r="F102" s="271"/>
      <c r="G102" s="10">
        <v>91</v>
      </c>
      <c r="H102" s="56">
        <v>0</v>
      </c>
      <c r="I102" s="56">
        <v>0</v>
      </c>
      <c r="J102" s="56">
        <v>0</v>
      </c>
      <c r="K102" s="56">
        <v>0</v>
      </c>
    </row>
    <row r="103" spans="1:11" ht="22.15" customHeight="1" x14ac:dyDescent="0.2">
      <c r="A103" s="271" t="s">
        <v>163</v>
      </c>
      <c r="B103" s="271"/>
      <c r="C103" s="271"/>
      <c r="D103" s="271"/>
      <c r="E103" s="271"/>
      <c r="F103" s="271"/>
      <c r="G103" s="10">
        <v>92</v>
      </c>
      <c r="H103" s="56">
        <v>0</v>
      </c>
      <c r="I103" s="56">
        <v>0</v>
      </c>
      <c r="J103" s="56">
        <v>0</v>
      </c>
      <c r="K103" s="56">
        <v>0</v>
      </c>
    </row>
    <row r="104" spans="1:11" ht="12.75" customHeight="1" x14ac:dyDescent="0.2">
      <c r="A104" s="272" t="s">
        <v>387</v>
      </c>
      <c r="B104" s="272"/>
      <c r="C104" s="272"/>
      <c r="D104" s="272"/>
      <c r="E104" s="272"/>
      <c r="F104" s="272"/>
      <c r="G104" s="10">
        <v>93</v>
      </c>
      <c r="H104" s="56">
        <v>0</v>
      </c>
      <c r="I104" s="56">
        <v>0</v>
      </c>
      <c r="J104" s="56">
        <v>0</v>
      </c>
      <c r="K104" s="56">
        <v>0</v>
      </c>
    </row>
    <row r="105" spans="1:11" ht="26.25" customHeight="1" x14ac:dyDescent="0.2">
      <c r="A105" s="272" t="s">
        <v>388</v>
      </c>
      <c r="B105" s="272"/>
      <c r="C105" s="272"/>
      <c r="D105" s="272"/>
      <c r="E105" s="272"/>
      <c r="F105" s="272"/>
      <c r="G105" s="10">
        <v>94</v>
      </c>
      <c r="H105" s="56">
        <v>0</v>
      </c>
      <c r="I105" s="56">
        <v>0</v>
      </c>
      <c r="J105" s="56">
        <v>0</v>
      </c>
      <c r="K105" s="56">
        <v>0</v>
      </c>
    </row>
    <row r="106" spans="1:11" x14ac:dyDescent="0.2">
      <c r="A106" s="272" t="s">
        <v>389</v>
      </c>
      <c r="B106" s="272"/>
      <c r="C106" s="272"/>
      <c r="D106" s="272"/>
      <c r="E106" s="272"/>
      <c r="F106" s="272"/>
      <c r="G106" s="10">
        <v>95</v>
      </c>
      <c r="H106" s="56">
        <v>0</v>
      </c>
      <c r="I106" s="56">
        <v>0</v>
      </c>
      <c r="J106" s="56">
        <v>0</v>
      </c>
      <c r="K106" s="56">
        <v>0</v>
      </c>
    </row>
    <row r="107" spans="1:11" ht="24.75" customHeight="1" x14ac:dyDescent="0.2">
      <c r="A107" s="272" t="s">
        <v>390</v>
      </c>
      <c r="B107" s="272"/>
      <c r="C107" s="272"/>
      <c r="D107" s="272"/>
      <c r="E107" s="272"/>
      <c r="F107" s="272"/>
      <c r="G107" s="10">
        <v>96</v>
      </c>
      <c r="H107" s="56">
        <v>0</v>
      </c>
      <c r="I107" s="56">
        <v>0</v>
      </c>
      <c r="J107" s="56">
        <v>0</v>
      </c>
      <c r="K107" s="56">
        <v>0</v>
      </c>
    </row>
    <row r="108" spans="1:11" ht="22.9" customHeight="1" x14ac:dyDescent="0.2">
      <c r="A108" s="249" t="s">
        <v>437</v>
      </c>
      <c r="B108" s="249"/>
      <c r="C108" s="249"/>
      <c r="D108" s="249"/>
      <c r="E108" s="249"/>
      <c r="F108" s="249"/>
      <c r="G108" s="11">
        <v>97</v>
      </c>
      <c r="H108" s="73">
        <f>H91+H98-H107-H97</f>
        <v>-7642</v>
      </c>
      <c r="I108" s="73">
        <f>I91+I98-I107-I97</f>
        <v>-16382</v>
      </c>
      <c r="J108" s="73">
        <f t="shared" ref="J108:K108" si="11">J91+J98-J107-J97</f>
        <v>-28026</v>
      </c>
      <c r="K108" s="73">
        <f t="shared" si="11"/>
        <v>22</v>
      </c>
    </row>
    <row r="109" spans="1:11" ht="12.75" customHeight="1" x14ac:dyDescent="0.2">
      <c r="A109" s="249" t="s">
        <v>391</v>
      </c>
      <c r="B109" s="249"/>
      <c r="C109" s="249"/>
      <c r="D109" s="249"/>
      <c r="E109" s="249"/>
      <c r="F109" s="249"/>
      <c r="G109" s="11">
        <v>98</v>
      </c>
      <c r="H109" s="55">
        <f>H89+H108</f>
        <v>9067493</v>
      </c>
      <c r="I109" s="55">
        <f>I89+I108</f>
        <v>1140266</v>
      </c>
      <c r="J109" s="55">
        <f t="shared" ref="J109:K109" si="12">J89+J108</f>
        <v>12155656</v>
      </c>
      <c r="K109" s="55">
        <f t="shared" si="12"/>
        <v>4363569</v>
      </c>
    </row>
    <row r="110" spans="1:11" x14ac:dyDescent="0.2">
      <c r="A110" s="273" t="s">
        <v>164</v>
      </c>
      <c r="B110" s="273"/>
      <c r="C110" s="273"/>
      <c r="D110" s="273"/>
      <c r="E110" s="273"/>
      <c r="F110" s="273"/>
      <c r="G110" s="274"/>
      <c r="H110" s="274"/>
      <c r="I110" s="274"/>
      <c r="J110" s="275"/>
      <c r="K110" s="275"/>
    </row>
    <row r="111" spans="1:11" ht="12.75" customHeight="1" x14ac:dyDescent="0.2">
      <c r="A111" s="268" t="s">
        <v>392</v>
      </c>
      <c r="B111" s="268"/>
      <c r="C111" s="268"/>
      <c r="D111" s="268"/>
      <c r="E111" s="268"/>
      <c r="F111" s="268"/>
      <c r="G111" s="11">
        <v>99</v>
      </c>
      <c r="H111" s="55">
        <f>H112+H113</f>
        <v>9067493</v>
      </c>
      <c r="I111" s="55">
        <f>I112+I113</f>
        <v>1140266</v>
      </c>
      <c r="J111" s="55">
        <f>J112+J113</f>
        <v>12183681</v>
      </c>
      <c r="K111" s="55">
        <f>K112+K113</f>
        <v>4391595</v>
      </c>
    </row>
    <row r="112" spans="1:11" ht="12.75" customHeight="1" x14ac:dyDescent="0.2">
      <c r="A112" s="269" t="s">
        <v>113</v>
      </c>
      <c r="B112" s="269"/>
      <c r="C112" s="269"/>
      <c r="D112" s="269"/>
      <c r="E112" s="269"/>
      <c r="F112" s="269"/>
      <c r="G112" s="10">
        <v>100</v>
      </c>
      <c r="H112" s="56">
        <v>9067493</v>
      </c>
      <c r="I112" s="56">
        <v>1140266</v>
      </c>
      <c r="J112" s="56">
        <v>12183681</v>
      </c>
      <c r="K112" s="56">
        <v>4391595</v>
      </c>
    </row>
    <row r="113" spans="1:11" ht="12.75" customHeight="1" x14ac:dyDescent="0.2">
      <c r="A113" s="269" t="s">
        <v>165</v>
      </c>
      <c r="B113" s="269"/>
      <c r="C113" s="269"/>
      <c r="D113" s="269"/>
      <c r="E113" s="269"/>
      <c r="F113" s="269"/>
      <c r="G113" s="10">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activeCell="J1" sqref="J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03" t="s">
        <v>166</v>
      </c>
      <c r="B1" s="304"/>
      <c r="C1" s="304"/>
      <c r="D1" s="304"/>
      <c r="E1" s="304"/>
      <c r="F1" s="304"/>
      <c r="G1" s="304"/>
      <c r="H1" s="304"/>
      <c r="I1" s="304"/>
    </row>
    <row r="2" spans="1:9" ht="12.75" customHeight="1" x14ac:dyDescent="0.2">
      <c r="A2" s="287" t="s">
        <v>552</v>
      </c>
      <c r="B2" s="257"/>
      <c r="C2" s="257"/>
      <c r="D2" s="257"/>
      <c r="E2" s="257"/>
      <c r="F2" s="257"/>
      <c r="G2" s="257"/>
      <c r="H2" s="257"/>
      <c r="I2" s="257"/>
    </row>
    <row r="3" spans="1:9" x14ac:dyDescent="0.2">
      <c r="A3" s="306" t="s">
        <v>446</v>
      </c>
      <c r="B3" s="307"/>
      <c r="C3" s="307"/>
      <c r="D3" s="307"/>
      <c r="E3" s="307"/>
      <c r="F3" s="307"/>
      <c r="G3" s="307"/>
      <c r="H3" s="307"/>
      <c r="I3" s="307"/>
    </row>
    <row r="4" spans="1:9" ht="12.75" customHeight="1" x14ac:dyDescent="0.2">
      <c r="A4" s="305" t="s">
        <v>465</v>
      </c>
      <c r="B4" s="261"/>
      <c r="C4" s="261"/>
      <c r="D4" s="261"/>
      <c r="E4" s="261"/>
      <c r="F4" s="261"/>
      <c r="G4" s="261"/>
      <c r="H4" s="261"/>
      <c r="I4" s="262"/>
    </row>
    <row r="5" spans="1:9" ht="23.25" x14ac:dyDescent="0.2">
      <c r="A5" s="308" t="s">
        <v>2</v>
      </c>
      <c r="B5" s="266"/>
      <c r="C5" s="266"/>
      <c r="D5" s="266"/>
      <c r="E5" s="266"/>
      <c r="F5" s="266"/>
      <c r="G5" s="64" t="s">
        <v>103</v>
      </c>
      <c r="H5" s="65" t="s">
        <v>301</v>
      </c>
      <c r="I5" s="65" t="s">
        <v>279</v>
      </c>
    </row>
    <row r="6" spans="1:9" x14ac:dyDescent="0.2">
      <c r="A6" s="309">
        <v>1</v>
      </c>
      <c r="B6" s="266"/>
      <c r="C6" s="266"/>
      <c r="D6" s="266"/>
      <c r="E6" s="266"/>
      <c r="F6" s="266"/>
      <c r="G6" s="66">
        <v>2</v>
      </c>
      <c r="H6" s="65" t="s">
        <v>167</v>
      </c>
      <c r="I6" s="65" t="s">
        <v>168</v>
      </c>
    </row>
    <row r="7" spans="1:9" x14ac:dyDescent="0.2">
      <c r="A7" s="300" t="s">
        <v>169</v>
      </c>
      <c r="B7" s="300"/>
      <c r="C7" s="300"/>
      <c r="D7" s="300"/>
      <c r="E7" s="300"/>
      <c r="F7" s="300"/>
      <c r="G7" s="300"/>
      <c r="H7" s="300"/>
      <c r="I7" s="300"/>
    </row>
    <row r="8" spans="1:9" ht="12.75" customHeight="1" x14ac:dyDescent="0.2">
      <c r="A8" s="247" t="s">
        <v>170</v>
      </c>
      <c r="B8" s="247"/>
      <c r="C8" s="247"/>
      <c r="D8" s="247"/>
      <c r="E8" s="247"/>
      <c r="F8" s="247"/>
      <c r="G8" s="67">
        <v>1</v>
      </c>
      <c r="H8" s="68">
        <v>10623654</v>
      </c>
      <c r="I8" s="68">
        <v>14842770</v>
      </c>
    </row>
    <row r="9" spans="1:9" ht="12.75" customHeight="1" x14ac:dyDescent="0.2">
      <c r="A9" s="302" t="s">
        <v>171</v>
      </c>
      <c r="B9" s="302"/>
      <c r="C9" s="302"/>
      <c r="D9" s="302"/>
      <c r="E9" s="302"/>
      <c r="F9" s="302"/>
      <c r="G9" s="69">
        <v>2</v>
      </c>
      <c r="H9" s="70">
        <f>H10+H11+H12+H13+H14+H15+H16+H17</f>
        <v>3283079</v>
      </c>
      <c r="I9" s="70">
        <f>I10+I11+I12+I13+I14+I15+I16+I17</f>
        <v>3726853</v>
      </c>
    </row>
    <row r="10" spans="1:9" ht="12.75" customHeight="1" x14ac:dyDescent="0.2">
      <c r="A10" s="282" t="s">
        <v>172</v>
      </c>
      <c r="B10" s="282"/>
      <c r="C10" s="282"/>
      <c r="D10" s="282"/>
      <c r="E10" s="282"/>
      <c r="F10" s="282"/>
      <c r="G10" s="67">
        <v>3</v>
      </c>
      <c r="H10" s="68">
        <v>3381544</v>
      </c>
      <c r="I10" s="68">
        <v>3047158</v>
      </c>
    </row>
    <row r="11" spans="1:9" ht="22.15" customHeight="1" x14ac:dyDescent="0.2">
      <c r="A11" s="282" t="s">
        <v>173</v>
      </c>
      <c r="B11" s="282"/>
      <c r="C11" s="282"/>
      <c r="D11" s="282"/>
      <c r="E11" s="282"/>
      <c r="F11" s="282"/>
      <c r="G11" s="67">
        <v>4</v>
      </c>
      <c r="H11" s="68">
        <v>-32869</v>
      </c>
      <c r="I11" s="68">
        <v>-5971</v>
      </c>
    </row>
    <row r="12" spans="1:9" ht="23.45" customHeight="1" x14ac:dyDescent="0.2">
      <c r="A12" s="282" t="s">
        <v>174</v>
      </c>
      <c r="B12" s="282"/>
      <c r="C12" s="282"/>
      <c r="D12" s="282"/>
      <c r="E12" s="282"/>
      <c r="F12" s="282"/>
      <c r="G12" s="67">
        <v>5</v>
      </c>
      <c r="H12" s="68">
        <v>251847</v>
      </c>
      <c r="I12" s="68">
        <v>-31151</v>
      </c>
    </row>
    <row r="13" spans="1:9" ht="12.75" customHeight="1" x14ac:dyDescent="0.2">
      <c r="A13" s="282" t="s">
        <v>175</v>
      </c>
      <c r="B13" s="282"/>
      <c r="C13" s="282"/>
      <c r="D13" s="282"/>
      <c r="E13" s="282"/>
      <c r="F13" s="282"/>
      <c r="G13" s="67">
        <v>6</v>
      </c>
      <c r="H13" s="68">
        <v>-403592</v>
      </c>
      <c r="I13" s="68">
        <v>-143746</v>
      </c>
    </row>
    <row r="14" spans="1:9" ht="12.75" customHeight="1" x14ac:dyDescent="0.2">
      <c r="A14" s="282" t="s">
        <v>176</v>
      </c>
      <c r="B14" s="282"/>
      <c r="C14" s="282"/>
      <c r="D14" s="282"/>
      <c r="E14" s="282"/>
      <c r="F14" s="282"/>
      <c r="G14" s="67">
        <v>7</v>
      </c>
      <c r="H14" s="68">
        <v>105391</v>
      </c>
      <c r="I14" s="68">
        <v>105030</v>
      </c>
    </row>
    <row r="15" spans="1:9" ht="12.75" customHeight="1" x14ac:dyDescent="0.2">
      <c r="A15" s="282" t="s">
        <v>177</v>
      </c>
      <c r="B15" s="282"/>
      <c r="C15" s="282"/>
      <c r="D15" s="282"/>
      <c r="E15" s="282"/>
      <c r="F15" s="282"/>
      <c r="G15" s="67">
        <v>8</v>
      </c>
      <c r="H15" s="68">
        <v>0</v>
      </c>
      <c r="I15" s="68">
        <v>0</v>
      </c>
    </row>
    <row r="16" spans="1:9" ht="12.75" customHeight="1" x14ac:dyDescent="0.2">
      <c r="A16" s="282" t="s">
        <v>178</v>
      </c>
      <c r="B16" s="282"/>
      <c r="C16" s="282"/>
      <c r="D16" s="282"/>
      <c r="E16" s="282"/>
      <c r="F16" s="282"/>
      <c r="G16" s="67">
        <v>9</v>
      </c>
      <c r="H16" s="68">
        <v>-353941</v>
      </c>
      <c r="I16" s="68">
        <v>-55371</v>
      </c>
    </row>
    <row r="17" spans="1:9" ht="25.15" customHeight="1" x14ac:dyDescent="0.2">
      <c r="A17" s="282" t="s">
        <v>179</v>
      </c>
      <c r="B17" s="282"/>
      <c r="C17" s="282"/>
      <c r="D17" s="282"/>
      <c r="E17" s="282"/>
      <c r="F17" s="282"/>
      <c r="G17" s="67">
        <v>10</v>
      </c>
      <c r="H17" s="68">
        <v>334699</v>
      </c>
      <c r="I17" s="68">
        <v>810904</v>
      </c>
    </row>
    <row r="18" spans="1:9" ht="28.15" customHeight="1" x14ac:dyDescent="0.2">
      <c r="A18" s="298" t="s">
        <v>306</v>
      </c>
      <c r="B18" s="298"/>
      <c r="C18" s="298"/>
      <c r="D18" s="298"/>
      <c r="E18" s="298"/>
      <c r="F18" s="298"/>
      <c r="G18" s="69">
        <v>11</v>
      </c>
      <c r="H18" s="70">
        <f>H8+H9</f>
        <v>13906733</v>
      </c>
      <c r="I18" s="70">
        <f>I8+I9</f>
        <v>18569623</v>
      </c>
    </row>
    <row r="19" spans="1:9" ht="12.75" customHeight="1" x14ac:dyDescent="0.2">
      <c r="A19" s="302" t="s">
        <v>180</v>
      </c>
      <c r="B19" s="302"/>
      <c r="C19" s="302"/>
      <c r="D19" s="302"/>
      <c r="E19" s="302"/>
      <c r="F19" s="302"/>
      <c r="G19" s="69">
        <v>12</v>
      </c>
      <c r="H19" s="70">
        <f>H20+H21+H22+H23</f>
        <v>-10385466</v>
      </c>
      <c r="I19" s="70">
        <f>I20+I21+I22+I23</f>
        <v>-21938075</v>
      </c>
    </row>
    <row r="20" spans="1:9" ht="12.75" customHeight="1" x14ac:dyDescent="0.2">
      <c r="A20" s="282" t="s">
        <v>181</v>
      </c>
      <c r="B20" s="282"/>
      <c r="C20" s="282"/>
      <c r="D20" s="282"/>
      <c r="E20" s="282"/>
      <c r="F20" s="282"/>
      <c r="G20" s="67">
        <v>13</v>
      </c>
      <c r="H20" s="68">
        <v>-3078600</v>
      </c>
      <c r="I20" s="68">
        <v>-13671811</v>
      </c>
    </row>
    <row r="21" spans="1:9" ht="12.75" customHeight="1" x14ac:dyDescent="0.2">
      <c r="A21" s="282" t="s">
        <v>182</v>
      </c>
      <c r="B21" s="282"/>
      <c r="C21" s="282"/>
      <c r="D21" s="282"/>
      <c r="E21" s="282"/>
      <c r="F21" s="282"/>
      <c r="G21" s="67">
        <v>14</v>
      </c>
      <c r="H21" s="68">
        <v>-5917305</v>
      </c>
      <c r="I21" s="68">
        <v>3107439</v>
      </c>
    </row>
    <row r="22" spans="1:9" ht="12.75" customHeight="1" x14ac:dyDescent="0.2">
      <c r="A22" s="282" t="s">
        <v>183</v>
      </c>
      <c r="B22" s="282"/>
      <c r="C22" s="282"/>
      <c r="D22" s="282"/>
      <c r="E22" s="282"/>
      <c r="F22" s="282"/>
      <c r="G22" s="67">
        <v>15</v>
      </c>
      <c r="H22" s="68">
        <v>-997374</v>
      </c>
      <c r="I22" s="68">
        <v>-10757394</v>
      </c>
    </row>
    <row r="23" spans="1:9" ht="12.75" customHeight="1" x14ac:dyDescent="0.2">
      <c r="A23" s="282" t="s">
        <v>184</v>
      </c>
      <c r="B23" s="282"/>
      <c r="C23" s="282"/>
      <c r="D23" s="282"/>
      <c r="E23" s="282"/>
      <c r="F23" s="282"/>
      <c r="G23" s="67">
        <v>16</v>
      </c>
      <c r="H23" s="68">
        <v>-392187</v>
      </c>
      <c r="I23" s="68">
        <v>-616309</v>
      </c>
    </row>
    <row r="24" spans="1:9" ht="12.75" customHeight="1" x14ac:dyDescent="0.2">
      <c r="A24" s="298" t="s">
        <v>185</v>
      </c>
      <c r="B24" s="298"/>
      <c r="C24" s="298"/>
      <c r="D24" s="298"/>
      <c r="E24" s="298"/>
      <c r="F24" s="298"/>
      <c r="G24" s="69">
        <v>17</v>
      </c>
      <c r="H24" s="70">
        <f>H18+H19</f>
        <v>3521267</v>
      </c>
      <c r="I24" s="70">
        <f>I18+I19</f>
        <v>-3368452</v>
      </c>
    </row>
    <row r="25" spans="1:9" ht="12.75" customHeight="1" x14ac:dyDescent="0.2">
      <c r="A25" s="247" t="s">
        <v>186</v>
      </c>
      <c r="B25" s="247"/>
      <c r="C25" s="247"/>
      <c r="D25" s="247"/>
      <c r="E25" s="247"/>
      <c r="F25" s="247"/>
      <c r="G25" s="67">
        <v>18</v>
      </c>
      <c r="H25" s="68">
        <v>-125745</v>
      </c>
      <c r="I25" s="68">
        <v>-86387</v>
      </c>
    </row>
    <row r="26" spans="1:9" ht="12.75" customHeight="1" x14ac:dyDescent="0.2">
      <c r="A26" s="247" t="s">
        <v>187</v>
      </c>
      <c r="B26" s="247"/>
      <c r="C26" s="247"/>
      <c r="D26" s="247"/>
      <c r="E26" s="247"/>
      <c r="F26" s="247"/>
      <c r="G26" s="67">
        <v>19</v>
      </c>
      <c r="H26" s="68">
        <v>-680142</v>
      </c>
      <c r="I26" s="68">
        <v>-1902057</v>
      </c>
    </row>
    <row r="27" spans="1:9" ht="25.9" customHeight="1" x14ac:dyDescent="0.2">
      <c r="A27" s="299" t="s">
        <v>188</v>
      </c>
      <c r="B27" s="299"/>
      <c r="C27" s="299"/>
      <c r="D27" s="299"/>
      <c r="E27" s="299"/>
      <c r="F27" s="299"/>
      <c r="G27" s="69">
        <v>20</v>
      </c>
      <c r="H27" s="70">
        <f>H24+H25+H26</f>
        <v>2715380</v>
      </c>
      <c r="I27" s="70">
        <f>I24+I25+I26</f>
        <v>-5356896</v>
      </c>
    </row>
    <row r="28" spans="1:9" x14ac:dyDescent="0.2">
      <c r="A28" s="300" t="s">
        <v>189</v>
      </c>
      <c r="B28" s="300"/>
      <c r="C28" s="300"/>
      <c r="D28" s="300"/>
      <c r="E28" s="300"/>
      <c r="F28" s="300"/>
      <c r="G28" s="300"/>
      <c r="H28" s="300"/>
      <c r="I28" s="300"/>
    </row>
    <row r="29" spans="1:9" ht="30.6" customHeight="1" x14ac:dyDescent="0.2">
      <c r="A29" s="247" t="s">
        <v>190</v>
      </c>
      <c r="B29" s="247"/>
      <c r="C29" s="247"/>
      <c r="D29" s="247"/>
      <c r="E29" s="247"/>
      <c r="F29" s="247"/>
      <c r="G29" s="67">
        <v>21</v>
      </c>
      <c r="H29" s="71">
        <v>25648</v>
      </c>
      <c r="I29" s="71">
        <v>2237</v>
      </c>
    </row>
    <row r="30" spans="1:9" ht="12.75" customHeight="1" x14ac:dyDescent="0.2">
      <c r="A30" s="247" t="s">
        <v>191</v>
      </c>
      <c r="B30" s="247"/>
      <c r="C30" s="247"/>
      <c r="D30" s="247"/>
      <c r="E30" s="247"/>
      <c r="F30" s="247"/>
      <c r="G30" s="67">
        <v>22</v>
      </c>
      <c r="H30" s="71">
        <v>0</v>
      </c>
      <c r="I30" s="71">
        <v>0</v>
      </c>
    </row>
    <row r="31" spans="1:9" ht="12.75" customHeight="1" x14ac:dyDescent="0.2">
      <c r="A31" s="247" t="s">
        <v>192</v>
      </c>
      <c r="B31" s="247"/>
      <c r="C31" s="247"/>
      <c r="D31" s="247"/>
      <c r="E31" s="247"/>
      <c r="F31" s="247"/>
      <c r="G31" s="67">
        <v>23</v>
      </c>
      <c r="H31" s="71">
        <v>390720</v>
      </c>
      <c r="I31" s="71">
        <v>248560</v>
      </c>
    </row>
    <row r="32" spans="1:9" ht="12.75" customHeight="1" x14ac:dyDescent="0.2">
      <c r="A32" s="247" t="s">
        <v>193</v>
      </c>
      <c r="B32" s="247"/>
      <c r="C32" s="247"/>
      <c r="D32" s="247"/>
      <c r="E32" s="247"/>
      <c r="F32" s="247"/>
      <c r="G32" s="67">
        <v>24</v>
      </c>
      <c r="H32" s="71">
        <v>0</v>
      </c>
      <c r="I32" s="71">
        <v>0</v>
      </c>
    </row>
    <row r="33" spans="1:9" ht="12.75" customHeight="1" x14ac:dyDescent="0.2">
      <c r="A33" s="247" t="s">
        <v>194</v>
      </c>
      <c r="B33" s="247"/>
      <c r="C33" s="247"/>
      <c r="D33" s="247"/>
      <c r="E33" s="247"/>
      <c r="F33" s="247"/>
      <c r="G33" s="67">
        <v>25</v>
      </c>
      <c r="H33" s="71">
        <v>1712194</v>
      </c>
      <c r="I33" s="71">
        <v>261445</v>
      </c>
    </row>
    <row r="34" spans="1:9" ht="12.75" customHeight="1" x14ac:dyDescent="0.2">
      <c r="A34" s="247" t="s">
        <v>195</v>
      </c>
      <c r="B34" s="247"/>
      <c r="C34" s="247"/>
      <c r="D34" s="247"/>
      <c r="E34" s="247"/>
      <c r="F34" s="247"/>
      <c r="G34" s="67">
        <v>26</v>
      </c>
      <c r="H34" s="71">
        <v>0</v>
      </c>
      <c r="I34" s="71">
        <v>0</v>
      </c>
    </row>
    <row r="35" spans="1:9" ht="26.45" customHeight="1" x14ac:dyDescent="0.2">
      <c r="A35" s="298" t="s">
        <v>196</v>
      </c>
      <c r="B35" s="298"/>
      <c r="C35" s="298"/>
      <c r="D35" s="298"/>
      <c r="E35" s="298"/>
      <c r="F35" s="298"/>
      <c r="G35" s="69">
        <v>27</v>
      </c>
      <c r="H35" s="72">
        <f>H29+H30+H31+H32+H33+H34</f>
        <v>2128562</v>
      </c>
      <c r="I35" s="72">
        <f>I29+I30+I31+I32+I33+I34</f>
        <v>512242</v>
      </c>
    </row>
    <row r="36" spans="1:9" ht="22.9" customHeight="1" x14ac:dyDescent="0.2">
      <c r="A36" s="247" t="s">
        <v>197</v>
      </c>
      <c r="B36" s="247"/>
      <c r="C36" s="247"/>
      <c r="D36" s="247"/>
      <c r="E36" s="247"/>
      <c r="F36" s="247"/>
      <c r="G36" s="67">
        <v>28</v>
      </c>
      <c r="H36" s="71">
        <v>-500695</v>
      </c>
      <c r="I36" s="71">
        <v>-502757</v>
      </c>
    </row>
    <row r="37" spans="1:9" ht="12.75" customHeight="1" x14ac:dyDescent="0.2">
      <c r="A37" s="247" t="s">
        <v>198</v>
      </c>
      <c r="B37" s="247"/>
      <c r="C37" s="247"/>
      <c r="D37" s="247"/>
      <c r="E37" s="247"/>
      <c r="F37" s="247"/>
      <c r="G37" s="67">
        <v>29</v>
      </c>
      <c r="H37" s="71">
        <v>0</v>
      </c>
      <c r="I37" s="71">
        <v>0</v>
      </c>
    </row>
    <row r="38" spans="1:9" ht="12.75" customHeight="1" x14ac:dyDescent="0.2">
      <c r="A38" s="247" t="s">
        <v>199</v>
      </c>
      <c r="B38" s="247"/>
      <c r="C38" s="247"/>
      <c r="D38" s="247"/>
      <c r="E38" s="247"/>
      <c r="F38" s="247"/>
      <c r="G38" s="67">
        <v>30</v>
      </c>
      <c r="H38" s="71">
        <v>0</v>
      </c>
      <c r="I38" s="71">
        <v>0</v>
      </c>
    </row>
    <row r="39" spans="1:9" ht="12.75" customHeight="1" x14ac:dyDescent="0.2">
      <c r="A39" s="247" t="s">
        <v>200</v>
      </c>
      <c r="B39" s="247"/>
      <c r="C39" s="247"/>
      <c r="D39" s="247"/>
      <c r="E39" s="247"/>
      <c r="F39" s="247"/>
      <c r="G39" s="67">
        <v>31</v>
      </c>
      <c r="H39" s="71">
        <v>0</v>
      </c>
      <c r="I39" s="71">
        <v>0</v>
      </c>
    </row>
    <row r="40" spans="1:9" ht="12.75" customHeight="1" x14ac:dyDescent="0.2">
      <c r="A40" s="247" t="s">
        <v>201</v>
      </c>
      <c r="B40" s="247"/>
      <c r="C40" s="247"/>
      <c r="D40" s="247"/>
      <c r="E40" s="247"/>
      <c r="F40" s="247"/>
      <c r="G40" s="67">
        <v>32</v>
      </c>
      <c r="H40" s="71">
        <v>0</v>
      </c>
      <c r="I40" s="71">
        <v>0</v>
      </c>
    </row>
    <row r="41" spans="1:9" ht="24" customHeight="1" x14ac:dyDescent="0.2">
      <c r="A41" s="298" t="s">
        <v>202</v>
      </c>
      <c r="B41" s="298"/>
      <c r="C41" s="298"/>
      <c r="D41" s="298"/>
      <c r="E41" s="298"/>
      <c r="F41" s="298"/>
      <c r="G41" s="69">
        <v>33</v>
      </c>
      <c r="H41" s="72">
        <f>H36+H37+H38+H39+H40</f>
        <v>-500695</v>
      </c>
      <c r="I41" s="72">
        <f>I36+I37+I38+I39+I40</f>
        <v>-502757</v>
      </c>
    </row>
    <row r="42" spans="1:9" ht="29.45" customHeight="1" x14ac:dyDescent="0.2">
      <c r="A42" s="299" t="s">
        <v>203</v>
      </c>
      <c r="B42" s="299"/>
      <c r="C42" s="299"/>
      <c r="D42" s="299"/>
      <c r="E42" s="299"/>
      <c r="F42" s="299"/>
      <c r="G42" s="69">
        <v>34</v>
      </c>
      <c r="H42" s="72">
        <f>H35+H41</f>
        <v>1627867</v>
      </c>
      <c r="I42" s="72">
        <f>I35+I41</f>
        <v>9485</v>
      </c>
    </row>
    <row r="43" spans="1:9" x14ac:dyDescent="0.2">
      <c r="A43" s="300" t="s">
        <v>204</v>
      </c>
      <c r="B43" s="300"/>
      <c r="C43" s="300"/>
      <c r="D43" s="300"/>
      <c r="E43" s="300"/>
      <c r="F43" s="300"/>
      <c r="G43" s="300"/>
      <c r="H43" s="300"/>
      <c r="I43" s="300"/>
    </row>
    <row r="44" spans="1:9" ht="12.75" customHeight="1" x14ac:dyDescent="0.2">
      <c r="A44" s="247" t="s">
        <v>205</v>
      </c>
      <c r="B44" s="247"/>
      <c r="C44" s="247"/>
      <c r="D44" s="247"/>
      <c r="E44" s="247"/>
      <c r="F44" s="247"/>
      <c r="G44" s="67">
        <v>35</v>
      </c>
      <c r="H44" s="71">
        <v>0</v>
      </c>
      <c r="I44" s="71">
        <v>0</v>
      </c>
    </row>
    <row r="45" spans="1:9" ht="25.15" customHeight="1" x14ac:dyDescent="0.2">
      <c r="A45" s="247" t="s">
        <v>206</v>
      </c>
      <c r="B45" s="247"/>
      <c r="C45" s="247"/>
      <c r="D45" s="247"/>
      <c r="E45" s="247"/>
      <c r="F45" s="247"/>
      <c r="G45" s="67">
        <v>36</v>
      </c>
      <c r="H45" s="71">
        <v>0</v>
      </c>
      <c r="I45" s="71">
        <v>0</v>
      </c>
    </row>
    <row r="46" spans="1:9" ht="12.75" customHeight="1" x14ac:dyDescent="0.2">
      <c r="A46" s="247" t="s">
        <v>207</v>
      </c>
      <c r="B46" s="247"/>
      <c r="C46" s="247"/>
      <c r="D46" s="247"/>
      <c r="E46" s="247"/>
      <c r="F46" s="247"/>
      <c r="G46" s="67">
        <v>37</v>
      </c>
      <c r="H46" s="71">
        <v>0</v>
      </c>
      <c r="I46" s="71">
        <v>0</v>
      </c>
    </row>
    <row r="47" spans="1:9" ht="12.75" customHeight="1" x14ac:dyDescent="0.2">
      <c r="A47" s="247" t="s">
        <v>208</v>
      </c>
      <c r="B47" s="247"/>
      <c r="C47" s="247"/>
      <c r="D47" s="247"/>
      <c r="E47" s="247"/>
      <c r="F47" s="247"/>
      <c r="G47" s="67">
        <v>38</v>
      </c>
      <c r="H47" s="71">
        <v>0</v>
      </c>
      <c r="I47" s="71">
        <v>0</v>
      </c>
    </row>
    <row r="48" spans="1:9" ht="22.15" customHeight="1" x14ac:dyDescent="0.2">
      <c r="A48" s="298" t="s">
        <v>209</v>
      </c>
      <c r="B48" s="298"/>
      <c r="C48" s="298"/>
      <c r="D48" s="298"/>
      <c r="E48" s="298"/>
      <c r="F48" s="298"/>
      <c r="G48" s="69">
        <v>39</v>
      </c>
      <c r="H48" s="72">
        <f>H44+H45+H46+H47</f>
        <v>0</v>
      </c>
      <c r="I48" s="72">
        <f>I44+I45+I46+I47</f>
        <v>0</v>
      </c>
    </row>
    <row r="49" spans="1:9" ht="24.6" customHeight="1" x14ac:dyDescent="0.2">
      <c r="A49" s="247" t="s">
        <v>305</v>
      </c>
      <c r="B49" s="247"/>
      <c r="C49" s="247"/>
      <c r="D49" s="247"/>
      <c r="E49" s="247"/>
      <c r="F49" s="247"/>
      <c r="G49" s="67">
        <v>40</v>
      </c>
      <c r="H49" s="71">
        <v>-1638288</v>
      </c>
      <c r="I49" s="71">
        <v>-1346778</v>
      </c>
    </row>
    <row r="50" spans="1:9" ht="12.75" customHeight="1" x14ac:dyDescent="0.2">
      <c r="A50" s="247" t="s">
        <v>210</v>
      </c>
      <c r="B50" s="247"/>
      <c r="C50" s="247"/>
      <c r="D50" s="247"/>
      <c r="E50" s="247"/>
      <c r="F50" s="247"/>
      <c r="G50" s="67">
        <v>41</v>
      </c>
      <c r="H50" s="71">
        <v>-6658</v>
      </c>
      <c r="I50" s="71">
        <v>-153</v>
      </c>
    </row>
    <row r="51" spans="1:9" ht="12.75" customHeight="1" x14ac:dyDescent="0.2">
      <c r="A51" s="247" t="s">
        <v>211</v>
      </c>
      <c r="B51" s="247"/>
      <c r="C51" s="247"/>
      <c r="D51" s="247"/>
      <c r="E51" s="247"/>
      <c r="F51" s="247"/>
      <c r="G51" s="67">
        <v>42</v>
      </c>
      <c r="H51" s="71">
        <v>-1451379</v>
      </c>
      <c r="I51" s="71">
        <v>-1377383</v>
      </c>
    </row>
    <row r="52" spans="1:9" ht="22.9" customHeight="1" x14ac:dyDescent="0.2">
      <c r="A52" s="247" t="s">
        <v>212</v>
      </c>
      <c r="B52" s="247"/>
      <c r="C52" s="247"/>
      <c r="D52" s="247"/>
      <c r="E52" s="247"/>
      <c r="F52" s="247"/>
      <c r="G52" s="67">
        <v>43</v>
      </c>
      <c r="H52" s="71">
        <v>-492481</v>
      </c>
      <c r="I52" s="71">
        <v>-109500</v>
      </c>
    </row>
    <row r="53" spans="1:9" ht="12.75" customHeight="1" x14ac:dyDescent="0.2">
      <c r="A53" s="247" t="s">
        <v>213</v>
      </c>
      <c r="B53" s="247"/>
      <c r="C53" s="247"/>
      <c r="D53" s="247"/>
      <c r="E53" s="247"/>
      <c r="F53" s="247"/>
      <c r="G53" s="67">
        <v>44</v>
      </c>
      <c r="H53" s="71">
        <v>0</v>
      </c>
      <c r="I53" s="71">
        <v>0</v>
      </c>
    </row>
    <row r="54" spans="1:9" ht="30.6" customHeight="1" x14ac:dyDescent="0.2">
      <c r="A54" s="298" t="s">
        <v>214</v>
      </c>
      <c r="B54" s="298"/>
      <c r="C54" s="298"/>
      <c r="D54" s="298"/>
      <c r="E54" s="298"/>
      <c r="F54" s="298"/>
      <c r="G54" s="69">
        <v>45</v>
      </c>
      <c r="H54" s="72">
        <f>H49+H50+H51+H52+H53</f>
        <v>-3588806</v>
      </c>
      <c r="I54" s="72">
        <f>I49+I50+I51+I52+I53</f>
        <v>-2833814</v>
      </c>
    </row>
    <row r="55" spans="1:9" ht="29.45" customHeight="1" x14ac:dyDescent="0.2">
      <c r="A55" s="299" t="s">
        <v>215</v>
      </c>
      <c r="B55" s="299"/>
      <c r="C55" s="299"/>
      <c r="D55" s="299"/>
      <c r="E55" s="299"/>
      <c r="F55" s="299"/>
      <c r="G55" s="69">
        <v>46</v>
      </c>
      <c r="H55" s="72">
        <f>H48+H54</f>
        <v>-3588806</v>
      </c>
      <c r="I55" s="72">
        <f>I48+I54</f>
        <v>-2833814</v>
      </c>
    </row>
    <row r="56" spans="1:9" x14ac:dyDescent="0.2">
      <c r="A56" s="247" t="s">
        <v>216</v>
      </c>
      <c r="B56" s="247"/>
      <c r="C56" s="247"/>
      <c r="D56" s="247"/>
      <c r="E56" s="247"/>
      <c r="F56" s="247"/>
      <c r="G56" s="67">
        <v>47</v>
      </c>
      <c r="H56" s="71">
        <v>112500</v>
      </c>
      <c r="I56" s="71">
        <v>-993</v>
      </c>
    </row>
    <row r="57" spans="1:9" ht="26.45" customHeight="1" x14ac:dyDescent="0.2">
      <c r="A57" s="299" t="s">
        <v>217</v>
      </c>
      <c r="B57" s="299"/>
      <c r="C57" s="299"/>
      <c r="D57" s="299"/>
      <c r="E57" s="299"/>
      <c r="F57" s="299"/>
      <c r="G57" s="69">
        <v>48</v>
      </c>
      <c r="H57" s="72">
        <f>H27+H42+H55+H56</f>
        <v>866941</v>
      </c>
      <c r="I57" s="72">
        <f>I27+I42+I55+I56</f>
        <v>-8182218</v>
      </c>
    </row>
    <row r="58" spans="1:9" x14ac:dyDescent="0.2">
      <c r="A58" s="301" t="s">
        <v>218</v>
      </c>
      <c r="B58" s="301"/>
      <c r="C58" s="301"/>
      <c r="D58" s="301"/>
      <c r="E58" s="301"/>
      <c r="F58" s="301"/>
      <c r="G58" s="67">
        <v>49</v>
      </c>
      <c r="H58" s="71">
        <v>63373421</v>
      </c>
      <c r="I58" s="71">
        <v>69871698</v>
      </c>
    </row>
    <row r="59" spans="1:9" ht="31.15" customHeight="1" x14ac:dyDescent="0.2">
      <c r="A59" s="299" t="s">
        <v>219</v>
      </c>
      <c r="B59" s="299"/>
      <c r="C59" s="299"/>
      <c r="D59" s="299"/>
      <c r="E59" s="299"/>
      <c r="F59" s="299"/>
      <c r="G59" s="69">
        <v>50</v>
      </c>
      <c r="H59" s="72">
        <f>H57+H58</f>
        <v>64240362</v>
      </c>
      <c r="I59" s="72">
        <f>I57+I58</f>
        <v>61689480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I9" sqref="I9"/>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303" t="s">
        <v>220</v>
      </c>
      <c r="B1" s="304"/>
      <c r="C1" s="304"/>
      <c r="D1" s="304"/>
      <c r="E1" s="304"/>
      <c r="F1" s="304"/>
      <c r="G1" s="304"/>
      <c r="H1" s="304"/>
      <c r="I1" s="304"/>
    </row>
    <row r="2" spans="1:9" ht="12.75" customHeight="1" x14ac:dyDescent="0.2">
      <c r="A2" s="287" t="s">
        <v>552</v>
      </c>
      <c r="B2" s="287"/>
      <c r="C2" s="287"/>
      <c r="D2" s="287"/>
      <c r="E2" s="287"/>
      <c r="F2" s="287"/>
      <c r="G2" s="287"/>
      <c r="H2" s="287"/>
      <c r="I2" s="287"/>
    </row>
    <row r="3" spans="1:9" x14ac:dyDescent="0.2">
      <c r="A3" s="312" t="s">
        <v>446</v>
      </c>
      <c r="B3" s="313"/>
      <c r="C3" s="313"/>
      <c r="D3" s="313"/>
      <c r="E3" s="313"/>
      <c r="F3" s="313"/>
      <c r="G3" s="313"/>
      <c r="H3" s="313"/>
      <c r="I3" s="313"/>
    </row>
    <row r="4" spans="1:9" ht="12.75" customHeight="1" x14ac:dyDescent="0.2">
      <c r="A4" s="305" t="s">
        <v>465</v>
      </c>
      <c r="B4" s="261"/>
      <c r="C4" s="261"/>
      <c r="D4" s="261"/>
      <c r="E4" s="261"/>
      <c r="F4" s="261"/>
      <c r="G4" s="261"/>
      <c r="H4" s="261"/>
      <c r="I4" s="262"/>
    </row>
    <row r="5" spans="1:9" ht="24" thickBot="1" x14ac:dyDescent="0.25">
      <c r="A5" s="327" t="s">
        <v>2</v>
      </c>
      <c r="B5" s="328"/>
      <c r="C5" s="328"/>
      <c r="D5" s="328"/>
      <c r="E5" s="328"/>
      <c r="F5" s="329"/>
      <c r="G5" s="14" t="s">
        <v>103</v>
      </c>
      <c r="H5" s="20" t="s">
        <v>301</v>
      </c>
      <c r="I5" s="20" t="s">
        <v>279</v>
      </c>
    </row>
    <row r="6" spans="1:9" x14ac:dyDescent="0.2">
      <c r="A6" s="318">
        <v>1</v>
      </c>
      <c r="B6" s="319"/>
      <c r="C6" s="319"/>
      <c r="D6" s="319"/>
      <c r="E6" s="319"/>
      <c r="F6" s="320"/>
      <c r="G6" s="15">
        <v>2</v>
      </c>
      <c r="H6" s="21" t="s">
        <v>167</v>
      </c>
      <c r="I6" s="21" t="s">
        <v>168</v>
      </c>
    </row>
    <row r="7" spans="1:9" x14ac:dyDescent="0.2">
      <c r="A7" s="323" t="s">
        <v>169</v>
      </c>
      <c r="B7" s="324"/>
      <c r="C7" s="324"/>
      <c r="D7" s="324"/>
      <c r="E7" s="324"/>
      <c r="F7" s="324"/>
      <c r="G7" s="324"/>
      <c r="H7" s="324"/>
      <c r="I7" s="325"/>
    </row>
    <row r="8" spans="1:9" x14ac:dyDescent="0.2">
      <c r="A8" s="326" t="s">
        <v>221</v>
      </c>
      <c r="B8" s="326"/>
      <c r="C8" s="326"/>
      <c r="D8" s="326"/>
      <c r="E8" s="326"/>
      <c r="F8" s="326"/>
      <c r="G8" s="16">
        <v>1</v>
      </c>
      <c r="H8" s="23">
        <v>0</v>
      </c>
      <c r="I8" s="23">
        <v>0</v>
      </c>
    </row>
    <row r="9" spans="1:9" x14ac:dyDescent="0.2">
      <c r="A9" s="310" t="s">
        <v>222</v>
      </c>
      <c r="B9" s="310"/>
      <c r="C9" s="310"/>
      <c r="D9" s="310"/>
      <c r="E9" s="310"/>
      <c r="F9" s="310"/>
      <c r="G9" s="17">
        <v>2</v>
      </c>
      <c r="H9" s="23">
        <v>0</v>
      </c>
      <c r="I9" s="23">
        <v>0</v>
      </c>
    </row>
    <row r="10" spans="1:9" x14ac:dyDescent="0.2">
      <c r="A10" s="310" t="s">
        <v>223</v>
      </c>
      <c r="B10" s="310"/>
      <c r="C10" s="310"/>
      <c r="D10" s="310"/>
      <c r="E10" s="310"/>
      <c r="F10" s="310"/>
      <c r="G10" s="17">
        <v>3</v>
      </c>
      <c r="H10" s="23">
        <v>0</v>
      </c>
      <c r="I10" s="23">
        <v>0</v>
      </c>
    </row>
    <row r="11" spans="1:9" x14ac:dyDescent="0.2">
      <c r="A11" s="310" t="s">
        <v>224</v>
      </c>
      <c r="B11" s="310"/>
      <c r="C11" s="310"/>
      <c r="D11" s="310"/>
      <c r="E11" s="310"/>
      <c r="F11" s="310"/>
      <c r="G11" s="17">
        <v>4</v>
      </c>
      <c r="H11" s="23">
        <v>0</v>
      </c>
      <c r="I11" s="23">
        <v>0</v>
      </c>
    </row>
    <row r="12" spans="1:9" x14ac:dyDescent="0.2">
      <c r="A12" s="310" t="s">
        <v>393</v>
      </c>
      <c r="B12" s="310"/>
      <c r="C12" s="310"/>
      <c r="D12" s="310"/>
      <c r="E12" s="310"/>
      <c r="F12" s="310"/>
      <c r="G12" s="17">
        <v>5</v>
      </c>
      <c r="H12" s="23">
        <v>0</v>
      </c>
      <c r="I12" s="23">
        <v>0</v>
      </c>
    </row>
    <row r="13" spans="1:9" x14ac:dyDescent="0.2">
      <c r="A13" s="311" t="s">
        <v>394</v>
      </c>
      <c r="B13" s="311"/>
      <c r="C13" s="311"/>
      <c r="D13" s="311"/>
      <c r="E13" s="311"/>
      <c r="F13" s="311"/>
      <c r="G13" s="57">
        <v>6</v>
      </c>
      <c r="H13" s="60">
        <f>SUM(H8:H12)</f>
        <v>0</v>
      </c>
      <c r="I13" s="60">
        <f>SUM(I8:I12)</f>
        <v>0</v>
      </c>
    </row>
    <row r="14" spans="1:9" ht="12.75" customHeight="1" x14ac:dyDescent="0.2">
      <c r="A14" s="310" t="s">
        <v>395</v>
      </c>
      <c r="B14" s="310"/>
      <c r="C14" s="310"/>
      <c r="D14" s="310"/>
      <c r="E14" s="310"/>
      <c r="F14" s="310"/>
      <c r="G14" s="17">
        <v>7</v>
      </c>
      <c r="H14" s="23">
        <v>0</v>
      </c>
      <c r="I14" s="23">
        <v>0</v>
      </c>
    </row>
    <row r="15" spans="1:9" ht="12.75" customHeight="1" x14ac:dyDescent="0.2">
      <c r="A15" s="310" t="s">
        <v>396</v>
      </c>
      <c r="B15" s="310"/>
      <c r="C15" s="310"/>
      <c r="D15" s="310"/>
      <c r="E15" s="310"/>
      <c r="F15" s="310"/>
      <c r="G15" s="17">
        <v>8</v>
      </c>
      <c r="H15" s="23">
        <v>0</v>
      </c>
      <c r="I15" s="23">
        <v>0</v>
      </c>
    </row>
    <row r="16" spans="1:9" ht="12.75" customHeight="1" x14ac:dyDescent="0.2">
      <c r="A16" s="310" t="s">
        <v>397</v>
      </c>
      <c r="B16" s="310"/>
      <c r="C16" s="310"/>
      <c r="D16" s="310"/>
      <c r="E16" s="310"/>
      <c r="F16" s="310"/>
      <c r="G16" s="17">
        <v>9</v>
      </c>
      <c r="H16" s="23">
        <v>0</v>
      </c>
      <c r="I16" s="23">
        <v>0</v>
      </c>
    </row>
    <row r="17" spans="1:9" ht="12.75" customHeight="1" x14ac:dyDescent="0.2">
      <c r="A17" s="310" t="s">
        <v>398</v>
      </c>
      <c r="B17" s="310"/>
      <c r="C17" s="310"/>
      <c r="D17" s="310"/>
      <c r="E17" s="310"/>
      <c r="F17" s="310"/>
      <c r="G17" s="17">
        <v>10</v>
      </c>
      <c r="H17" s="23">
        <v>0</v>
      </c>
      <c r="I17" s="23">
        <v>0</v>
      </c>
    </row>
    <row r="18" spans="1:9" ht="12.75" customHeight="1" x14ac:dyDescent="0.2">
      <c r="A18" s="310" t="s">
        <v>399</v>
      </c>
      <c r="B18" s="310"/>
      <c r="C18" s="310"/>
      <c r="D18" s="310"/>
      <c r="E18" s="310"/>
      <c r="F18" s="310"/>
      <c r="G18" s="17">
        <v>11</v>
      </c>
      <c r="H18" s="23">
        <v>0</v>
      </c>
      <c r="I18" s="23">
        <v>0</v>
      </c>
    </row>
    <row r="19" spans="1:9" ht="12.75" customHeight="1" x14ac:dyDescent="0.2">
      <c r="A19" s="310" t="s">
        <v>400</v>
      </c>
      <c r="B19" s="310"/>
      <c r="C19" s="310"/>
      <c r="D19" s="310"/>
      <c r="E19" s="310"/>
      <c r="F19" s="310"/>
      <c r="G19" s="17">
        <v>12</v>
      </c>
      <c r="H19" s="23">
        <v>0</v>
      </c>
      <c r="I19" s="23">
        <v>0</v>
      </c>
    </row>
    <row r="20" spans="1:9" ht="26.25" customHeight="1" x14ac:dyDescent="0.2">
      <c r="A20" s="311" t="s">
        <v>401</v>
      </c>
      <c r="B20" s="311"/>
      <c r="C20" s="311"/>
      <c r="D20" s="311"/>
      <c r="E20" s="311"/>
      <c r="F20" s="311"/>
      <c r="G20" s="57">
        <v>13</v>
      </c>
      <c r="H20" s="60">
        <f>SUM(H14:H19)</f>
        <v>0</v>
      </c>
      <c r="I20" s="60">
        <f>SUM(I14:I19)</f>
        <v>0</v>
      </c>
    </row>
    <row r="21" spans="1:9" ht="27.6" customHeight="1" x14ac:dyDescent="0.2">
      <c r="A21" s="322" t="s">
        <v>402</v>
      </c>
      <c r="B21" s="322"/>
      <c r="C21" s="322"/>
      <c r="D21" s="322"/>
      <c r="E21" s="322"/>
      <c r="F21" s="322"/>
      <c r="G21" s="58">
        <v>14</v>
      </c>
      <c r="H21" s="24">
        <f>H13+H20</f>
        <v>0</v>
      </c>
      <c r="I21" s="24">
        <f>I13+I20</f>
        <v>0</v>
      </c>
    </row>
    <row r="22" spans="1:9" x14ac:dyDescent="0.2">
      <c r="A22" s="323" t="s">
        <v>189</v>
      </c>
      <c r="B22" s="324"/>
      <c r="C22" s="324"/>
      <c r="D22" s="324"/>
      <c r="E22" s="324"/>
      <c r="F22" s="324"/>
      <c r="G22" s="324"/>
      <c r="H22" s="324"/>
      <c r="I22" s="325"/>
    </row>
    <row r="23" spans="1:9" ht="26.45" customHeight="1" x14ac:dyDescent="0.2">
      <c r="A23" s="326" t="s">
        <v>225</v>
      </c>
      <c r="B23" s="326"/>
      <c r="C23" s="326"/>
      <c r="D23" s="326"/>
      <c r="E23" s="326"/>
      <c r="F23" s="326"/>
      <c r="G23" s="16">
        <v>15</v>
      </c>
      <c r="H23" s="23">
        <v>0</v>
      </c>
      <c r="I23" s="23">
        <v>0</v>
      </c>
    </row>
    <row r="24" spans="1:9" ht="12.75" customHeight="1" x14ac:dyDescent="0.2">
      <c r="A24" s="310" t="s">
        <v>226</v>
      </c>
      <c r="B24" s="310"/>
      <c r="C24" s="310"/>
      <c r="D24" s="310"/>
      <c r="E24" s="310"/>
      <c r="F24" s="310"/>
      <c r="G24" s="16">
        <v>16</v>
      </c>
      <c r="H24" s="23">
        <v>0</v>
      </c>
      <c r="I24" s="23">
        <v>0</v>
      </c>
    </row>
    <row r="25" spans="1:9" ht="12.75" customHeight="1" x14ac:dyDescent="0.2">
      <c r="A25" s="310" t="s">
        <v>227</v>
      </c>
      <c r="B25" s="310"/>
      <c r="C25" s="310"/>
      <c r="D25" s="310"/>
      <c r="E25" s="310"/>
      <c r="F25" s="310"/>
      <c r="G25" s="16">
        <v>17</v>
      </c>
      <c r="H25" s="23">
        <v>0</v>
      </c>
      <c r="I25" s="23">
        <v>0</v>
      </c>
    </row>
    <row r="26" spans="1:9" ht="12.75" customHeight="1" x14ac:dyDescent="0.2">
      <c r="A26" s="310" t="s">
        <v>228</v>
      </c>
      <c r="B26" s="310"/>
      <c r="C26" s="310"/>
      <c r="D26" s="310"/>
      <c r="E26" s="310"/>
      <c r="F26" s="310"/>
      <c r="G26" s="16">
        <v>18</v>
      </c>
      <c r="H26" s="23">
        <v>0</v>
      </c>
      <c r="I26" s="23">
        <v>0</v>
      </c>
    </row>
    <row r="27" spans="1:9" ht="12.75" customHeight="1" x14ac:dyDescent="0.2">
      <c r="A27" s="310" t="s">
        <v>229</v>
      </c>
      <c r="B27" s="310"/>
      <c r="C27" s="310"/>
      <c r="D27" s="310"/>
      <c r="E27" s="310"/>
      <c r="F27" s="310"/>
      <c r="G27" s="16">
        <v>19</v>
      </c>
      <c r="H27" s="23">
        <v>0</v>
      </c>
      <c r="I27" s="23">
        <v>0</v>
      </c>
    </row>
    <row r="28" spans="1:9" ht="12.75" customHeight="1" x14ac:dyDescent="0.2">
      <c r="A28" s="310" t="s">
        <v>230</v>
      </c>
      <c r="B28" s="310"/>
      <c r="C28" s="310"/>
      <c r="D28" s="310"/>
      <c r="E28" s="310"/>
      <c r="F28" s="310"/>
      <c r="G28" s="16">
        <v>20</v>
      </c>
      <c r="H28" s="23">
        <v>0</v>
      </c>
      <c r="I28" s="23">
        <v>0</v>
      </c>
    </row>
    <row r="29" spans="1:9" ht="24" customHeight="1" x14ac:dyDescent="0.2">
      <c r="A29" s="316" t="s">
        <v>403</v>
      </c>
      <c r="B29" s="316"/>
      <c r="C29" s="316"/>
      <c r="D29" s="316"/>
      <c r="E29" s="316"/>
      <c r="F29" s="316"/>
      <c r="G29" s="57">
        <v>21</v>
      </c>
      <c r="H29" s="61">
        <f>SUM(H23:H28)</f>
        <v>0</v>
      </c>
      <c r="I29" s="61">
        <f>SUM(I23:I28)</f>
        <v>0</v>
      </c>
    </row>
    <row r="30" spans="1:9" ht="27" customHeight="1" x14ac:dyDescent="0.2">
      <c r="A30" s="310" t="s">
        <v>231</v>
      </c>
      <c r="B30" s="310"/>
      <c r="C30" s="310"/>
      <c r="D30" s="310"/>
      <c r="E30" s="310"/>
      <c r="F30" s="310"/>
      <c r="G30" s="17">
        <v>22</v>
      </c>
      <c r="H30" s="23">
        <v>0</v>
      </c>
      <c r="I30" s="23">
        <v>0</v>
      </c>
    </row>
    <row r="31" spans="1:9" ht="12.75" customHeight="1" x14ac:dyDescent="0.2">
      <c r="A31" s="310" t="s">
        <v>232</v>
      </c>
      <c r="B31" s="310"/>
      <c r="C31" s="310"/>
      <c r="D31" s="310"/>
      <c r="E31" s="310"/>
      <c r="F31" s="310"/>
      <c r="G31" s="17">
        <v>23</v>
      </c>
      <c r="H31" s="23">
        <v>0</v>
      </c>
      <c r="I31" s="23">
        <v>0</v>
      </c>
    </row>
    <row r="32" spans="1:9" ht="12.75" customHeight="1" x14ac:dyDescent="0.2">
      <c r="A32" s="310" t="s">
        <v>404</v>
      </c>
      <c r="B32" s="310"/>
      <c r="C32" s="310"/>
      <c r="D32" s="310"/>
      <c r="E32" s="310"/>
      <c r="F32" s="310"/>
      <c r="G32" s="17">
        <v>24</v>
      </c>
      <c r="H32" s="23">
        <v>0</v>
      </c>
      <c r="I32" s="23">
        <v>0</v>
      </c>
    </row>
    <row r="33" spans="1:9" ht="12.75" customHeight="1" x14ac:dyDescent="0.2">
      <c r="A33" s="310" t="s">
        <v>233</v>
      </c>
      <c r="B33" s="310"/>
      <c r="C33" s="310"/>
      <c r="D33" s="310"/>
      <c r="E33" s="310"/>
      <c r="F33" s="310"/>
      <c r="G33" s="17">
        <v>25</v>
      </c>
      <c r="H33" s="23">
        <v>0</v>
      </c>
      <c r="I33" s="23">
        <v>0</v>
      </c>
    </row>
    <row r="34" spans="1:9" ht="12.75" customHeight="1" x14ac:dyDescent="0.2">
      <c r="A34" s="310" t="s">
        <v>234</v>
      </c>
      <c r="B34" s="310"/>
      <c r="C34" s="310"/>
      <c r="D34" s="310"/>
      <c r="E34" s="310"/>
      <c r="F34" s="310"/>
      <c r="G34" s="17">
        <v>26</v>
      </c>
      <c r="H34" s="23">
        <v>0</v>
      </c>
      <c r="I34" s="23">
        <v>0</v>
      </c>
    </row>
    <row r="35" spans="1:9" ht="25.9" customHeight="1" x14ac:dyDescent="0.2">
      <c r="A35" s="316" t="s">
        <v>405</v>
      </c>
      <c r="B35" s="316"/>
      <c r="C35" s="316"/>
      <c r="D35" s="316"/>
      <c r="E35" s="316"/>
      <c r="F35" s="316"/>
      <c r="G35" s="57">
        <v>27</v>
      </c>
      <c r="H35" s="61">
        <f>SUM(H30:H34)</f>
        <v>0</v>
      </c>
      <c r="I35" s="61">
        <f>SUM(I30:I34)</f>
        <v>0</v>
      </c>
    </row>
    <row r="36" spans="1:9" ht="28.15" customHeight="1" x14ac:dyDescent="0.2">
      <c r="A36" s="322" t="s">
        <v>406</v>
      </c>
      <c r="B36" s="322"/>
      <c r="C36" s="322"/>
      <c r="D36" s="322"/>
      <c r="E36" s="322"/>
      <c r="F36" s="322"/>
      <c r="G36" s="58">
        <v>28</v>
      </c>
      <c r="H36" s="62">
        <f>H29+H35</f>
        <v>0</v>
      </c>
      <c r="I36" s="62">
        <f>I29+I35</f>
        <v>0</v>
      </c>
    </row>
    <row r="37" spans="1:9" x14ac:dyDescent="0.2">
      <c r="A37" s="323" t="s">
        <v>204</v>
      </c>
      <c r="B37" s="324"/>
      <c r="C37" s="324"/>
      <c r="D37" s="324"/>
      <c r="E37" s="324"/>
      <c r="F37" s="324"/>
      <c r="G37" s="324">
        <v>0</v>
      </c>
      <c r="H37" s="324"/>
      <c r="I37" s="325"/>
    </row>
    <row r="38" spans="1:9" ht="12.75" customHeight="1" x14ac:dyDescent="0.2">
      <c r="A38" s="330" t="s">
        <v>235</v>
      </c>
      <c r="B38" s="330"/>
      <c r="C38" s="330"/>
      <c r="D38" s="330"/>
      <c r="E38" s="330"/>
      <c r="F38" s="330"/>
      <c r="G38" s="16">
        <v>29</v>
      </c>
      <c r="H38" s="23">
        <v>0</v>
      </c>
      <c r="I38" s="23">
        <v>0</v>
      </c>
    </row>
    <row r="39" spans="1:9" ht="25.15" customHeight="1" x14ac:dyDescent="0.2">
      <c r="A39" s="315" t="s">
        <v>236</v>
      </c>
      <c r="B39" s="315"/>
      <c r="C39" s="315"/>
      <c r="D39" s="315"/>
      <c r="E39" s="315"/>
      <c r="F39" s="315"/>
      <c r="G39" s="17">
        <v>30</v>
      </c>
      <c r="H39" s="23">
        <v>0</v>
      </c>
      <c r="I39" s="23">
        <v>0</v>
      </c>
    </row>
    <row r="40" spans="1:9" ht="12.75" customHeight="1" x14ac:dyDescent="0.2">
      <c r="A40" s="315" t="s">
        <v>237</v>
      </c>
      <c r="B40" s="315"/>
      <c r="C40" s="315"/>
      <c r="D40" s="315"/>
      <c r="E40" s="315"/>
      <c r="F40" s="315"/>
      <c r="G40" s="17">
        <v>31</v>
      </c>
      <c r="H40" s="23">
        <v>0</v>
      </c>
      <c r="I40" s="23">
        <v>0</v>
      </c>
    </row>
    <row r="41" spans="1:9" ht="12.75" customHeight="1" x14ac:dyDescent="0.2">
      <c r="A41" s="315" t="s">
        <v>238</v>
      </c>
      <c r="B41" s="315"/>
      <c r="C41" s="315"/>
      <c r="D41" s="315"/>
      <c r="E41" s="315"/>
      <c r="F41" s="315"/>
      <c r="G41" s="17">
        <v>32</v>
      </c>
      <c r="H41" s="23">
        <v>0</v>
      </c>
      <c r="I41" s="23">
        <v>0</v>
      </c>
    </row>
    <row r="42" spans="1:9" ht="25.9" customHeight="1" x14ac:dyDescent="0.2">
      <c r="A42" s="316" t="s">
        <v>407</v>
      </c>
      <c r="B42" s="316"/>
      <c r="C42" s="316"/>
      <c r="D42" s="316"/>
      <c r="E42" s="316"/>
      <c r="F42" s="316"/>
      <c r="G42" s="57">
        <v>33</v>
      </c>
      <c r="H42" s="61">
        <f>H41+H40+H39+H38</f>
        <v>0</v>
      </c>
      <c r="I42" s="61">
        <f>I41+I40+I39+I38</f>
        <v>0</v>
      </c>
    </row>
    <row r="43" spans="1:9" ht="24.6" customHeight="1" x14ac:dyDescent="0.2">
      <c r="A43" s="315" t="s">
        <v>239</v>
      </c>
      <c r="B43" s="315"/>
      <c r="C43" s="315"/>
      <c r="D43" s="315"/>
      <c r="E43" s="315"/>
      <c r="F43" s="315"/>
      <c r="G43" s="17">
        <v>34</v>
      </c>
      <c r="H43" s="23">
        <v>0</v>
      </c>
      <c r="I43" s="23">
        <v>0</v>
      </c>
    </row>
    <row r="44" spans="1:9" ht="12.75" customHeight="1" x14ac:dyDescent="0.2">
      <c r="A44" s="315" t="s">
        <v>240</v>
      </c>
      <c r="B44" s="315"/>
      <c r="C44" s="315"/>
      <c r="D44" s="315"/>
      <c r="E44" s="315"/>
      <c r="F44" s="315"/>
      <c r="G44" s="17">
        <v>35</v>
      </c>
      <c r="H44" s="23">
        <v>0</v>
      </c>
      <c r="I44" s="23">
        <v>0</v>
      </c>
    </row>
    <row r="45" spans="1:9" ht="12.75" customHeight="1" x14ac:dyDescent="0.2">
      <c r="A45" s="315" t="s">
        <v>241</v>
      </c>
      <c r="B45" s="315"/>
      <c r="C45" s="315"/>
      <c r="D45" s="315"/>
      <c r="E45" s="315"/>
      <c r="F45" s="315"/>
      <c r="G45" s="17">
        <v>36</v>
      </c>
      <c r="H45" s="23">
        <v>0</v>
      </c>
      <c r="I45" s="23">
        <v>0</v>
      </c>
    </row>
    <row r="46" spans="1:9" ht="21" customHeight="1" x14ac:dyDescent="0.2">
      <c r="A46" s="315" t="s">
        <v>242</v>
      </c>
      <c r="B46" s="315"/>
      <c r="C46" s="315"/>
      <c r="D46" s="315"/>
      <c r="E46" s="315"/>
      <c r="F46" s="315"/>
      <c r="G46" s="17">
        <v>37</v>
      </c>
      <c r="H46" s="23">
        <v>0</v>
      </c>
      <c r="I46" s="23">
        <v>0</v>
      </c>
    </row>
    <row r="47" spans="1:9" ht="12.75" customHeight="1" x14ac:dyDescent="0.2">
      <c r="A47" s="315" t="s">
        <v>243</v>
      </c>
      <c r="B47" s="315"/>
      <c r="C47" s="315"/>
      <c r="D47" s="315"/>
      <c r="E47" s="315"/>
      <c r="F47" s="315"/>
      <c r="G47" s="17">
        <v>38</v>
      </c>
      <c r="H47" s="23">
        <v>0</v>
      </c>
      <c r="I47" s="23">
        <v>0</v>
      </c>
    </row>
    <row r="48" spans="1:9" ht="22.9" customHeight="1" x14ac:dyDescent="0.2">
      <c r="A48" s="316" t="s">
        <v>408</v>
      </c>
      <c r="B48" s="316"/>
      <c r="C48" s="316"/>
      <c r="D48" s="316"/>
      <c r="E48" s="316"/>
      <c r="F48" s="316"/>
      <c r="G48" s="57">
        <v>39</v>
      </c>
      <c r="H48" s="61">
        <f>H47+H46+H45+H44+H43</f>
        <v>0</v>
      </c>
      <c r="I48" s="61">
        <f>I47+I46+I45+I44+I43</f>
        <v>0</v>
      </c>
    </row>
    <row r="49" spans="1:9" ht="25.9" customHeight="1" x14ac:dyDescent="0.2">
      <c r="A49" s="317" t="s">
        <v>443</v>
      </c>
      <c r="B49" s="317"/>
      <c r="C49" s="317"/>
      <c r="D49" s="317"/>
      <c r="E49" s="317"/>
      <c r="F49" s="317"/>
      <c r="G49" s="57">
        <v>40</v>
      </c>
      <c r="H49" s="61">
        <f>H48+H42</f>
        <v>0</v>
      </c>
      <c r="I49" s="61">
        <f>I48+I42</f>
        <v>0</v>
      </c>
    </row>
    <row r="50" spans="1:9" ht="12.75" customHeight="1" x14ac:dyDescent="0.2">
      <c r="A50" s="310" t="s">
        <v>244</v>
      </c>
      <c r="B50" s="310"/>
      <c r="C50" s="310"/>
      <c r="D50" s="310"/>
      <c r="E50" s="310"/>
      <c r="F50" s="310"/>
      <c r="G50" s="17">
        <v>41</v>
      </c>
      <c r="H50" s="23">
        <v>0</v>
      </c>
      <c r="I50" s="23">
        <v>0</v>
      </c>
    </row>
    <row r="51" spans="1:9" ht="25.9" customHeight="1" x14ac:dyDescent="0.2">
      <c r="A51" s="317" t="s">
        <v>409</v>
      </c>
      <c r="B51" s="317"/>
      <c r="C51" s="317"/>
      <c r="D51" s="317"/>
      <c r="E51" s="317"/>
      <c r="F51" s="317"/>
      <c r="G51" s="57">
        <v>42</v>
      </c>
      <c r="H51" s="61">
        <f>H21+H36+H49+H50</f>
        <v>0</v>
      </c>
      <c r="I51" s="61">
        <f>I21+I36+I49+I50</f>
        <v>0</v>
      </c>
    </row>
    <row r="52" spans="1:9" ht="12.75" customHeight="1" x14ac:dyDescent="0.2">
      <c r="A52" s="321" t="s">
        <v>218</v>
      </c>
      <c r="B52" s="321"/>
      <c r="C52" s="321"/>
      <c r="D52" s="321"/>
      <c r="E52" s="321"/>
      <c r="F52" s="321"/>
      <c r="G52" s="17">
        <v>43</v>
      </c>
      <c r="H52" s="23">
        <v>0</v>
      </c>
      <c r="I52" s="23">
        <v>0</v>
      </c>
    </row>
    <row r="53" spans="1:9" ht="31.9" customHeight="1" x14ac:dyDescent="0.2">
      <c r="A53" s="314" t="s">
        <v>410</v>
      </c>
      <c r="B53" s="314"/>
      <c r="C53" s="314"/>
      <c r="D53" s="314"/>
      <c r="E53" s="314"/>
      <c r="F53" s="31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topLeftCell="D1" zoomScaleNormal="100" zoomScaleSheetLayoutView="85" workbookViewId="0">
      <selection activeCell="H56" sqref="H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9" t="s">
        <v>245</v>
      </c>
      <c r="B1" s="350"/>
      <c r="C1" s="350"/>
      <c r="D1" s="350"/>
      <c r="E1" s="350"/>
      <c r="F1" s="350"/>
      <c r="G1" s="350"/>
      <c r="H1" s="350"/>
      <c r="I1" s="350"/>
      <c r="J1" s="350"/>
      <c r="K1" s="25"/>
    </row>
    <row r="2" spans="1:25" ht="15.75" x14ac:dyDescent="0.2">
      <c r="A2" s="2"/>
      <c r="B2" s="3"/>
      <c r="C2" s="351" t="s">
        <v>246</v>
      </c>
      <c r="D2" s="351"/>
      <c r="E2" s="134">
        <v>44927</v>
      </c>
      <c r="F2" s="4" t="s">
        <v>0</v>
      </c>
      <c r="G2" s="134">
        <v>45107</v>
      </c>
      <c r="H2" s="27"/>
      <c r="I2" s="27"/>
      <c r="J2" s="27"/>
      <c r="K2" s="28"/>
      <c r="X2" s="29" t="s">
        <v>446</v>
      </c>
    </row>
    <row r="3" spans="1:25" ht="13.5" customHeight="1" thickBot="1" x14ac:dyDescent="0.25">
      <c r="A3" s="352" t="s">
        <v>247</v>
      </c>
      <c r="B3" s="353"/>
      <c r="C3" s="353"/>
      <c r="D3" s="353"/>
      <c r="E3" s="353"/>
      <c r="F3" s="353"/>
      <c r="G3" s="356" t="s">
        <v>3</v>
      </c>
      <c r="H3" s="340" t="s">
        <v>248</v>
      </c>
      <c r="I3" s="340"/>
      <c r="J3" s="340"/>
      <c r="K3" s="340"/>
      <c r="L3" s="340"/>
      <c r="M3" s="340"/>
      <c r="N3" s="340"/>
      <c r="O3" s="340"/>
      <c r="P3" s="340"/>
      <c r="Q3" s="340"/>
      <c r="R3" s="340"/>
      <c r="S3" s="340"/>
      <c r="T3" s="340"/>
      <c r="U3" s="340"/>
      <c r="V3" s="340"/>
      <c r="W3" s="340"/>
      <c r="X3" s="340" t="s">
        <v>249</v>
      </c>
      <c r="Y3" s="342" t="s">
        <v>250</v>
      </c>
    </row>
    <row r="4" spans="1:25" ht="90.75" thickBot="1" x14ac:dyDescent="0.25">
      <c r="A4" s="354"/>
      <c r="B4" s="355"/>
      <c r="C4" s="355"/>
      <c r="D4" s="355"/>
      <c r="E4" s="355"/>
      <c r="F4" s="355"/>
      <c r="G4" s="357"/>
      <c r="H4" s="30" t="s">
        <v>251</v>
      </c>
      <c r="I4" s="30" t="s">
        <v>252</v>
      </c>
      <c r="J4" s="30" t="s">
        <v>253</v>
      </c>
      <c r="K4" s="30" t="s">
        <v>254</v>
      </c>
      <c r="L4" s="30" t="s">
        <v>255</v>
      </c>
      <c r="M4" s="30" t="s">
        <v>256</v>
      </c>
      <c r="N4" s="30" t="s">
        <v>257</v>
      </c>
      <c r="O4" s="30" t="s">
        <v>258</v>
      </c>
      <c r="P4" s="74" t="s">
        <v>411</v>
      </c>
      <c r="Q4" s="30" t="s">
        <v>259</v>
      </c>
      <c r="R4" s="30" t="s">
        <v>260</v>
      </c>
      <c r="S4" s="74" t="s">
        <v>412</v>
      </c>
      <c r="T4" s="74" t="s">
        <v>413</v>
      </c>
      <c r="U4" s="30" t="s">
        <v>261</v>
      </c>
      <c r="V4" s="30" t="s">
        <v>262</v>
      </c>
      <c r="W4" s="30" t="s">
        <v>263</v>
      </c>
      <c r="X4" s="341"/>
      <c r="Y4" s="343"/>
    </row>
    <row r="5" spans="1:25" ht="22.5" x14ac:dyDescent="0.2">
      <c r="A5" s="344">
        <v>1</v>
      </c>
      <c r="B5" s="345"/>
      <c r="C5" s="345"/>
      <c r="D5" s="345"/>
      <c r="E5" s="345"/>
      <c r="F5" s="345"/>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6" t="s">
        <v>264</v>
      </c>
      <c r="B6" s="346"/>
      <c r="C6" s="346"/>
      <c r="D6" s="346"/>
      <c r="E6" s="346"/>
      <c r="F6" s="346"/>
      <c r="G6" s="346"/>
      <c r="H6" s="346"/>
      <c r="I6" s="346"/>
      <c r="J6" s="346"/>
      <c r="K6" s="346"/>
      <c r="L6" s="346"/>
      <c r="M6" s="346"/>
      <c r="N6" s="347"/>
      <c r="O6" s="347"/>
      <c r="P6" s="347"/>
      <c r="Q6" s="347"/>
      <c r="R6" s="347"/>
      <c r="S6" s="347"/>
      <c r="T6" s="347"/>
      <c r="U6" s="347"/>
      <c r="V6" s="347"/>
      <c r="W6" s="347"/>
      <c r="X6" s="347"/>
      <c r="Y6" s="348"/>
    </row>
    <row r="7" spans="1:25" x14ac:dyDescent="0.2">
      <c r="A7" s="338" t="s">
        <v>298</v>
      </c>
      <c r="B7" s="338"/>
      <c r="C7" s="338"/>
      <c r="D7" s="338"/>
      <c r="E7" s="338"/>
      <c r="F7" s="338"/>
      <c r="G7" s="6">
        <v>1</v>
      </c>
      <c r="H7" s="34">
        <v>17674033</v>
      </c>
      <c r="I7" s="34">
        <v>0</v>
      </c>
      <c r="J7" s="34">
        <v>883702</v>
      </c>
      <c r="K7" s="34">
        <v>4845953</v>
      </c>
      <c r="L7" s="34">
        <v>1648673</v>
      </c>
      <c r="M7" s="34">
        <v>0</v>
      </c>
      <c r="N7" s="34">
        <v>0</v>
      </c>
      <c r="O7" s="34">
        <v>0</v>
      </c>
      <c r="P7" s="34">
        <v>0</v>
      </c>
      <c r="Q7" s="34">
        <v>0</v>
      </c>
      <c r="R7" s="34">
        <v>0</v>
      </c>
      <c r="S7" s="34">
        <v>0</v>
      </c>
      <c r="T7" s="34">
        <v>-52636</v>
      </c>
      <c r="U7" s="34">
        <v>31923221</v>
      </c>
      <c r="V7" s="34">
        <v>0</v>
      </c>
      <c r="W7" s="35">
        <f>H7+I7+J7+K7-L7+M7+N7+O7+P7+Q7+R7+U7+V7+S7+T7</f>
        <v>53625600</v>
      </c>
      <c r="X7" s="34">
        <v>0</v>
      </c>
      <c r="Y7" s="35">
        <f>W7+X7</f>
        <v>53625600</v>
      </c>
    </row>
    <row r="8" spans="1:25" x14ac:dyDescent="0.2">
      <c r="A8" s="333" t="s">
        <v>265</v>
      </c>
      <c r="B8" s="333"/>
      <c r="C8" s="333"/>
      <c r="D8" s="333"/>
      <c r="E8" s="333"/>
      <c r="F8" s="333"/>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33" t="s">
        <v>266</v>
      </c>
      <c r="B9" s="333"/>
      <c r="C9" s="333"/>
      <c r="D9" s="333"/>
      <c r="E9" s="333"/>
      <c r="F9" s="333"/>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9" t="s">
        <v>299</v>
      </c>
      <c r="B10" s="339"/>
      <c r="C10" s="339"/>
      <c r="D10" s="339"/>
      <c r="E10" s="339"/>
      <c r="F10" s="339"/>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-52636</v>
      </c>
      <c r="U10" s="35">
        <f t="shared" si="2"/>
        <v>31923221</v>
      </c>
      <c r="V10" s="35">
        <f t="shared" si="2"/>
        <v>0</v>
      </c>
      <c r="W10" s="35">
        <f t="shared" si="2"/>
        <v>53625600</v>
      </c>
      <c r="X10" s="35">
        <f t="shared" si="2"/>
        <v>0</v>
      </c>
      <c r="Y10" s="35">
        <f t="shared" si="2"/>
        <v>53625600</v>
      </c>
    </row>
    <row r="11" spans="1:25" x14ac:dyDescent="0.2">
      <c r="A11" s="333" t="s">
        <v>267</v>
      </c>
      <c r="B11" s="333"/>
      <c r="C11" s="333"/>
      <c r="D11" s="333"/>
      <c r="E11" s="333"/>
      <c r="F11" s="333"/>
      <c r="G11" s="6">
        <v>5</v>
      </c>
      <c r="H11" s="36">
        <v>0</v>
      </c>
      <c r="I11" s="36">
        <v>0</v>
      </c>
      <c r="J11" s="36">
        <v>0</v>
      </c>
      <c r="K11" s="36">
        <v>0</v>
      </c>
      <c r="L11" s="36">
        <v>0</v>
      </c>
      <c r="M11" s="36">
        <v>0</v>
      </c>
      <c r="N11" s="36">
        <v>0</v>
      </c>
      <c r="O11" s="36">
        <v>0</v>
      </c>
      <c r="P11" s="36">
        <v>0</v>
      </c>
      <c r="Q11" s="36">
        <v>0</v>
      </c>
      <c r="R11" s="36">
        <v>0</v>
      </c>
      <c r="S11" s="34">
        <v>0</v>
      </c>
      <c r="T11" s="34">
        <v>0</v>
      </c>
      <c r="U11" s="36">
        <v>0</v>
      </c>
      <c r="V11" s="34">
        <v>15816523</v>
      </c>
      <c r="W11" s="35">
        <f t="shared" ref="W11:W29" si="3">H11+I11+J11+K11-L11+M11+N11+O11+P11+Q11+R11+U11+V11+S11+T11</f>
        <v>15816523</v>
      </c>
      <c r="X11" s="136">
        <v>0</v>
      </c>
      <c r="Y11" s="35">
        <f t="shared" ref="Y11:Y29" si="4">W11+X11</f>
        <v>15816523</v>
      </c>
    </row>
    <row r="12" spans="1:25" x14ac:dyDescent="0.2">
      <c r="A12" s="333" t="s">
        <v>268</v>
      </c>
      <c r="B12" s="333"/>
      <c r="C12" s="333"/>
      <c r="D12" s="333"/>
      <c r="E12" s="333"/>
      <c r="F12" s="333"/>
      <c r="G12" s="6">
        <v>6</v>
      </c>
      <c r="H12" s="36">
        <v>0</v>
      </c>
      <c r="I12" s="36">
        <v>0</v>
      </c>
      <c r="J12" s="36">
        <v>0</v>
      </c>
      <c r="K12" s="36">
        <v>0</v>
      </c>
      <c r="L12" s="36">
        <v>0</v>
      </c>
      <c r="M12" s="36">
        <v>0</v>
      </c>
      <c r="N12" s="34">
        <v>0</v>
      </c>
      <c r="O12" s="36">
        <v>0</v>
      </c>
      <c r="P12" s="36">
        <v>0</v>
      </c>
      <c r="Q12" s="36">
        <v>0</v>
      </c>
      <c r="R12" s="36">
        <v>0</v>
      </c>
      <c r="S12" s="34">
        <v>0</v>
      </c>
      <c r="T12" s="34">
        <v>49772</v>
      </c>
      <c r="U12" s="36">
        <v>0</v>
      </c>
      <c r="V12" s="36">
        <v>0</v>
      </c>
      <c r="W12" s="35">
        <f t="shared" si="3"/>
        <v>49772</v>
      </c>
      <c r="X12" s="136">
        <v>0</v>
      </c>
      <c r="Y12" s="35">
        <f t="shared" si="4"/>
        <v>49772</v>
      </c>
    </row>
    <row r="13" spans="1:25" ht="26.25" customHeight="1" x14ac:dyDescent="0.2">
      <c r="A13" s="333" t="s">
        <v>269</v>
      </c>
      <c r="B13" s="333"/>
      <c r="C13" s="333"/>
      <c r="D13" s="333"/>
      <c r="E13" s="333"/>
      <c r="F13" s="333"/>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136">
        <v>0</v>
      </c>
      <c r="Y13" s="35">
        <f t="shared" si="4"/>
        <v>0</v>
      </c>
    </row>
    <row r="14" spans="1:25" ht="39" customHeight="1" x14ac:dyDescent="0.2">
      <c r="A14" s="333" t="s">
        <v>417</v>
      </c>
      <c r="B14" s="333"/>
      <c r="C14" s="333"/>
      <c r="D14" s="333"/>
      <c r="E14" s="333"/>
      <c r="F14" s="333"/>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136">
        <v>0</v>
      </c>
      <c r="Y14" s="35">
        <f t="shared" si="4"/>
        <v>0</v>
      </c>
    </row>
    <row r="15" spans="1:25" x14ac:dyDescent="0.2">
      <c r="A15" s="333" t="s">
        <v>270</v>
      </c>
      <c r="B15" s="333"/>
      <c r="C15" s="333"/>
      <c r="D15" s="333"/>
      <c r="E15" s="333"/>
      <c r="F15" s="333"/>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136">
        <v>0</v>
      </c>
      <c r="Y15" s="35">
        <f t="shared" si="4"/>
        <v>0</v>
      </c>
    </row>
    <row r="16" spans="1:25" ht="28.5" customHeight="1" x14ac:dyDescent="0.2">
      <c r="A16" s="333" t="s">
        <v>271</v>
      </c>
      <c r="B16" s="333"/>
      <c r="C16" s="333"/>
      <c r="D16" s="333"/>
      <c r="E16" s="333"/>
      <c r="F16" s="333"/>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136">
        <v>0</v>
      </c>
      <c r="Y16" s="35">
        <f t="shared" si="4"/>
        <v>0</v>
      </c>
    </row>
    <row r="17" spans="1:25" ht="23.25" customHeight="1" x14ac:dyDescent="0.2">
      <c r="A17" s="333" t="s">
        <v>272</v>
      </c>
      <c r="B17" s="333"/>
      <c r="C17" s="333"/>
      <c r="D17" s="333"/>
      <c r="E17" s="333"/>
      <c r="F17" s="333"/>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136">
        <v>0</v>
      </c>
      <c r="Y17" s="35">
        <f t="shared" si="4"/>
        <v>0</v>
      </c>
    </row>
    <row r="18" spans="1:25" x14ac:dyDescent="0.2">
      <c r="A18" s="333" t="s">
        <v>273</v>
      </c>
      <c r="B18" s="333"/>
      <c r="C18" s="333"/>
      <c r="D18" s="333"/>
      <c r="E18" s="333"/>
      <c r="F18" s="333"/>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136">
        <v>0</v>
      </c>
      <c r="Y18" s="35">
        <f t="shared" si="4"/>
        <v>0</v>
      </c>
    </row>
    <row r="19" spans="1:25" x14ac:dyDescent="0.2">
      <c r="A19" s="333" t="s">
        <v>274</v>
      </c>
      <c r="B19" s="333"/>
      <c r="C19" s="333"/>
      <c r="D19" s="333"/>
      <c r="E19" s="333"/>
      <c r="F19" s="333"/>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136">
        <v>0</v>
      </c>
      <c r="Y19" s="35">
        <f t="shared" si="4"/>
        <v>0</v>
      </c>
    </row>
    <row r="20" spans="1:25" x14ac:dyDescent="0.2">
      <c r="A20" s="333" t="s">
        <v>275</v>
      </c>
      <c r="B20" s="333"/>
      <c r="C20" s="333"/>
      <c r="D20" s="333"/>
      <c r="E20" s="333"/>
      <c r="F20" s="333"/>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136">
        <v>0</v>
      </c>
      <c r="Y20" s="35">
        <f t="shared" si="4"/>
        <v>0</v>
      </c>
    </row>
    <row r="21" spans="1:25" ht="30.75" customHeight="1" x14ac:dyDescent="0.2">
      <c r="A21" s="333" t="s">
        <v>418</v>
      </c>
      <c r="B21" s="333"/>
      <c r="C21" s="333"/>
      <c r="D21" s="333"/>
      <c r="E21" s="333"/>
      <c r="F21" s="333"/>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136">
        <v>0</v>
      </c>
      <c r="Y21" s="35">
        <f t="shared" si="4"/>
        <v>0</v>
      </c>
    </row>
    <row r="22" spans="1:25" ht="28.5" customHeight="1" x14ac:dyDescent="0.2">
      <c r="A22" s="333" t="s">
        <v>419</v>
      </c>
      <c r="B22" s="333"/>
      <c r="C22" s="333"/>
      <c r="D22" s="333"/>
      <c r="E22" s="333"/>
      <c r="F22" s="333"/>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136">
        <v>0</v>
      </c>
      <c r="Y22" s="35">
        <f t="shared" si="4"/>
        <v>0</v>
      </c>
    </row>
    <row r="23" spans="1:25" ht="26.25" customHeight="1" x14ac:dyDescent="0.2">
      <c r="A23" s="333" t="s">
        <v>420</v>
      </c>
      <c r="B23" s="333"/>
      <c r="C23" s="333"/>
      <c r="D23" s="333"/>
      <c r="E23" s="333"/>
      <c r="F23" s="333"/>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136">
        <v>0</v>
      </c>
      <c r="Y23" s="35">
        <f t="shared" si="4"/>
        <v>0</v>
      </c>
    </row>
    <row r="24" spans="1:25" x14ac:dyDescent="0.2">
      <c r="A24" s="333" t="s">
        <v>276</v>
      </c>
      <c r="B24" s="333"/>
      <c r="C24" s="333"/>
      <c r="D24" s="333"/>
      <c r="E24" s="333"/>
      <c r="F24" s="333"/>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136">
        <v>0</v>
      </c>
      <c r="Y24" s="35">
        <f t="shared" si="4"/>
        <v>-1439968</v>
      </c>
    </row>
    <row r="25" spans="1:25" x14ac:dyDescent="0.2">
      <c r="A25" s="333" t="s">
        <v>421</v>
      </c>
      <c r="B25" s="333"/>
      <c r="C25" s="333"/>
      <c r="D25" s="333"/>
      <c r="E25" s="333"/>
      <c r="F25" s="333"/>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136">
        <v>0</v>
      </c>
      <c r="Y25" s="35">
        <f t="shared" si="4"/>
        <v>0</v>
      </c>
    </row>
    <row r="26" spans="1:25" ht="12.75" customHeight="1" x14ac:dyDescent="0.2">
      <c r="A26" s="333" t="s">
        <v>429</v>
      </c>
      <c r="B26" s="333"/>
      <c r="C26" s="333"/>
      <c r="D26" s="333"/>
      <c r="E26" s="333"/>
      <c r="F26" s="333"/>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136">
        <v>0</v>
      </c>
      <c r="Y26" s="35">
        <f t="shared" si="4"/>
        <v>-11234865</v>
      </c>
    </row>
    <row r="27" spans="1:25" ht="12.75" customHeight="1" x14ac:dyDescent="0.2">
      <c r="A27" s="333" t="s">
        <v>422</v>
      </c>
      <c r="B27" s="333"/>
      <c r="C27" s="333"/>
      <c r="D27" s="333"/>
      <c r="E27" s="333"/>
      <c r="F27" s="333"/>
      <c r="G27" s="6">
        <v>21</v>
      </c>
      <c r="H27" s="34">
        <v>0</v>
      </c>
      <c r="I27" s="34">
        <v>0</v>
      </c>
      <c r="J27" s="34">
        <v>0</v>
      </c>
      <c r="K27" s="34">
        <v>-820390</v>
      </c>
      <c r="L27" s="34">
        <v>-820390</v>
      </c>
      <c r="M27" s="34">
        <v>0</v>
      </c>
      <c r="N27" s="34">
        <v>0</v>
      </c>
      <c r="O27" s="34">
        <v>0</v>
      </c>
      <c r="P27" s="34">
        <v>0</v>
      </c>
      <c r="Q27" s="34">
        <v>0</v>
      </c>
      <c r="R27" s="34">
        <v>0</v>
      </c>
      <c r="S27" s="34">
        <v>0</v>
      </c>
      <c r="T27" s="34">
        <v>0</v>
      </c>
      <c r="U27" s="34">
        <v>996885</v>
      </c>
      <c r="V27" s="34">
        <v>0</v>
      </c>
      <c r="W27" s="35">
        <f t="shared" si="3"/>
        <v>996885</v>
      </c>
      <c r="X27" s="136">
        <v>0</v>
      </c>
      <c r="Y27" s="35">
        <f t="shared" si="4"/>
        <v>996885</v>
      </c>
    </row>
    <row r="28" spans="1:25" ht="12.75" customHeight="1" x14ac:dyDescent="0.2">
      <c r="A28" s="333" t="s">
        <v>423</v>
      </c>
      <c r="B28" s="333"/>
      <c r="C28" s="333"/>
      <c r="D28" s="333"/>
      <c r="E28" s="333"/>
      <c r="F28" s="333"/>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136">
        <v>0</v>
      </c>
      <c r="Y28" s="35">
        <f t="shared" si="4"/>
        <v>0</v>
      </c>
    </row>
    <row r="29" spans="1:25" ht="12.75" customHeight="1" x14ac:dyDescent="0.2">
      <c r="A29" s="333" t="s">
        <v>424</v>
      </c>
      <c r="B29" s="333"/>
      <c r="C29" s="333"/>
      <c r="D29" s="333"/>
      <c r="E29" s="333"/>
      <c r="F29" s="333"/>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136">
        <v>0</v>
      </c>
      <c r="Y29" s="35">
        <f t="shared" si="4"/>
        <v>0</v>
      </c>
    </row>
    <row r="30" spans="1:25" ht="21.75" customHeight="1" x14ac:dyDescent="0.2">
      <c r="A30" s="334" t="s">
        <v>425</v>
      </c>
      <c r="B30" s="334"/>
      <c r="C30" s="334"/>
      <c r="D30" s="334"/>
      <c r="E30" s="334"/>
      <c r="F30" s="334"/>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-2864</v>
      </c>
      <c r="U30" s="37">
        <f t="shared" si="5"/>
        <v>20358013</v>
      </c>
      <c r="V30" s="37">
        <f t="shared" si="5"/>
        <v>15816523</v>
      </c>
      <c r="W30" s="37">
        <f t="shared" si="5"/>
        <v>57813947</v>
      </c>
      <c r="X30" s="37">
        <f t="shared" si="5"/>
        <v>0</v>
      </c>
      <c r="Y30" s="37">
        <f t="shared" si="5"/>
        <v>57813947</v>
      </c>
    </row>
    <row r="31" spans="1:25" x14ac:dyDescent="0.2">
      <c r="A31" s="335" t="s">
        <v>277</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
      <c r="A32" s="331" t="s">
        <v>278</v>
      </c>
      <c r="B32" s="331"/>
      <c r="C32" s="331"/>
      <c r="D32" s="331"/>
      <c r="E32" s="331"/>
      <c r="F32" s="331"/>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49772</v>
      </c>
      <c r="U32" s="35">
        <f t="shared" si="6"/>
        <v>0</v>
      </c>
      <c r="V32" s="35">
        <f t="shared" si="6"/>
        <v>0</v>
      </c>
      <c r="W32" s="35">
        <f t="shared" si="6"/>
        <v>49772</v>
      </c>
      <c r="X32" s="35">
        <f t="shared" si="6"/>
        <v>0</v>
      </c>
      <c r="Y32" s="35">
        <f t="shared" si="6"/>
        <v>49772</v>
      </c>
    </row>
    <row r="33" spans="1:25" ht="31.5" customHeight="1" x14ac:dyDescent="0.2">
      <c r="A33" s="331" t="s">
        <v>426</v>
      </c>
      <c r="B33" s="331"/>
      <c r="C33" s="331"/>
      <c r="D33" s="331"/>
      <c r="E33" s="331"/>
      <c r="F33" s="331"/>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49772</v>
      </c>
      <c r="U33" s="35">
        <f t="shared" si="8"/>
        <v>0</v>
      </c>
      <c r="V33" s="35">
        <f t="shared" si="8"/>
        <v>15816523</v>
      </c>
      <c r="W33" s="35">
        <f t="shared" si="8"/>
        <v>15866295</v>
      </c>
      <c r="X33" s="35">
        <f t="shared" si="8"/>
        <v>0</v>
      </c>
      <c r="Y33" s="35">
        <f t="shared" si="8"/>
        <v>15866295</v>
      </c>
    </row>
    <row r="34" spans="1:25" ht="30.75" customHeight="1" x14ac:dyDescent="0.2">
      <c r="A34" s="332" t="s">
        <v>427</v>
      </c>
      <c r="B34" s="332"/>
      <c r="C34" s="332"/>
      <c r="D34" s="332"/>
      <c r="E34" s="332"/>
      <c r="F34" s="332"/>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-11565208</v>
      </c>
      <c r="V34" s="37">
        <f t="shared" si="10"/>
        <v>0</v>
      </c>
      <c r="W34" s="37">
        <f t="shared" si="10"/>
        <v>-11677948</v>
      </c>
      <c r="X34" s="37">
        <f t="shared" si="10"/>
        <v>0</v>
      </c>
      <c r="Y34" s="37">
        <f t="shared" si="10"/>
        <v>-11677948</v>
      </c>
    </row>
    <row r="35" spans="1:25" x14ac:dyDescent="0.2">
      <c r="A35" s="335" t="s">
        <v>279</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row>
    <row r="36" spans="1:25" ht="12.75" customHeight="1" x14ac:dyDescent="0.2">
      <c r="A36" s="338" t="s">
        <v>300</v>
      </c>
      <c r="B36" s="338"/>
      <c r="C36" s="338"/>
      <c r="D36" s="338"/>
      <c r="E36" s="338"/>
      <c r="F36" s="338"/>
      <c r="G36" s="6">
        <v>28</v>
      </c>
      <c r="H36" s="34">
        <v>17674033</v>
      </c>
      <c r="I36" s="34">
        <v>0</v>
      </c>
      <c r="J36" s="34">
        <v>883702</v>
      </c>
      <c r="K36" s="34">
        <v>5352791</v>
      </c>
      <c r="L36" s="34">
        <v>2268251</v>
      </c>
      <c r="M36" s="34">
        <v>0</v>
      </c>
      <c r="N36" s="34">
        <v>0</v>
      </c>
      <c r="O36" s="34">
        <v>0</v>
      </c>
      <c r="P36" s="34">
        <v>0</v>
      </c>
      <c r="Q36" s="34">
        <v>0</v>
      </c>
      <c r="R36" s="34">
        <v>0</v>
      </c>
      <c r="S36" s="34">
        <v>0</v>
      </c>
      <c r="T36" s="34">
        <v>-2864</v>
      </c>
      <c r="U36" s="34">
        <v>36174536</v>
      </c>
      <c r="V36" s="34">
        <v>0</v>
      </c>
      <c r="W36" s="38">
        <f>H36+I36+J36+K36-L36+M36+N36+O36+P36+Q36+R36+U36+V36+S36+T36</f>
        <v>57813947</v>
      </c>
      <c r="X36" s="34">
        <v>0</v>
      </c>
      <c r="Y36" s="38">
        <f t="shared" ref="Y36:Y38" si="12">W36+X36</f>
        <v>57813947</v>
      </c>
    </row>
    <row r="37" spans="1:25" ht="12.75" customHeight="1" x14ac:dyDescent="0.2">
      <c r="A37" s="333" t="s">
        <v>265</v>
      </c>
      <c r="B37" s="333"/>
      <c r="C37" s="333"/>
      <c r="D37" s="333"/>
      <c r="E37" s="333"/>
      <c r="F37" s="333"/>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33" t="s">
        <v>266</v>
      </c>
      <c r="B38" s="333"/>
      <c r="C38" s="333"/>
      <c r="D38" s="333"/>
      <c r="E38" s="333"/>
      <c r="F38" s="333"/>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9" t="s">
        <v>428</v>
      </c>
      <c r="B39" s="339"/>
      <c r="C39" s="339"/>
      <c r="D39" s="339"/>
      <c r="E39" s="339"/>
      <c r="F39" s="339"/>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-2864</v>
      </c>
      <c r="U39" s="35">
        <f t="shared" si="14"/>
        <v>36174536</v>
      </c>
      <c r="V39" s="35">
        <f t="shared" si="14"/>
        <v>0</v>
      </c>
      <c r="W39" s="35">
        <f t="shared" si="14"/>
        <v>57813947</v>
      </c>
      <c r="X39" s="35">
        <f t="shared" si="14"/>
        <v>0</v>
      </c>
      <c r="Y39" s="35">
        <f t="shared" si="14"/>
        <v>57813947</v>
      </c>
    </row>
    <row r="40" spans="1:25" ht="12.75" customHeight="1" x14ac:dyDescent="0.2">
      <c r="A40" s="333" t="s">
        <v>267</v>
      </c>
      <c r="B40" s="333"/>
      <c r="C40" s="333"/>
      <c r="D40" s="333"/>
      <c r="E40" s="333"/>
      <c r="F40" s="333"/>
      <c r="G40" s="6">
        <v>32</v>
      </c>
      <c r="H40" s="36">
        <v>0</v>
      </c>
      <c r="I40" s="36">
        <v>0</v>
      </c>
      <c r="J40" s="36">
        <v>0</v>
      </c>
      <c r="K40" s="36">
        <v>0</v>
      </c>
      <c r="L40" s="36">
        <v>0</v>
      </c>
      <c r="M40" s="36">
        <v>0</v>
      </c>
      <c r="N40" s="36">
        <v>0</v>
      </c>
      <c r="O40" s="36">
        <v>0</v>
      </c>
      <c r="P40" s="36">
        <v>0</v>
      </c>
      <c r="Q40" s="36">
        <v>0</v>
      </c>
      <c r="R40" s="36">
        <v>0</v>
      </c>
      <c r="S40" s="34">
        <v>0</v>
      </c>
      <c r="T40" s="34">
        <v>0</v>
      </c>
      <c r="U40" s="36">
        <v>0</v>
      </c>
      <c r="V40" s="34">
        <v>12183681</v>
      </c>
      <c r="W40" s="38">
        <f t="shared" ref="W40:W58" si="15">H40+I40+J40+K40-L40+M40+N40+O40+P40+Q40+R40+U40+V40+S40+T40</f>
        <v>12183681</v>
      </c>
      <c r="X40" s="34">
        <v>0</v>
      </c>
      <c r="Y40" s="38">
        <f t="shared" ref="Y40:Y58" si="16">W40+X40</f>
        <v>12183681</v>
      </c>
    </row>
    <row r="41" spans="1:25" ht="12.75" customHeight="1" x14ac:dyDescent="0.2">
      <c r="A41" s="333" t="s">
        <v>268</v>
      </c>
      <c r="B41" s="333"/>
      <c r="C41" s="333"/>
      <c r="D41" s="333"/>
      <c r="E41" s="333"/>
      <c r="F41" s="333"/>
      <c r="G41" s="6">
        <v>33</v>
      </c>
      <c r="H41" s="36">
        <v>0</v>
      </c>
      <c r="I41" s="36">
        <v>0</v>
      </c>
      <c r="J41" s="36">
        <v>0</v>
      </c>
      <c r="K41" s="36">
        <v>0</v>
      </c>
      <c r="L41" s="36">
        <v>0</v>
      </c>
      <c r="M41" s="36">
        <v>0</v>
      </c>
      <c r="N41" s="34">
        <v>0</v>
      </c>
      <c r="O41" s="36">
        <v>0</v>
      </c>
      <c r="P41" s="36">
        <v>0</v>
      </c>
      <c r="Q41" s="36">
        <v>0</v>
      </c>
      <c r="R41" s="36">
        <v>0</v>
      </c>
      <c r="S41" s="34">
        <v>0</v>
      </c>
      <c r="T41" s="34">
        <v>-28026</v>
      </c>
      <c r="U41" s="36">
        <v>0</v>
      </c>
      <c r="V41" s="36">
        <v>0</v>
      </c>
      <c r="W41" s="38">
        <f t="shared" si="15"/>
        <v>-28026</v>
      </c>
      <c r="X41" s="34">
        <v>0</v>
      </c>
      <c r="Y41" s="38">
        <f t="shared" si="16"/>
        <v>-28026</v>
      </c>
    </row>
    <row r="42" spans="1:25" ht="27" customHeight="1" x14ac:dyDescent="0.2">
      <c r="A42" s="333" t="s">
        <v>280</v>
      </c>
      <c r="B42" s="333"/>
      <c r="C42" s="333"/>
      <c r="D42" s="333"/>
      <c r="E42" s="333"/>
      <c r="F42" s="333"/>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33" t="s">
        <v>417</v>
      </c>
      <c r="B43" s="333"/>
      <c r="C43" s="333"/>
      <c r="D43" s="333"/>
      <c r="E43" s="333"/>
      <c r="F43" s="333"/>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33" t="s">
        <v>270</v>
      </c>
      <c r="B44" s="333"/>
      <c r="C44" s="333"/>
      <c r="D44" s="333"/>
      <c r="E44" s="333"/>
      <c r="F44" s="333"/>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33" t="s">
        <v>271</v>
      </c>
      <c r="B45" s="333"/>
      <c r="C45" s="333"/>
      <c r="D45" s="333"/>
      <c r="E45" s="333"/>
      <c r="F45" s="333"/>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33" t="s">
        <v>281</v>
      </c>
      <c r="B46" s="333"/>
      <c r="C46" s="333"/>
      <c r="D46" s="333"/>
      <c r="E46" s="333"/>
      <c r="F46" s="333"/>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33" t="s">
        <v>273</v>
      </c>
      <c r="B47" s="333"/>
      <c r="C47" s="333"/>
      <c r="D47" s="333"/>
      <c r="E47" s="333"/>
      <c r="F47" s="333"/>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33" t="s">
        <v>274</v>
      </c>
      <c r="B48" s="333"/>
      <c r="C48" s="333"/>
      <c r="D48" s="333"/>
      <c r="E48" s="333"/>
      <c r="F48" s="333"/>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33" t="s">
        <v>275</v>
      </c>
      <c r="B49" s="333"/>
      <c r="C49" s="333"/>
      <c r="D49" s="333"/>
      <c r="E49" s="333"/>
      <c r="F49" s="333"/>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33" t="s">
        <v>418</v>
      </c>
      <c r="B50" s="333"/>
      <c r="C50" s="333"/>
      <c r="D50" s="333"/>
      <c r="E50" s="333"/>
      <c r="F50" s="333"/>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33" t="s">
        <v>419</v>
      </c>
      <c r="B51" s="333"/>
      <c r="C51" s="333"/>
      <c r="D51" s="333"/>
      <c r="E51" s="333"/>
      <c r="F51" s="333"/>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33" t="s">
        <v>420</v>
      </c>
      <c r="B52" s="333"/>
      <c r="C52" s="333"/>
      <c r="D52" s="333"/>
      <c r="E52" s="333"/>
      <c r="F52" s="333"/>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33" t="s">
        <v>276</v>
      </c>
      <c r="B53" s="333"/>
      <c r="C53" s="333"/>
      <c r="D53" s="333"/>
      <c r="E53" s="333"/>
      <c r="F53" s="333"/>
      <c r="G53" s="6">
        <v>45</v>
      </c>
      <c r="H53" s="34">
        <v>0</v>
      </c>
      <c r="I53" s="34">
        <v>0</v>
      </c>
      <c r="J53" s="34">
        <v>0</v>
      </c>
      <c r="K53" s="34">
        <v>0</v>
      </c>
      <c r="L53" s="34">
        <v>109500</v>
      </c>
      <c r="M53" s="34">
        <v>0</v>
      </c>
      <c r="N53" s="34">
        <v>0</v>
      </c>
      <c r="O53" s="34">
        <v>0</v>
      </c>
      <c r="P53" s="34">
        <v>0</v>
      </c>
      <c r="Q53" s="34">
        <v>0</v>
      </c>
      <c r="R53" s="34">
        <v>0</v>
      </c>
      <c r="S53" s="34">
        <v>0</v>
      </c>
      <c r="T53" s="34">
        <v>0</v>
      </c>
      <c r="U53" s="34">
        <v>0</v>
      </c>
      <c r="V53" s="34">
        <v>0</v>
      </c>
      <c r="W53" s="38">
        <f t="shared" si="15"/>
        <v>-109500</v>
      </c>
      <c r="X53" s="34">
        <v>0</v>
      </c>
      <c r="Y53" s="38">
        <f t="shared" si="16"/>
        <v>-109500</v>
      </c>
    </row>
    <row r="54" spans="1:25" ht="12.75" customHeight="1" x14ac:dyDescent="0.2">
      <c r="A54" s="333" t="s">
        <v>421</v>
      </c>
      <c r="B54" s="333"/>
      <c r="C54" s="333"/>
      <c r="D54" s="333"/>
      <c r="E54" s="333"/>
      <c r="F54" s="333"/>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33" t="s">
        <v>429</v>
      </c>
      <c r="B55" s="333"/>
      <c r="C55" s="333"/>
      <c r="D55" s="333"/>
      <c r="E55" s="333"/>
      <c r="F55" s="333"/>
      <c r="G55" s="6">
        <v>47</v>
      </c>
      <c r="H55" s="34">
        <v>0</v>
      </c>
      <c r="I55" s="34">
        <v>0</v>
      </c>
      <c r="J55" s="34">
        <v>0</v>
      </c>
      <c r="K55" s="34">
        <v>0</v>
      </c>
      <c r="L55" s="34">
        <v>0</v>
      </c>
      <c r="M55" s="34">
        <v>0</v>
      </c>
      <c r="N55" s="34">
        <v>0</v>
      </c>
      <c r="O55" s="34">
        <v>0</v>
      </c>
      <c r="P55" s="34">
        <v>0</v>
      </c>
      <c r="Q55" s="34">
        <v>0</v>
      </c>
      <c r="R55" s="34">
        <v>0</v>
      </c>
      <c r="S55" s="34">
        <v>0</v>
      </c>
      <c r="T55" s="34">
        <v>0</v>
      </c>
      <c r="U55" s="34">
        <v>-7927194</v>
      </c>
      <c r="V55" s="34">
        <v>0</v>
      </c>
      <c r="W55" s="38">
        <f t="shared" si="15"/>
        <v>-7927194</v>
      </c>
      <c r="X55" s="34">
        <v>0</v>
      </c>
      <c r="Y55" s="38">
        <f t="shared" si="16"/>
        <v>-7927194</v>
      </c>
    </row>
    <row r="56" spans="1:25" ht="12.75" customHeight="1" x14ac:dyDescent="0.2">
      <c r="A56" s="333" t="s">
        <v>422</v>
      </c>
      <c r="B56" s="333"/>
      <c r="C56" s="333"/>
      <c r="D56" s="333"/>
      <c r="E56" s="333"/>
      <c r="F56" s="333"/>
      <c r="G56" s="6">
        <v>48</v>
      </c>
      <c r="H56" s="34">
        <v>-3</v>
      </c>
      <c r="I56" s="34">
        <v>0</v>
      </c>
      <c r="J56" s="34">
        <v>2</v>
      </c>
      <c r="K56" s="34">
        <v>-34640</v>
      </c>
      <c r="L56" s="34">
        <v>-34640</v>
      </c>
      <c r="M56" s="34">
        <v>0</v>
      </c>
      <c r="N56" s="34">
        <v>0</v>
      </c>
      <c r="O56" s="34">
        <v>0</v>
      </c>
      <c r="P56" s="34">
        <v>0</v>
      </c>
      <c r="Q56" s="34">
        <v>0</v>
      </c>
      <c r="R56" s="34">
        <v>0</v>
      </c>
      <c r="S56" s="34">
        <v>0</v>
      </c>
      <c r="T56" s="34">
        <v>0</v>
      </c>
      <c r="U56" s="34">
        <v>301060</v>
      </c>
      <c r="V56" s="34">
        <v>0</v>
      </c>
      <c r="W56" s="38">
        <f t="shared" si="15"/>
        <v>301059</v>
      </c>
      <c r="X56" s="34">
        <v>0</v>
      </c>
      <c r="Y56" s="38">
        <f t="shared" si="16"/>
        <v>301059</v>
      </c>
    </row>
    <row r="57" spans="1:25" ht="12.75" customHeight="1" x14ac:dyDescent="0.2">
      <c r="A57" s="333" t="s">
        <v>430</v>
      </c>
      <c r="B57" s="333"/>
      <c r="C57" s="333"/>
      <c r="D57" s="333"/>
      <c r="E57" s="333"/>
      <c r="F57" s="333"/>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33" t="s">
        <v>424</v>
      </c>
      <c r="B58" s="333"/>
      <c r="C58" s="333"/>
      <c r="D58" s="333"/>
      <c r="E58" s="333"/>
      <c r="F58" s="333"/>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34" t="s">
        <v>431</v>
      </c>
      <c r="B59" s="334"/>
      <c r="C59" s="334"/>
      <c r="D59" s="334"/>
      <c r="E59" s="334"/>
      <c r="F59" s="334"/>
      <c r="G59" s="8">
        <v>51</v>
      </c>
      <c r="H59" s="37">
        <f>SUM(H39:H58)</f>
        <v>17674030</v>
      </c>
      <c r="I59" s="37">
        <f t="shared" ref="I59:Y59" si="17">SUM(I39:I58)</f>
        <v>0</v>
      </c>
      <c r="J59" s="37">
        <f t="shared" si="17"/>
        <v>883704</v>
      </c>
      <c r="K59" s="37">
        <f t="shared" si="17"/>
        <v>5318151</v>
      </c>
      <c r="L59" s="37">
        <f t="shared" si="17"/>
        <v>2343111</v>
      </c>
      <c r="M59" s="37">
        <f t="shared" si="17"/>
        <v>0</v>
      </c>
      <c r="N59" s="37">
        <f t="shared" si="17"/>
        <v>0</v>
      </c>
      <c r="O59" s="37">
        <f t="shared" si="17"/>
        <v>0</v>
      </c>
      <c r="P59" s="37">
        <f t="shared" si="17"/>
        <v>0</v>
      </c>
      <c r="Q59" s="37">
        <f t="shared" si="17"/>
        <v>0</v>
      </c>
      <c r="R59" s="37">
        <f t="shared" si="17"/>
        <v>0</v>
      </c>
      <c r="S59" s="37">
        <f t="shared" si="17"/>
        <v>0</v>
      </c>
      <c r="T59" s="37">
        <f t="shared" si="17"/>
        <v>-30890</v>
      </c>
      <c r="U59" s="37">
        <f t="shared" si="17"/>
        <v>28548402</v>
      </c>
      <c r="V59" s="37">
        <f t="shared" si="17"/>
        <v>12183681</v>
      </c>
      <c r="W59" s="37">
        <f t="shared" si="17"/>
        <v>62233967</v>
      </c>
      <c r="X59" s="37">
        <f t="shared" si="17"/>
        <v>0</v>
      </c>
      <c r="Y59" s="37">
        <f t="shared" si="17"/>
        <v>62233967</v>
      </c>
    </row>
    <row r="60" spans="1:25" x14ac:dyDescent="0.2">
      <c r="A60" s="335" t="s">
        <v>277</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
      <c r="A61" s="331" t="s">
        <v>432</v>
      </c>
      <c r="B61" s="331"/>
      <c r="C61" s="331"/>
      <c r="D61" s="331"/>
      <c r="E61" s="331"/>
      <c r="F61" s="331"/>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-28026</v>
      </c>
      <c r="U61" s="38">
        <f t="shared" si="18"/>
        <v>0</v>
      </c>
      <c r="V61" s="38">
        <f t="shared" si="18"/>
        <v>0</v>
      </c>
      <c r="W61" s="38">
        <f t="shared" si="18"/>
        <v>-28026</v>
      </c>
      <c r="X61" s="38">
        <f t="shared" si="18"/>
        <v>0</v>
      </c>
      <c r="Y61" s="38">
        <f t="shared" si="18"/>
        <v>-28026</v>
      </c>
    </row>
    <row r="62" spans="1:25" ht="27.75" customHeight="1" x14ac:dyDescent="0.2">
      <c r="A62" s="331" t="s">
        <v>433</v>
      </c>
      <c r="B62" s="331"/>
      <c r="C62" s="331"/>
      <c r="D62" s="331"/>
      <c r="E62" s="331"/>
      <c r="F62" s="331"/>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-28026</v>
      </c>
      <c r="U62" s="38">
        <f t="shared" si="20"/>
        <v>0</v>
      </c>
      <c r="V62" s="38">
        <f t="shared" si="20"/>
        <v>12183681</v>
      </c>
      <c r="W62" s="38">
        <f t="shared" si="20"/>
        <v>12155655</v>
      </c>
      <c r="X62" s="38">
        <f t="shared" si="20"/>
        <v>0</v>
      </c>
      <c r="Y62" s="38">
        <f t="shared" si="20"/>
        <v>12155655</v>
      </c>
    </row>
    <row r="63" spans="1:25" ht="29.25" customHeight="1" x14ac:dyDescent="0.2">
      <c r="A63" s="332" t="s">
        <v>434</v>
      </c>
      <c r="B63" s="332"/>
      <c r="C63" s="332"/>
      <c r="D63" s="332"/>
      <c r="E63" s="332"/>
      <c r="F63" s="332"/>
      <c r="G63" s="8">
        <v>54</v>
      </c>
      <c r="H63" s="39">
        <f>SUM(H50:H58)</f>
        <v>-3</v>
      </c>
      <c r="I63" s="39">
        <f t="shared" ref="I63:Y63" si="22">SUM(I50:I58)</f>
        <v>0</v>
      </c>
      <c r="J63" s="39">
        <f t="shared" si="22"/>
        <v>2</v>
      </c>
      <c r="K63" s="39">
        <f t="shared" si="22"/>
        <v>-34640</v>
      </c>
      <c r="L63" s="39">
        <f t="shared" si="22"/>
        <v>74860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-7626134</v>
      </c>
      <c r="V63" s="39">
        <f t="shared" si="22"/>
        <v>0</v>
      </c>
      <c r="W63" s="39">
        <f t="shared" si="22"/>
        <v>-7735635</v>
      </c>
      <c r="X63" s="39">
        <f t="shared" si="22"/>
        <v>0</v>
      </c>
      <c r="Y63" s="39">
        <f t="shared" si="22"/>
        <v>-7735635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topLeftCell="A50" zoomScaleNormal="100" workbookViewId="0">
      <selection activeCell="L75" sqref="L75"/>
    </sheetView>
  </sheetViews>
  <sheetFormatPr defaultRowHeight="12.75" x14ac:dyDescent="0.2"/>
  <cols>
    <col min="1" max="1" width="24.7109375" customWidth="1"/>
    <col min="2" max="14" width="16.28515625" customWidth="1"/>
  </cols>
  <sheetData>
    <row r="1" spans="1:9" x14ac:dyDescent="0.2">
      <c r="A1" s="363" t="s">
        <v>463</v>
      </c>
      <c r="B1" s="364"/>
      <c r="C1" s="364"/>
      <c r="D1" s="364"/>
      <c r="E1" s="364"/>
      <c r="F1" s="364"/>
      <c r="G1" s="364"/>
      <c r="H1" s="364"/>
      <c r="I1" s="364"/>
    </row>
    <row r="2" spans="1:9" x14ac:dyDescent="0.2">
      <c r="A2" s="364"/>
      <c r="B2" s="364"/>
      <c r="C2" s="364"/>
      <c r="D2" s="364"/>
      <c r="E2" s="364"/>
      <c r="F2" s="364"/>
      <c r="G2" s="364"/>
      <c r="H2" s="364"/>
      <c r="I2" s="364"/>
    </row>
    <row r="3" spans="1:9" x14ac:dyDescent="0.2">
      <c r="A3" s="364"/>
      <c r="B3" s="364"/>
      <c r="C3" s="364"/>
      <c r="D3" s="364"/>
      <c r="E3" s="364"/>
      <c r="F3" s="364"/>
      <c r="G3" s="364"/>
      <c r="H3" s="364"/>
      <c r="I3" s="364"/>
    </row>
    <row r="4" spans="1:9" x14ac:dyDescent="0.2">
      <c r="A4" s="364"/>
      <c r="B4" s="364"/>
      <c r="C4" s="364"/>
      <c r="D4" s="364"/>
      <c r="E4" s="364"/>
      <c r="F4" s="364"/>
      <c r="G4" s="364"/>
      <c r="H4" s="364"/>
      <c r="I4" s="364"/>
    </row>
    <row r="5" spans="1:9" x14ac:dyDescent="0.2">
      <c r="A5" s="364"/>
      <c r="B5" s="364"/>
      <c r="C5" s="364"/>
      <c r="D5" s="364"/>
      <c r="E5" s="364"/>
      <c r="F5" s="364"/>
      <c r="G5" s="364"/>
      <c r="H5" s="364"/>
      <c r="I5" s="364"/>
    </row>
    <row r="6" spans="1:9" x14ac:dyDescent="0.2">
      <c r="A6" s="364"/>
      <c r="B6" s="364"/>
      <c r="C6" s="364"/>
      <c r="D6" s="364"/>
      <c r="E6" s="364"/>
      <c r="F6" s="364"/>
      <c r="G6" s="364"/>
      <c r="H6" s="364"/>
      <c r="I6" s="364"/>
    </row>
    <row r="7" spans="1:9" x14ac:dyDescent="0.2">
      <c r="A7" s="364"/>
      <c r="B7" s="364"/>
      <c r="C7" s="364"/>
      <c r="D7" s="364"/>
      <c r="E7" s="364"/>
      <c r="F7" s="364"/>
      <c r="G7" s="364"/>
      <c r="H7" s="364"/>
      <c r="I7" s="364"/>
    </row>
    <row r="8" spans="1:9" x14ac:dyDescent="0.2">
      <c r="A8" s="364"/>
      <c r="B8" s="364"/>
      <c r="C8" s="364"/>
      <c r="D8" s="364"/>
      <c r="E8" s="364"/>
      <c r="F8" s="364"/>
      <c r="G8" s="364"/>
      <c r="H8" s="364"/>
      <c r="I8" s="364"/>
    </row>
    <row r="9" spans="1:9" x14ac:dyDescent="0.2">
      <c r="A9" s="364"/>
      <c r="B9" s="364"/>
      <c r="C9" s="364"/>
      <c r="D9" s="364"/>
      <c r="E9" s="364"/>
      <c r="F9" s="364"/>
      <c r="G9" s="364"/>
      <c r="H9" s="364"/>
      <c r="I9" s="364"/>
    </row>
    <row r="10" spans="1:9" x14ac:dyDescent="0.2">
      <c r="A10" s="364"/>
      <c r="B10" s="364"/>
      <c r="C10" s="364"/>
      <c r="D10" s="364"/>
      <c r="E10" s="364"/>
      <c r="F10" s="364"/>
      <c r="G10" s="364"/>
      <c r="H10" s="364"/>
      <c r="I10" s="364"/>
    </row>
    <row r="11" spans="1:9" x14ac:dyDescent="0.2">
      <c r="A11" s="364"/>
      <c r="B11" s="364"/>
      <c r="C11" s="364"/>
      <c r="D11" s="364"/>
      <c r="E11" s="364"/>
      <c r="F11" s="364"/>
      <c r="G11" s="364"/>
      <c r="H11" s="364"/>
      <c r="I11" s="364"/>
    </row>
    <row r="12" spans="1:9" x14ac:dyDescent="0.2">
      <c r="A12" s="364"/>
      <c r="B12" s="364"/>
      <c r="C12" s="364"/>
      <c r="D12" s="364"/>
      <c r="E12" s="364"/>
      <c r="F12" s="364"/>
      <c r="G12" s="364"/>
      <c r="H12" s="364"/>
      <c r="I12" s="364"/>
    </row>
    <row r="13" spans="1:9" x14ac:dyDescent="0.2">
      <c r="A13" s="364"/>
      <c r="B13" s="364"/>
      <c r="C13" s="364"/>
      <c r="D13" s="364"/>
      <c r="E13" s="364"/>
      <c r="F13" s="364"/>
      <c r="G13" s="364"/>
      <c r="H13" s="364"/>
      <c r="I13" s="364"/>
    </row>
    <row r="14" spans="1:9" x14ac:dyDescent="0.2">
      <c r="A14" s="364"/>
      <c r="B14" s="364"/>
      <c r="C14" s="364"/>
      <c r="D14" s="364"/>
      <c r="E14" s="364"/>
      <c r="F14" s="364"/>
      <c r="G14" s="364"/>
      <c r="H14" s="364"/>
      <c r="I14" s="364"/>
    </row>
    <row r="15" spans="1:9" x14ac:dyDescent="0.2">
      <c r="A15" s="364"/>
      <c r="B15" s="364"/>
      <c r="C15" s="364"/>
      <c r="D15" s="364"/>
      <c r="E15" s="364"/>
      <c r="F15" s="364"/>
      <c r="G15" s="364"/>
      <c r="H15" s="364"/>
      <c r="I15" s="364"/>
    </row>
    <row r="16" spans="1:9" x14ac:dyDescent="0.2">
      <c r="A16" s="364"/>
      <c r="B16" s="364"/>
      <c r="C16" s="364"/>
      <c r="D16" s="364"/>
      <c r="E16" s="364"/>
      <c r="F16" s="364"/>
      <c r="G16" s="364"/>
      <c r="H16" s="364"/>
      <c r="I16" s="364"/>
    </row>
    <row r="17" spans="1:9" x14ac:dyDescent="0.2">
      <c r="A17" s="364"/>
      <c r="B17" s="364"/>
      <c r="C17" s="364"/>
      <c r="D17" s="364"/>
      <c r="E17" s="364"/>
      <c r="F17" s="364"/>
      <c r="G17" s="364"/>
      <c r="H17" s="364"/>
      <c r="I17" s="364"/>
    </row>
    <row r="18" spans="1:9" x14ac:dyDescent="0.2">
      <c r="A18" s="364"/>
      <c r="B18" s="364"/>
      <c r="C18" s="364"/>
      <c r="D18" s="364"/>
      <c r="E18" s="364"/>
      <c r="F18" s="364"/>
      <c r="G18" s="364"/>
      <c r="H18" s="364"/>
      <c r="I18" s="364"/>
    </row>
    <row r="19" spans="1:9" x14ac:dyDescent="0.2">
      <c r="A19" s="364"/>
      <c r="B19" s="364"/>
      <c r="C19" s="364"/>
      <c r="D19" s="364"/>
      <c r="E19" s="364"/>
      <c r="F19" s="364"/>
      <c r="G19" s="364"/>
      <c r="H19" s="364"/>
      <c r="I19" s="364"/>
    </row>
    <row r="20" spans="1:9" x14ac:dyDescent="0.2">
      <c r="A20" s="364"/>
      <c r="B20" s="364"/>
      <c r="C20" s="364"/>
      <c r="D20" s="364"/>
      <c r="E20" s="364"/>
      <c r="F20" s="364"/>
      <c r="G20" s="364"/>
      <c r="H20" s="364"/>
      <c r="I20" s="364"/>
    </row>
    <row r="21" spans="1:9" x14ac:dyDescent="0.2">
      <c r="A21" s="364"/>
      <c r="B21" s="364"/>
      <c r="C21" s="364"/>
      <c r="D21" s="364"/>
      <c r="E21" s="364"/>
      <c r="F21" s="364"/>
      <c r="G21" s="364"/>
      <c r="H21" s="364"/>
      <c r="I21" s="364"/>
    </row>
    <row r="22" spans="1:9" x14ac:dyDescent="0.2">
      <c r="A22" s="364"/>
      <c r="B22" s="364"/>
      <c r="C22" s="364"/>
      <c r="D22" s="364"/>
      <c r="E22" s="364"/>
      <c r="F22" s="364"/>
      <c r="G22" s="364"/>
      <c r="H22" s="364"/>
      <c r="I22" s="364"/>
    </row>
    <row r="23" spans="1:9" x14ac:dyDescent="0.2">
      <c r="A23" s="364"/>
      <c r="B23" s="364"/>
      <c r="C23" s="364"/>
      <c r="D23" s="364"/>
      <c r="E23" s="364"/>
      <c r="F23" s="364"/>
      <c r="G23" s="364"/>
      <c r="H23" s="364"/>
      <c r="I23" s="364"/>
    </row>
    <row r="24" spans="1:9" x14ac:dyDescent="0.2">
      <c r="A24" s="364"/>
      <c r="B24" s="364"/>
      <c r="C24" s="364"/>
      <c r="D24" s="364"/>
      <c r="E24" s="364"/>
      <c r="F24" s="364"/>
      <c r="G24" s="364"/>
      <c r="H24" s="364"/>
      <c r="I24" s="364"/>
    </row>
    <row r="25" spans="1:9" x14ac:dyDescent="0.2">
      <c r="A25" s="364"/>
      <c r="B25" s="364"/>
      <c r="C25" s="364"/>
      <c r="D25" s="364"/>
      <c r="E25" s="364"/>
      <c r="F25" s="364"/>
      <c r="G25" s="364"/>
      <c r="H25" s="364"/>
      <c r="I25" s="364"/>
    </row>
    <row r="26" spans="1:9" x14ac:dyDescent="0.2">
      <c r="A26" s="364"/>
      <c r="B26" s="364"/>
      <c r="C26" s="364"/>
      <c r="D26" s="364"/>
      <c r="E26" s="364"/>
      <c r="F26" s="364"/>
      <c r="G26" s="364"/>
      <c r="H26" s="364"/>
      <c r="I26" s="364"/>
    </row>
    <row r="27" spans="1:9" x14ac:dyDescent="0.2">
      <c r="A27" s="364"/>
      <c r="B27" s="364"/>
      <c r="C27" s="364"/>
      <c r="D27" s="364"/>
      <c r="E27" s="364"/>
      <c r="F27" s="364"/>
      <c r="G27" s="364"/>
      <c r="H27" s="364"/>
      <c r="I27" s="364"/>
    </row>
    <row r="28" spans="1:9" x14ac:dyDescent="0.2">
      <c r="A28" s="364"/>
      <c r="B28" s="364"/>
      <c r="C28" s="364"/>
      <c r="D28" s="364"/>
      <c r="E28" s="364"/>
      <c r="F28" s="364"/>
      <c r="G28" s="364"/>
      <c r="H28" s="364"/>
      <c r="I28" s="364"/>
    </row>
    <row r="29" spans="1:9" x14ac:dyDescent="0.2">
      <c r="A29" s="364"/>
      <c r="B29" s="364"/>
      <c r="C29" s="364"/>
      <c r="D29" s="364"/>
      <c r="E29" s="364"/>
      <c r="F29" s="364"/>
      <c r="G29" s="364"/>
      <c r="H29" s="364"/>
      <c r="I29" s="364"/>
    </row>
    <row r="30" spans="1:9" x14ac:dyDescent="0.2">
      <c r="A30" s="364"/>
      <c r="B30" s="364"/>
      <c r="C30" s="364"/>
      <c r="D30" s="364"/>
      <c r="E30" s="364"/>
      <c r="F30" s="364"/>
      <c r="G30" s="364"/>
      <c r="H30" s="364"/>
      <c r="I30" s="364"/>
    </row>
    <row r="31" spans="1:9" x14ac:dyDescent="0.2">
      <c r="A31" s="364"/>
      <c r="B31" s="364"/>
      <c r="C31" s="364"/>
      <c r="D31" s="364"/>
      <c r="E31" s="364"/>
      <c r="F31" s="364"/>
      <c r="G31" s="364"/>
      <c r="H31" s="364"/>
      <c r="I31" s="364"/>
    </row>
    <row r="32" spans="1:9" x14ac:dyDescent="0.2">
      <c r="A32" s="364"/>
      <c r="B32" s="364"/>
      <c r="C32" s="364"/>
      <c r="D32" s="364"/>
      <c r="E32" s="364"/>
      <c r="F32" s="364"/>
      <c r="G32" s="364"/>
      <c r="H32" s="364"/>
      <c r="I32" s="364"/>
    </row>
    <row r="33" spans="1:20" x14ac:dyDescent="0.2">
      <c r="A33" s="364"/>
      <c r="B33" s="364"/>
      <c r="C33" s="364"/>
      <c r="D33" s="364"/>
      <c r="E33" s="364"/>
      <c r="F33" s="364"/>
      <c r="G33" s="364"/>
      <c r="H33" s="364"/>
      <c r="I33" s="364"/>
    </row>
    <row r="34" spans="1:20" x14ac:dyDescent="0.2">
      <c r="A34" s="364"/>
      <c r="B34" s="364"/>
      <c r="C34" s="364"/>
      <c r="D34" s="364"/>
      <c r="E34" s="364"/>
      <c r="F34" s="364"/>
      <c r="G34" s="364"/>
      <c r="H34" s="364"/>
      <c r="I34" s="364"/>
    </row>
    <row r="35" spans="1:20" x14ac:dyDescent="0.2">
      <c r="A35" s="364"/>
      <c r="B35" s="364"/>
      <c r="C35" s="364"/>
      <c r="D35" s="364"/>
      <c r="E35" s="364"/>
      <c r="F35" s="364"/>
      <c r="G35" s="364"/>
      <c r="H35" s="364"/>
      <c r="I35" s="364"/>
    </row>
    <row r="36" spans="1:20" x14ac:dyDescent="0.2">
      <c r="A36" s="364"/>
      <c r="B36" s="364"/>
      <c r="C36" s="364"/>
      <c r="D36" s="364"/>
      <c r="E36" s="364"/>
      <c r="F36" s="364"/>
      <c r="G36" s="364"/>
      <c r="H36" s="364"/>
      <c r="I36" s="364"/>
    </row>
    <row r="37" spans="1:20" x14ac:dyDescent="0.2">
      <c r="A37" s="364"/>
      <c r="B37" s="364"/>
      <c r="C37" s="364"/>
      <c r="D37" s="364"/>
      <c r="E37" s="364"/>
      <c r="F37" s="364"/>
      <c r="G37" s="364"/>
      <c r="H37" s="364"/>
      <c r="I37" s="364"/>
    </row>
    <row r="38" spans="1:20" x14ac:dyDescent="0.2">
      <c r="A38" s="364"/>
      <c r="B38" s="364"/>
      <c r="C38" s="364"/>
      <c r="D38" s="364"/>
      <c r="E38" s="364"/>
      <c r="F38" s="364"/>
      <c r="G38" s="364"/>
      <c r="H38" s="364"/>
      <c r="I38" s="364"/>
    </row>
    <row r="39" spans="1:20" ht="185.25" customHeight="1" x14ac:dyDescent="0.2">
      <c r="A39" s="364"/>
      <c r="B39" s="364"/>
      <c r="C39" s="364"/>
      <c r="D39" s="364"/>
      <c r="E39" s="364"/>
      <c r="F39" s="364"/>
      <c r="G39" s="364"/>
      <c r="H39" s="364"/>
      <c r="I39" s="364"/>
    </row>
    <row r="40" spans="1:20" ht="291.75" customHeight="1" x14ac:dyDescent="0.2">
      <c r="A40" s="364"/>
      <c r="B40" s="364"/>
      <c r="C40" s="364"/>
      <c r="D40" s="364"/>
      <c r="E40" s="364"/>
      <c r="F40" s="364"/>
      <c r="G40" s="364"/>
      <c r="H40" s="364"/>
      <c r="I40" s="364"/>
    </row>
    <row r="41" spans="1:20" ht="14.25" x14ac:dyDescent="0.2">
      <c r="A41" s="137" t="s">
        <v>475</v>
      </c>
      <c r="B41" s="137"/>
      <c r="C41" s="137"/>
      <c r="D41" s="137"/>
      <c r="E41" s="137"/>
      <c r="F41" s="137"/>
      <c r="G41" s="137"/>
      <c r="H41" s="137"/>
      <c r="I41" s="137"/>
      <c r="J41" s="138"/>
      <c r="K41" s="138"/>
      <c r="L41" s="138"/>
      <c r="M41" s="138"/>
      <c r="N41" s="138"/>
      <c r="O41" s="138"/>
      <c r="P41" s="138"/>
      <c r="Q41" s="138"/>
      <c r="R41" s="138"/>
      <c r="S41" s="138"/>
      <c r="T41" s="138"/>
    </row>
    <row r="42" spans="1:20" ht="14.25" x14ac:dyDescent="0.2">
      <c r="A42" s="358" t="s">
        <v>476</v>
      </c>
      <c r="B42" s="358"/>
      <c r="C42" s="358"/>
      <c r="D42" s="358"/>
      <c r="E42" s="358"/>
      <c r="F42" s="358"/>
      <c r="G42" s="358"/>
      <c r="H42" s="358"/>
      <c r="I42" s="358"/>
      <c r="J42" s="358"/>
      <c r="K42" s="138"/>
      <c r="L42" s="138"/>
      <c r="M42" s="138"/>
      <c r="N42" s="138"/>
      <c r="O42" s="138"/>
      <c r="P42" s="138"/>
      <c r="Q42" s="138"/>
      <c r="R42" s="138"/>
      <c r="S42" s="138"/>
      <c r="T42" s="138"/>
    </row>
    <row r="43" spans="1:20" ht="14.25" x14ac:dyDescent="0.2">
      <c r="A43" s="359" t="s">
        <v>477</v>
      </c>
      <c r="B43" s="359"/>
      <c r="C43" s="359"/>
      <c r="D43" s="359"/>
      <c r="E43" s="359"/>
      <c r="F43" s="359"/>
      <c r="G43" s="359"/>
      <c r="H43" s="359"/>
      <c r="I43" s="359"/>
      <c r="J43" s="359"/>
      <c r="K43" s="138"/>
      <c r="L43" s="138"/>
      <c r="M43" s="138"/>
      <c r="N43" s="138"/>
      <c r="O43" s="138"/>
      <c r="P43" s="138"/>
      <c r="Q43" s="138"/>
      <c r="R43" s="138"/>
      <c r="S43" s="138"/>
      <c r="T43" s="138"/>
    </row>
    <row r="44" spans="1:20" ht="14.25" x14ac:dyDescent="0.2">
      <c r="A44" s="137" t="s">
        <v>478</v>
      </c>
      <c r="B44" s="137"/>
      <c r="C44" s="137"/>
      <c r="D44" s="137"/>
      <c r="E44" s="137"/>
      <c r="F44" s="137"/>
      <c r="G44" s="137"/>
      <c r="H44" s="137"/>
      <c r="I44" s="137"/>
      <c r="J44" s="138"/>
      <c r="K44" s="138"/>
      <c r="L44" s="138"/>
      <c r="M44" s="138"/>
      <c r="N44" s="138"/>
      <c r="O44" s="138"/>
      <c r="P44" s="138"/>
      <c r="Q44" s="138"/>
      <c r="R44" s="138"/>
      <c r="S44" s="138"/>
      <c r="T44" s="138"/>
    </row>
    <row r="45" spans="1:20" ht="14.25" x14ac:dyDescent="0.2">
      <c r="A45" s="138" t="s">
        <v>479</v>
      </c>
      <c r="B45" s="138"/>
      <c r="C45" s="138"/>
      <c r="D45" s="138"/>
      <c r="E45" s="138"/>
      <c r="F45" s="138"/>
      <c r="G45" s="138"/>
      <c r="H45" s="138"/>
      <c r="I45" s="138"/>
      <c r="J45" s="138"/>
      <c r="K45" s="138"/>
      <c r="L45" s="138"/>
      <c r="M45" s="138"/>
      <c r="N45" s="138"/>
      <c r="O45" s="138"/>
      <c r="P45" s="138"/>
      <c r="Q45" s="138"/>
      <c r="R45" s="138"/>
      <c r="S45" s="138"/>
      <c r="T45" s="138"/>
    </row>
    <row r="46" spans="1:20" ht="14.25" x14ac:dyDescent="0.2">
      <c r="A46" s="139" t="s">
        <v>480</v>
      </c>
      <c r="B46" s="140"/>
      <c r="C46" s="140"/>
      <c r="D46" s="140"/>
      <c r="E46" s="140"/>
      <c r="F46" s="140"/>
      <c r="G46" s="140"/>
      <c r="H46" s="140"/>
      <c r="I46" s="140"/>
      <c r="J46" s="140"/>
      <c r="K46" s="140"/>
      <c r="L46" s="138"/>
      <c r="M46" s="138"/>
      <c r="N46" s="138"/>
      <c r="O46" s="138"/>
      <c r="P46" s="138"/>
      <c r="Q46" s="138"/>
      <c r="R46" s="138"/>
      <c r="S46" s="138"/>
      <c r="T46" s="138"/>
    </row>
    <row r="47" spans="1:20" ht="14.25" x14ac:dyDescent="0.2">
      <c r="A47" s="138" t="s">
        <v>481</v>
      </c>
      <c r="B47" s="138"/>
      <c r="C47" s="138"/>
      <c r="D47" s="138"/>
      <c r="E47" s="138"/>
      <c r="F47" s="138"/>
      <c r="G47" s="138"/>
      <c r="H47" s="138"/>
      <c r="I47" s="138"/>
      <c r="J47" s="138"/>
      <c r="K47" s="138"/>
      <c r="L47" s="138"/>
      <c r="M47" s="138"/>
      <c r="N47" s="138"/>
      <c r="O47" s="138"/>
      <c r="P47" s="138"/>
      <c r="Q47" s="138"/>
      <c r="R47" s="138"/>
      <c r="S47" s="138"/>
      <c r="T47" s="138"/>
    </row>
    <row r="48" spans="1:20" ht="14.25" x14ac:dyDescent="0.2">
      <c r="A48" s="359" t="s">
        <v>482</v>
      </c>
      <c r="B48" s="359"/>
      <c r="C48" s="359"/>
      <c r="D48" s="359"/>
      <c r="E48" s="359"/>
      <c r="F48" s="359"/>
      <c r="G48" s="359"/>
      <c r="H48" s="359"/>
      <c r="I48" s="359"/>
      <c r="J48" s="359"/>
      <c r="K48" s="138"/>
      <c r="L48" s="138"/>
      <c r="M48" s="138"/>
      <c r="N48" s="138"/>
      <c r="O48" s="138"/>
      <c r="P48" s="138"/>
      <c r="Q48" s="138"/>
      <c r="R48" s="138"/>
      <c r="S48" s="138"/>
      <c r="T48" s="138"/>
    </row>
    <row r="49" spans="1:20" ht="14.25" x14ac:dyDescent="0.2">
      <c r="A49" s="141" t="s">
        <v>483</v>
      </c>
      <c r="B49" s="141"/>
      <c r="C49" s="141"/>
      <c r="D49" s="141"/>
      <c r="E49" s="141"/>
      <c r="F49" s="141"/>
      <c r="G49" s="141"/>
      <c r="H49" s="141"/>
      <c r="I49" s="141"/>
      <c r="J49" s="141"/>
      <c r="K49" s="138"/>
      <c r="L49" s="138"/>
      <c r="M49" s="138"/>
      <c r="N49" s="138"/>
      <c r="O49" s="138"/>
      <c r="P49" s="138"/>
      <c r="Q49" s="138"/>
      <c r="R49" s="138"/>
      <c r="S49" s="138"/>
      <c r="T49" s="138"/>
    </row>
    <row r="50" spans="1:20" ht="14.25" x14ac:dyDescent="0.2">
      <c r="A50" s="359" t="s">
        <v>484</v>
      </c>
      <c r="B50" s="359"/>
      <c r="C50" s="359"/>
      <c r="D50" s="359"/>
      <c r="E50" s="359"/>
      <c r="F50" s="359"/>
      <c r="G50" s="359"/>
      <c r="H50" s="359"/>
      <c r="I50" s="359"/>
      <c r="J50" s="359"/>
      <c r="K50" s="138"/>
      <c r="L50" s="138"/>
      <c r="M50" s="138"/>
      <c r="N50" s="138"/>
      <c r="O50" s="138"/>
      <c r="P50" s="138"/>
      <c r="Q50" s="138"/>
      <c r="R50" s="138"/>
      <c r="S50" s="138"/>
      <c r="T50" s="138"/>
    </row>
    <row r="51" spans="1:20" ht="14.25" x14ac:dyDescent="0.2">
      <c r="A51" s="141" t="s">
        <v>485</v>
      </c>
      <c r="B51" s="141"/>
      <c r="C51" s="141"/>
      <c r="D51" s="141"/>
      <c r="E51" s="141"/>
      <c r="F51" s="141"/>
      <c r="G51" s="141"/>
      <c r="H51" s="141"/>
      <c r="I51" s="141"/>
      <c r="J51" s="141"/>
      <c r="K51" s="138"/>
      <c r="L51" s="138"/>
      <c r="M51" s="138"/>
      <c r="N51" s="138"/>
      <c r="O51" s="138"/>
      <c r="P51" s="138"/>
      <c r="Q51" s="138"/>
      <c r="R51" s="138"/>
      <c r="S51" s="138"/>
      <c r="T51" s="138"/>
    </row>
    <row r="52" spans="1:20" ht="14.25" x14ac:dyDescent="0.2">
      <c r="A52" s="142" t="s">
        <v>486</v>
      </c>
      <c r="B52" s="143"/>
      <c r="C52" s="143"/>
      <c r="D52" s="143"/>
      <c r="E52" s="143"/>
      <c r="F52" s="143"/>
      <c r="G52" s="143"/>
      <c r="H52" s="143"/>
      <c r="I52" s="143"/>
      <c r="J52" s="143"/>
      <c r="K52" s="144"/>
      <c r="L52" s="144"/>
      <c r="M52" s="144"/>
      <c r="N52" s="144"/>
      <c r="O52" s="144"/>
      <c r="P52" s="144"/>
      <c r="Q52" s="144"/>
      <c r="R52" s="144"/>
      <c r="S52" s="144"/>
      <c r="T52" s="144"/>
    </row>
    <row r="53" spans="1:20" ht="14.25" x14ac:dyDescent="0.2">
      <c r="A53" s="144"/>
      <c r="B53" s="143"/>
      <c r="C53" s="143"/>
      <c r="D53" s="143"/>
      <c r="E53" s="143"/>
      <c r="F53" s="143"/>
      <c r="G53" s="143"/>
      <c r="H53" s="143"/>
      <c r="I53" s="143"/>
      <c r="J53" s="143"/>
      <c r="K53" s="144"/>
      <c r="L53" s="144"/>
      <c r="M53" s="144"/>
      <c r="N53" s="144"/>
      <c r="O53" s="144"/>
      <c r="P53" s="144"/>
      <c r="Q53" s="144"/>
      <c r="R53" s="144"/>
      <c r="S53" s="144"/>
      <c r="T53" s="144"/>
    </row>
    <row r="54" spans="1:20" ht="15" x14ac:dyDescent="0.2">
      <c r="A54" s="145" t="s">
        <v>487</v>
      </c>
      <c r="B54" s="146"/>
      <c r="C54" s="146"/>
      <c r="D54" s="146"/>
      <c r="E54" s="146"/>
      <c r="F54" s="146"/>
      <c r="G54" s="146"/>
      <c r="H54" s="146"/>
      <c r="I54" s="146"/>
      <c r="J54" s="146"/>
      <c r="K54" s="146"/>
      <c r="L54" s="146"/>
      <c r="M54" s="147"/>
      <c r="N54" s="148"/>
      <c r="O54" s="148"/>
      <c r="P54" s="148"/>
      <c r="Q54" s="148"/>
      <c r="R54" s="148"/>
      <c r="S54" s="148"/>
      <c r="T54" s="148"/>
    </row>
    <row r="55" spans="1:20" ht="15" x14ac:dyDescent="0.25">
      <c r="A55" s="149"/>
      <c r="B55" s="361" t="s">
        <v>488</v>
      </c>
      <c r="C55" s="361"/>
      <c r="D55" s="361" t="s">
        <v>489</v>
      </c>
      <c r="E55" s="361"/>
      <c r="F55" s="361" t="s">
        <v>549</v>
      </c>
      <c r="G55" s="361"/>
      <c r="H55" s="361" t="s">
        <v>490</v>
      </c>
      <c r="I55" s="361"/>
      <c r="J55" s="361" t="s">
        <v>491</v>
      </c>
      <c r="K55" s="361"/>
      <c r="L55" s="361" t="s">
        <v>492</v>
      </c>
      <c r="M55" s="361"/>
      <c r="N55" s="148"/>
      <c r="O55" s="148"/>
      <c r="P55" s="148"/>
      <c r="Q55" s="148"/>
      <c r="R55" s="148"/>
      <c r="S55" s="148"/>
      <c r="T55" s="148"/>
    </row>
    <row r="56" spans="1:20" ht="15" x14ac:dyDescent="0.25">
      <c r="A56" s="150"/>
      <c r="B56" s="151" t="s">
        <v>553</v>
      </c>
      <c r="C56" s="151" t="s">
        <v>554</v>
      </c>
      <c r="D56" s="152" t="str">
        <f t="shared" ref="D56:I56" si="0">+B56</f>
        <v>30.06.2023.</v>
      </c>
      <c r="E56" s="152" t="str">
        <f t="shared" si="0"/>
        <v>30.06.2022.</v>
      </c>
      <c r="F56" s="152" t="str">
        <f t="shared" si="0"/>
        <v>30.06.2023.</v>
      </c>
      <c r="G56" s="152" t="str">
        <f t="shared" si="0"/>
        <v>30.06.2022.</v>
      </c>
      <c r="H56" s="152" t="str">
        <f t="shared" si="0"/>
        <v>30.06.2023.</v>
      </c>
      <c r="I56" s="152" t="str">
        <f t="shared" si="0"/>
        <v>30.06.2022.</v>
      </c>
      <c r="J56" s="152" t="str">
        <f>+H56</f>
        <v>30.06.2023.</v>
      </c>
      <c r="K56" s="152" t="str">
        <f>+I56</f>
        <v>30.06.2022.</v>
      </c>
      <c r="L56" s="152" t="str">
        <f>+H56</f>
        <v>30.06.2023.</v>
      </c>
      <c r="M56" s="152" t="str">
        <f>+I56</f>
        <v>30.06.2022.</v>
      </c>
      <c r="N56" s="148"/>
      <c r="O56" s="148"/>
      <c r="P56" s="148"/>
      <c r="Q56" s="148"/>
      <c r="R56" s="148"/>
      <c r="S56" s="148"/>
      <c r="T56" s="148"/>
    </row>
    <row r="57" spans="1:20" ht="15" x14ac:dyDescent="0.25">
      <c r="A57" s="153"/>
      <c r="B57" s="153" t="s">
        <v>493</v>
      </c>
      <c r="C57" s="153" t="s">
        <v>493</v>
      </c>
      <c r="D57" s="153" t="s">
        <v>494</v>
      </c>
      <c r="E57" s="153" t="s">
        <v>494</v>
      </c>
      <c r="F57" s="154" t="s">
        <v>494</v>
      </c>
      <c r="G57" s="154" t="s">
        <v>494</v>
      </c>
      <c r="H57" s="153" t="s">
        <v>493</v>
      </c>
      <c r="I57" s="153" t="s">
        <v>493</v>
      </c>
      <c r="J57" s="153" t="s">
        <v>493</v>
      </c>
      <c r="K57" s="153" t="s">
        <v>493</v>
      </c>
      <c r="L57" s="153" t="s">
        <v>493</v>
      </c>
      <c r="M57" s="153" t="s">
        <v>493</v>
      </c>
      <c r="N57" s="148"/>
      <c r="O57" s="148"/>
      <c r="P57" s="148"/>
      <c r="Q57" s="148"/>
      <c r="R57" s="148"/>
      <c r="S57" s="148"/>
      <c r="T57" s="148"/>
    </row>
    <row r="58" spans="1:20" ht="15" x14ac:dyDescent="0.25">
      <c r="A58" s="153"/>
      <c r="B58" s="153"/>
      <c r="C58" s="153"/>
      <c r="D58" s="153"/>
      <c r="E58" s="153"/>
      <c r="F58" s="154"/>
      <c r="G58" s="154"/>
      <c r="H58" s="153"/>
      <c r="I58" s="153"/>
      <c r="J58" s="153"/>
      <c r="K58" s="153"/>
      <c r="L58" s="153"/>
      <c r="M58" s="153"/>
      <c r="N58" s="148"/>
      <c r="O58" s="148"/>
      <c r="P58" s="148"/>
      <c r="Q58" s="148"/>
      <c r="R58" s="148"/>
      <c r="S58" s="148"/>
      <c r="T58" s="148"/>
    </row>
    <row r="59" spans="1:20" ht="15" x14ac:dyDescent="0.2">
      <c r="A59" s="155" t="s">
        <v>495</v>
      </c>
      <c r="B59" s="156">
        <v>71723</v>
      </c>
      <c r="C59" s="157">
        <v>69184</v>
      </c>
      <c r="D59" s="156">
        <v>35474</v>
      </c>
      <c r="E59" s="157">
        <v>38034</v>
      </c>
      <c r="F59" s="156">
        <v>30519</v>
      </c>
      <c r="G59" s="157">
        <v>33543</v>
      </c>
      <c r="H59" s="156">
        <v>242</v>
      </c>
      <c r="I59" s="157">
        <v>231</v>
      </c>
      <c r="J59" s="156">
        <v>0</v>
      </c>
      <c r="K59" s="157">
        <v>0</v>
      </c>
      <c r="L59" s="158">
        <v>137958</v>
      </c>
      <c r="M59" s="158">
        <v>140992</v>
      </c>
      <c r="N59" s="148"/>
      <c r="O59" s="148"/>
      <c r="P59" s="148"/>
      <c r="Q59" s="148"/>
      <c r="R59" s="148"/>
      <c r="S59" s="148"/>
      <c r="T59" s="148"/>
    </row>
    <row r="60" spans="1:20" ht="15" x14ac:dyDescent="0.2">
      <c r="A60" s="155" t="s">
        <v>496</v>
      </c>
      <c r="B60" s="156">
        <v>9402</v>
      </c>
      <c r="C60" s="157">
        <v>10968</v>
      </c>
      <c r="D60" s="156">
        <v>7347</v>
      </c>
      <c r="E60" s="157">
        <v>409</v>
      </c>
      <c r="F60" s="156">
        <v>1116</v>
      </c>
      <c r="G60" s="157">
        <v>2036</v>
      </c>
      <c r="H60" s="156">
        <v>22</v>
      </c>
      <c r="I60" s="157">
        <v>18</v>
      </c>
      <c r="J60" s="156">
        <v>-3163</v>
      </c>
      <c r="K60" s="157">
        <v>-3228</v>
      </c>
      <c r="L60" s="158">
        <v>14724</v>
      </c>
      <c r="M60" s="158">
        <v>10203</v>
      </c>
      <c r="N60" s="148"/>
      <c r="O60" s="148"/>
      <c r="P60" s="148"/>
      <c r="Q60" s="148"/>
      <c r="R60" s="148"/>
      <c r="S60" s="148"/>
      <c r="T60" s="148"/>
    </row>
    <row r="61" spans="1:20" ht="15" x14ac:dyDescent="0.2">
      <c r="A61" s="147"/>
      <c r="B61" s="159"/>
      <c r="C61" s="160"/>
      <c r="D61" s="159"/>
      <c r="E61" s="160"/>
      <c r="F61" s="159"/>
      <c r="G61" s="159"/>
      <c r="H61" s="159"/>
      <c r="I61" s="159"/>
      <c r="J61" s="159"/>
      <c r="K61" s="159"/>
      <c r="L61" s="161"/>
      <c r="M61" s="161"/>
      <c r="N61" s="148"/>
      <c r="O61" s="148"/>
      <c r="P61" s="148"/>
      <c r="Q61" s="148"/>
      <c r="R61" s="148"/>
      <c r="S61" s="148"/>
      <c r="T61" s="148"/>
    </row>
    <row r="62" spans="1:20" ht="15" x14ac:dyDescent="0.2">
      <c r="A62" s="162" t="s">
        <v>497</v>
      </c>
      <c r="B62" s="148"/>
      <c r="C62" s="163"/>
      <c r="D62" s="163"/>
      <c r="E62" s="163"/>
      <c r="F62" s="163"/>
      <c r="G62" s="163"/>
      <c r="H62" s="163"/>
      <c r="I62" s="163"/>
      <c r="J62" s="163"/>
      <c r="K62" s="148"/>
      <c r="L62" s="148"/>
      <c r="M62" s="148"/>
      <c r="N62" s="148"/>
      <c r="O62" s="148"/>
      <c r="P62" s="148"/>
      <c r="Q62" s="148"/>
      <c r="R62" s="148"/>
      <c r="S62" s="148"/>
      <c r="T62" s="148"/>
    </row>
    <row r="63" spans="1:20" ht="15" x14ac:dyDescent="0.25">
      <c r="A63" s="163"/>
      <c r="B63" s="164"/>
      <c r="C63" s="165" t="str">
        <f>B56</f>
        <v>30.06.2023.</v>
      </c>
      <c r="D63" s="165" t="str">
        <f>C56</f>
        <v>30.06.2022.</v>
      </c>
      <c r="E63" s="163"/>
      <c r="F63" s="163"/>
      <c r="G63" s="163"/>
      <c r="H63" s="163"/>
      <c r="I63" s="163"/>
      <c r="J63" s="163"/>
      <c r="K63" s="148"/>
      <c r="L63" s="148"/>
      <c r="M63" s="148"/>
      <c r="N63" s="148"/>
      <c r="O63" s="148"/>
      <c r="P63" s="148"/>
      <c r="Q63" s="148"/>
      <c r="R63" s="148"/>
      <c r="S63" s="148"/>
      <c r="T63" s="148"/>
    </row>
    <row r="64" spans="1:20" ht="15" x14ac:dyDescent="0.25">
      <c r="A64" s="163"/>
      <c r="B64" s="164"/>
      <c r="C64" s="166" t="s">
        <v>493</v>
      </c>
      <c r="D64" s="167" t="s">
        <v>493</v>
      </c>
      <c r="E64" s="163"/>
      <c r="F64" s="163"/>
      <c r="G64" s="163"/>
      <c r="H64" s="163"/>
      <c r="I64" s="163"/>
      <c r="J64" s="163"/>
      <c r="K64" s="148"/>
      <c r="L64" s="148"/>
      <c r="M64" s="148"/>
      <c r="N64" s="148"/>
      <c r="O64" s="148"/>
      <c r="P64" s="148"/>
      <c r="Q64" s="148"/>
      <c r="R64" s="148"/>
      <c r="S64" s="148"/>
      <c r="T64" s="148"/>
    </row>
    <row r="65" spans="1:20" ht="14.25" x14ac:dyDescent="0.2">
      <c r="A65" s="163"/>
      <c r="B65" s="164"/>
      <c r="C65" s="168"/>
      <c r="D65" s="168"/>
      <c r="E65" s="163"/>
      <c r="F65" s="163"/>
      <c r="G65" s="163"/>
      <c r="H65" s="163"/>
      <c r="I65" s="163"/>
      <c r="J65" s="163"/>
      <c r="K65" s="148"/>
      <c r="L65" s="148"/>
      <c r="M65" s="148"/>
      <c r="N65" s="148"/>
      <c r="O65" s="148"/>
      <c r="P65" s="148"/>
      <c r="Q65" s="148"/>
      <c r="R65" s="148"/>
      <c r="S65" s="148"/>
      <c r="T65" s="148"/>
    </row>
    <row r="66" spans="1:20" ht="15" thickBot="1" x14ac:dyDescent="0.25">
      <c r="A66" s="362" t="s">
        <v>498</v>
      </c>
      <c r="B66" s="362"/>
      <c r="C66" s="169">
        <v>72233</v>
      </c>
      <c r="D66" s="170">
        <v>66993</v>
      </c>
      <c r="E66" s="163"/>
      <c r="F66" s="163"/>
      <c r="G66" s="163"/>
      <c r="H66" s="163"/>
      <c r="I66" s="163"/>
      <c r="J66" s="148"/>
      <c r="K66" s="148"/>
      <c r="L66" s="148"/>
      <c r="M66" s="148"/>
      <c r="N66" s="148"/>
      <c r="O66" s="148"/>
      <c r="P66" s="148"/>
      <c r="Q66" s="148"/>
      <c r="R66" s="148"/>
      <c r="S66" s="148"/>
      <c r="T66" s="148"/>
    </row>
    <row r="67" spans="1:20" ht="14.25" x14ac:dyDescent="0.2">
      <c r="A67" s="163"/>
      <c r="B67" s="164"/>
      <c r="C67" s="171"/>
      <c r="D67" s="172"/>
      <c r="E67" s="163"/>
      <c r="F67" s="163"/>
      <c r="G67" s="163"/>
      <c r="H67" s="163"/>
      <c r="I67" s="163"/>
      <c r="J67" s="148"/>
      <c r="K67" s="148"/>
      <c r="L67" s="148"/>
      <c r="M67" s="148"/>
      <c r="N67" s="148"/>
      <c r="O67" s="148"/>
      <c r="P67" s="148"/>
      <c r="Q67" s="148"/>
      <c r="R67" s="148"/>
      <c r="S67" s="148"/>
      <c r="T67" s="148"/>
    </row>
    <row r="68" spans="1:20" ht="15" thickBot="1" x14ac:dyDescent="0.25">
      <c r="A68" s="362" t="s">
        <v>499</v>
      </c>
      <c r="B68" s="362"/>
      <c r="C68" s="169">
        <v>20205</v>
      </c>
      <c r="D68" s="170">
        <v>16471</v>
      </c>
      <c r="E68" s="163"/>
      <c r="F68" s="163"/>
      <c r="G68" s="163"/>
      <c r="H68" s="163"/>
      <c r="I68" s="163"/>
      <c r="J68" s="148"/>
      <c r="K68" s="148"/>
      <c r="L68" s="148"/>
      <c r="M68" s="148"/>
      <c r="N68" s="148"/>
      <c r="O68" s="148"/>
      <c r="P68" s="148"/>
      <c r="Q68" s="148"/>
      <c r="R68" s="148"/>
      <c r="S68" s="148"/>
      <c r="T68" s="148"/>
    </row>
    <row r="69" spans="1:20" ht="14.25" x14ac:dyDescent="0.2">
      <c r="A69" s="163"/>
      <c r="B69" s="163"/>
      <c r="C69" s="163"/>
      <c r="D69" s="163"/>
      <c r="E69" s="163"/>
      <c r="F69" s="163"/>
      <c r="G69" s="163"/>
      <c r="H69" s="163"/>
      <c r="I69" s="163"/>
      <c r="J69" s="163"/>
      <c r="K69" s="148"/>
      <c r="L69" s="148"/>
      <c r="M69" s="148"/>
      <c r="N69" s="148"/>
      <c r="O69" s="148"/>
      <c r="P69" s="148"/>
      <c r="Q69" s="148"/>
      <c r="R69" s="148"/>
      <c r="S69" s="148"/>
      <c r="T69" s="148"/>
    </row>
    <row r="70" spans="1:20" ht="14.25" x14ac:dyDescent="0.2">
      <c r="A70" s="163"/>
      <c r="B70" s="163"/>
      <c r="C70" s="163"/>
      <c r="D70" s="163"/>
      <c r="E70" s="163"/>
      <c r="F70" s="163"/>
      <c r="G70" s="163"/>
      <c r="H70" s="163"/>
      <c r="I70" s="163"/>
      <c r="J70" s="163"/>
      <c r="K70" s="148"/>
      <c r="L70" s="148"/>
      <c r="M70" s="148"/>
      <c r="N70" s="148"/>
      <c r="O70" s="148"/>
      <c r="P70" s="148"/>
      <c r="Q70" s="148"/>
      <c r="R70" s="148"/>
      <c r="S70" s="148"/>
      <c r="T70" s="148"/>
    </row>
    <row r="71" spans="1:20" ht="15" x14ac:dyDescent="0.2">
      <c r="A71" s="162" t="s">
        <v>500</v>
      </c>
      <c r="B71" s="163"/>
      <c r="C71" s="163"/>
      <c r="D71" s="163"/>
      <c r="E71" s="163"/>
      <c r="F71" s="163"/>
      <c r="G71" s="163"/>
      <c r="H71" s="163"/>
      <c r="I71" s="163"/>
      <c r="J71" s="163"/>
      <c r="K71" s="148"/>
      <c r="L71" s="148"/>
      <c r="M71" s="148"/>
      <c r="N71" s="148"/>
      <c r="O71" s="148"/>
      <c r="P71" s="148"/>
      <c r="Q71" s="148"/>
      <c r="R71" s="148"/>
      <c r="S71" s="148"/>
      <c r="T71" s="148"/>
    </row>
    <row r="72" spans="1:20" ht="14.25" x14ac:dyDescent="0.2">
      <c r="A72" s="163"/>
      <c r="B72" s="163"/>
      <c r="C72" s="163"/>
      <c r="D72" s="163"/>
      <c r="E72" s="163"/>
      <c r="F72" s="163"/>
      <c r="G72" s="163"/>
      <c r="H72" s="163"/>
      <c r="I72" s="163"/>
      <c r="J72" s="163"/>
      <c r="K72" s="148"/>
      <c r="L72" s="148"/>
      <c r="M72" s="148"/>
      <c r="N72" s="148"/>
      <c r="O72" s="148"/>
      <c r="P72" s="148"/>
      <c r="Q72" s="148"/>
      <c r="R72" s="148"/>
      <c r="S72" s="148"/>
      <c r="T72" s="148"/>
    </row>
    <row r="73" spans="1:20" ht="15" x14ac:dyDescent="0.2">
      <c r="A73" s="163"/>
      <c r="B73" s="163"/>
      <c r="C73" s="173" t="str">
        <f>+C63</f>
        <v>30.06.2023.</v>
      </c>
      <c r="D73" s="173" t="s">
        <v>548</v>
      </c>
      <c r="E73" s="163"/>
      <c r="F73" s="163"/>
      <c r="G73" s="163"/>
      <c r="H73" s="163"/>
      <c r="I73" s="163"/>
      <c r="J73" s="163"/>
      <c r="K73" s="148"/>
      <c r="L73" s="148"/>
      <c r="M73" s="148"/>
      <c r="N73" s="148"/>
      <c r="O73" s="148"/>
      <c r="P73" s="148"/>
      <c r="Q73" s="148"/>
      <c r="R73" s="148"/>
      <c r="S73" s="148"/>
      <c r="T73" s="148"/>
    </row>
    <row r="74" spans="1:20" ht="15" x14ac:dyDescent="0.25">
      <c r="A74" s="163"/>
      <c r="B74" s="163"/>
      <c r="C74" s="166" t="s">
        <v>493</v>
      </c>
      <c r="D74" s="167" t="s">
        <v>493</v>
      </c>
      <c r="E74" s="163"/>
      <c r="F74" s="163"/>
      <c r="G74" s="163"/>
      <c r="H74" s="163"/>
      <c r="I74" s="163"/>
      <c r="J74" s="163"/>
      <c r="K74" s="148"/>
      <c r="L74" s="148"/>
      <c r="M74" s="148"/>
      <c r="N74" s="148"/>
      <c r="O74" s="148"/>
      <c r="P74" s="148"/>
      <c r="Q74" s="148"/>
      <c r="R74" s="148"/>
      <c r="S74" s="148"/>
      <c r="T74" s="148"/>
    </row>
    <row r="75" spans="1:20" ht="14.25" x14ac:dyDescent="0.2">
      <c r="A75" s="163"/>
      <c r="B75" s="163"/>
      <c r="C75" s="168"/>
      <c r="D75" s="168"/>
      <c r="E75" s="163"/>
      <c r="F75" s="163"/>
      <c r="G75" s="163"/>
      <c r="H75" s="163"/>
      <c r="I75" s="163"/>
      <c r="J75" s="163"/>
      <c r="K75" s="148"/>
      <c r="L75" s="148"/>
      <c r="M75" s="148"/>
      <c r="N75" s="148"/>
      <c r="O75" s="148"/>
      <c r="P75" s="148"/>
      <c r="Q75" s="148"/>
      <c r="R75" s="148"/>
      <c r="S75" s="148"/>
      <c r="T75" s="148"/>
    </row>
    <row r="76" spans="1:20" ht="15" thickBot="1" x14ac:dyDescent="0.25">
      <c r="A76" s="360" t="s">
        <v>501</v>
      </c>
      <c r="B76" s="360"/>
      <c r="C76" s="169">
        <v>17882</v>
      </c>
      <c r="D76" s="169">
        <v>17884</v>
      </c>
      <c r="E76" s="163"/>
      <c r="F76" s="163"/>
      <c r="G76" s="163"/>
      <c r="H76" s="163"/>
      <c r="I76" s="163"/>
      <c r="J76" s="148"/>
      <c r="K76" s="148"/>
      <c r="L76" s="148"/>
      <c r="M76" s="148"/>
      <c r="N76" s="148"/>
      <c r="O76" s="148"/>
      <c r="P76" s="148"/>
      <c r="Q76" s="148"/>
      <c r="R76" s="148"/>
      <c r="S76" s="148"/>
      <c r="T76" s="148"/>
    </row>
    <row r="77" spans="1:20" ht="14.25" x14ac:dyDescent="0.2">
      <c r="A77" s="163"/>
      <c r="B77" s="163"/>
      <c r="C77" s="174"/>
      <c r="D77" s="171"/>
      <c r="E77" s="163"/>
      <c r="F77" s="163"/>
      <c r="G77" s="163"/>
      <c r="H77" s="163"/>
      <c r="I77" s="163"/>
      <c r="J77" s="148"/>
      <c r="K77" s="148"/>
      <c r="L77" s="148"/>
      <c r="M77" s="148"/>
      <c r="N77" s="148"/>
      <c r="O77" s="148"/>
      <c r="P77" s="148"/>
      <c r="Q77" s="148"/>
      <c r="R77" s="148"/>
      <c r="S77" s="148"/>
      <c r="T77" s="148"/>
    </row>
    <row r="78" spans="1:20" ht="15" thickBot="1" x14ac:dyDescent="0.25">
      <c r="A78" s="360" t="s">
        <v>502</v>
      </c>
      <c r="B78" s="360"/>
      <c r="C78" s="169">
        <v>9208</v>
      </c>
      <c r="D78" s="169">
        <v>7000</v>
      </c>
      <c r="E78" s="163"/>
      <c r="F78" s="163"/>
      <c r="G78" s="163"/>
      <c r="H78" s="163"/>
      <c r="I78" s="163"/>
      <c r="J78" s="148"/>
      <c r="K78" s="148"/>
      <c r="L78" s="148"/>
      <c r="M78" s="148"/>
      <c r="N78" s="148"/>
      <c r="O78" s="148"/>
      <c r="P78" s="148"/>
      <c r="Q78" s="148"/>
      <c r="R78" s="148"/>
      <c r="S78" s="148"/>
      <c r="T78" s="148"/>
    </row>
    <row r="79" spans="1:20" ht="14.25" x14ac:dyDescent="0.2">
      <c r="A79" s="163"/>
      <c r="B79" s="163"/>
      <c r="C79" s="163"/>
      <c r="D79" s="163"/>
      <c r="E79" s="163"/>
      <c r="F79" s="163"/>
      <c r="G79" s="163"/>
      <c r="H79" s="163"/>
      <c r="I79" s="163"/>
      <c r="J79" s="163"/>
      <c r="K79" s="148"/>
      <c r="L79" s="148"/>
      <c r="M79" s="148"/>
      <c r="N79" s="148"/>
      <c r="O79" s="148"/>
      <c r="P79" s="148"/>
      <c r="Q79" s="148"/>
      <c r="R79" s="148"/>
      <c r="S79" s="148"/>
      <c r="T79" s="148"/>
    </row>
    <row r="80" spans="1:20" ht="14.25" x14ac:dyDescent="0.2">
      <c r="A80" s="175"/>
      <c r="B80" s="143"/>
      <c r="C80" s="143"/>
      <c r="D80" s="143"/>
      <c r="E80" s="143"/>
      <c r="F80" s="143"/>
      <c r="G80" s="143"/>
      <c r="H80" s="143"/>
      <c r="I80" s="143"/>
      <c r="J80" s="143"/>
      <c r="K80" s="144"/>
      <c r="L80" s="144"/>
      <c r="M80" s="144"/>
      <c r="N80" s="144"/>
      <c r="O80" s="144"/>
      <c r="P80" s="144"/>
      <c r="Q80" s="144"/>
      <c r="R80" s="144"/>
      <c r="S80" s="144"/>
      <c r="T80" s="144"/>
    </row>
    <row r="81" spans="1:20" ht="14.25" x14ac:dyDescent="0.2">
      <c r="A81" s="142" t="s">
        <v>503</v>
      </c>
      <c r="B81" s="163"/>
      <c r="C81" s="163"/>
      <c r="D81" s="163"/>
      <c r="E81" s="163"/>
      <c r="F81" s="163"/>
      <c r="G81" s="163"/>
      <c r="H81" s="163"/>
      <c r="I81" s="163"/>
      <c r="J81" s="163"/>
      <c r="K81" s="148"/>
      <c r="L81" s="148"/>
      <c r="M81" s="148"/>
      <c r="N81" s="148"/>
      <c r="O81" s="148"/>
      <c r="P81" s="148"/>
      <c r="Q81" s="148"/>
      <c r="R81" s="148"/>
      <c r="S81" s="148"/>
      <c r="T81" s="148"/>
    </row>
    <row r="82" spans="1:20" ht="14.25" x14ac:dyDescent="0.2">
      <c r="A82" s="142" t="s">
        <v>504</v>
      </c>
      <c r="B82" s="163"/>
      <c r="C82" s="163"/>
      <c r="D82" s="163"/>
      <c r="E82" s="163"/>
      <c r="F82" s="163"/>
      <c r="G82" s="163"/>
      <c r="H82" s="163"/>
      <c r="I82" s="163"/>
      <c r="J82" s="163"/>
      <c r="K82" s="148"/>
      <c r="L82" s="148"/>
      <c r="M82" s="148"/>
      <c r="N82" s="148"/>
      <c r="O82" s="148"/>
      <c r="P82" s="148"/>
      <c r="Q82" s="148"/>
      <c r="R82" s="148"/>
      <c r="S82" s="148"/>
      <c r="T82" s="148"/>
    </row>
    <row r="83" spans="1:20" ht="29.25" customHeight="1" x14ac:dyDescent="0.2">
      <c r="A83" s="360" t="s">
        <v>505</v>
      </c>
      <c r="B83" s="360"/>
      <c r="C83" s="360"/>
      <c r="D83" s="360"/>
      <c r="E83" s="360"/>
      <c r="F83" s="360"/>
      <c r="G83" s="360"/>
      <c r="H83" s="360"/>
      <c r="I83" s="360"/>
      <c r="J83" s="360"/>
      <c r="K83" s="148"/>
      <c r="L83" s="148"/>
      <c r="M83" s="148"/>
      <c r="N83" s="148"/>
      <c r="O83" s="148"/>
      <c r="P83" s="148"/>
      <c r="Q83" s="148"/>
      <c r="R83" s="148"/>
      <c r="S83" s="148"/>
      <c r="T83" s="148"/>
    </row>
    <row r="84" spans="1:20" ht="14.25" x14ac:dyDescent="0.2">
      <c r="A84" s="142" t="s">
        <v>506</v>
      </c>
      <c r="B84" s="163"/>
      <c r="C84" s="163"/>
      <c r="D84" s="163"/>
      <c r="E84" s="163"/>
      <c r="F84" s="163"/>
      <c r="G84" s="163"/>
      <c r="H84" s="163"/>
      <c r="I84" s="163"/>
      <c r="J84" s="163"/>
      <c r="K84" s="148"/>
      <c r="L84" s="148"/>
      <c r="M84" s="148"/>
      <c r="N84" s="148"/>
      <c r="O84" s="148"/>
      <c r="P84" s="148"/>
      <c r="Q84" s="148"/>
      <c r="R84" s="148"/>
      <c r="S84" s="148"/>
      <c r="T84" s="148"/>
    </row>
    <row r="85" spans="1:20" ht="14.25" x14ac:dyDescent="0.2">
      <c r="A85" s="142" t="s">
        <v>507</v>
      </c>
      <c r="B85" s="163"/>
      <c r="C85" s="163"/>
      <c r="D85" s="163"/>
      <c r="E85" s="163"/>
      <c r="F85" s="163"/>
      <c r="G85" s="163"/>
      <c r="H85" s="163"/>
      <c r="I85" s="163"/>
      <c r="J85" s="163"/>
      <c r="K85" s="148"/>
      <c r="L85" s="148"/>
      <c r="M85" s="148"/>
      <c r="N85" s="148"/>
      <c r="O85" s="148"/>
      <c r="P85" s="148"/>
      <c r="Q85" s="148"/>
      <c r="R85" s="148"/>
      <c r="S85" s="148"/>
      <c r="T85" s="148"/>
    </row>
    <row r="86" spans="1:20" ht="14.25" x14ac:dyDescent="0.2">
      <c r="A86" s="138" t="s">
        <v>508</v>
      </c>
      <c r="B86" s="138"/>
      <c r="C86" s="138"/>
      <c r="D86" s="138"/>
      <c r="E86" s="138"/>
      <c r="F86" s="138"/>
      <c r="G86" s="138"/>
      <c r="H86" s="138"/>
      <c r="I86" s="138"/>
      <c r="J86" s="138"/>
      <c r="K86" s="138"/>
      <c r="L86" s="138"/>
      <c r="M86" s="138"/>
      <c r="N86" s="138"/>
      <c r="O86" s="138"/>
      <c r="P86" s="138"/>
      <c r="Q86" s="138"/>
      <c r="R86" s="138"/>
      <c r="S86" s="138"/>
      <c r="T86" s="138"/>
    </row>
    <row r="87" spans="1:20" ht="14.25" x14ac:dyDescent="0.2">
      <c r="A87" s="359" t="s">
        <v>509</v>
      </c>
      <c r="B87" s="359"/>
      <c r="C87" s="359"/>
      <c r="D87" s="359"/>
      <c r="E87" s="359"/>
      <c r="F87" s="359"/>
      <c r="G87" s="359"/>
      <c r="H87" s="359"/>
      <c r="I87" s="359"/>
      <c r="J87" s="359"/>
      <c r="K87" s="138"/>
      <c r="L87" s="138"/>
      <c r="M87" s="138"/>
      <c r="N87" s="138"/>
      <c r="O87" s="138"/>
      <c r="P87" s="138"/>
      <c r="Q87" s="138"/>
      <c r="R87" s="138"/>
      <c r="S87" s="138"/>
      <c r="T87" s="138"/>
    </row>
    <row r="88" spans="1:20" ht="14.25" x14ac:dyDescent="0.2">
      <c r="A88" s="176" t="s">
        <v>510</v>
      </c>
      <c r="B88" s="177"/>
      <c r="C88" s="177"/>
      <c r="D88" s="177"/>
      <c r="E88" s="177"/>
      <c r="F88" s="177"/>
      <c r="G88" s="177"/>
      <c r="H88" s="177"/>
      <c r="I88" s="177"/>
      <c r="J88" s="177"/>
      <c r="K88" s="177"/>
      <c r="L88" s="138"/>
      <c r="M88" s="138"/>
      <c r="N88" s="138"/>
      <c r="O88" s="138"/>
      <c r="P88" s="138"/>
      <c r="Q88" s="138"/>
      <c r="R88" s="138"/>
      <c r="S88" s="138"/>
      <c r="T88" s="138"/>
    </row>
    <row r="89" spans="1:20" ht="14.25" x14ac:dyDescent="0.2">
      <c r="A89" s="178" t="s">
        <v>511</v>
      </c>
      <c r="B89" s="177"/>
      <c r="C89" s="177"/>
      <c r="D89" s="177"/>
      <c r="E89" s="177"/>
      <c r="F89" s="177"/>
      <c r="G89" s="177"/>
      <c r="H89" s="177"/>
      <c r="I89" s="177"/>
      <c r="J89" s="177"/>
      <c r="K89" s="177"/>
      <c r="L89" s="138"/>
      <c r="M89" s="138"/>
      <c r="N89" s="138"/>
      <c r="O89" s="138"/>
      <c r="P89" s="138"/>
      <c r="Q89" s="138"/>
      <c r="R89" s="138"/>
      <c r="S89" s="138"/>
      <c r="T89" s="138"/>
    </row>
    <row r="90" spans="1:20" ht="14.25" x14ac:dyDescent="0.2">
      <c r="A90" s="176" t="s">
        <v>512</v>
      </c>
      <c r="B90" s="177"/>
      <c r="C90" s="177"/>
      <c r="D90" s="177"/>
      <c r="E90" s="177"/>
      <c r="F90" s="177"/>
      <c r="G90" s="177"/>
      <c r="H90" s="177"/>
      <c r="I90" s="177"/>
      <c r="J90" s="177"/>
      <c r="K90" s="177"/>
      <c r="L90" s="138"/>
      <c r="M90" s="138"/>
      <c r="N90" s="138"/>
      <c r="O90" s="138"/>
      <c r="P90" s="138"/>
      <c r="Q90" s="138"/>
      <c r="R90" s="138"/>
      <c r="S90" s="138"/>
      <c r="T90" s="138"/>
    </row>
    <row r="91" spans="1:20" ht="14.25" x14ac:dyDescent="0.2">
      <c r="A91" s="359" t="s">
        <v>513</v>
      </c>
      <c r="B91" s="359"/>
      <c r="C91" s="359"/>
      <c r="D91" s="359"/>
      <c r="E91" s="359"/>
      <c r="F91" s="359"/>
      <c r="G91" s="359"/>
      <c r="H91" s="359"/>
      <c r="I91" s="359"/>
      <c r="J91" s="359"/>
      <c r="K91" s="138"/>
      <c r="L91" s="138"/>
      <c r="M91" s="138"/>
      <c r="N91" s="138"/>
      <c r="O91" s="138"/>
      <c r="P91" s="138"/>
      <c r="Q91" s="138"/>
      <c r="R91" s="138"/>
      <c r="S91" s="138"/>
      <c r="T91" s="138"/>
    </row>
    <row r="92" spans="1:20" ht="14.25" x14ac:dyDescent="0.2">
      <c r="A92" s="140" t="s">
        <v>514</v>
      </c>
      <c r="B92" s="177"/>
      <c r="C92" s="177"/>
      <c r="D92" s="177"/>
      <c r="E92" s="177"/>
      <c r="F92" s="177"/>
      <c r="G92" s="177"/>
      <c r="H92" s="177"/>
      <c r="I92" s="177"/>
      <c r="J92" s="177"/>
      <c r="K92" s="177"/>
      <c r="L92" s="138"/>
      <c r="M92" s="138"/>
      <c r="N92" s="138"/>
      <c r="O92" s="138"/>
      <c r="P92" s="138"/>
      <c r="Q92" s="138"/>
      <c r="R92" s="138"/>
      <c r="S92" s="138"/>
      <c r="T92" s="138"/>
    </row>
    <row r="93" spans="1:20" ht="14.25" x14ac:dyDescent="0.2">
      <c r="A93" s="176" t="s">
        <v>515</v>
      </c>
      <c r="B93" s="177"/>
      <c r="C93" s="177"/>
      <c r="D93" s="177"/>
      <c r="E93" s="177"/>
      <c r="F93" s="177"/>
      <c r="G93" s="177"/>
      <c r="H93" s="177"/>
      <c r="I93" s="177"/>
      <c r="J93" s="177"/>
      <c r="K93" s="177"/>
      <c r="L93" s="138"/>
      <c r="M93" s="138"/>
      <c r="N93" s="138"/>
      <c r="O93" s="138"/>
      <c r="P93" s="138"/>
      <c r="Q93" s="138"/>
      <c r="R93" s="138"/>
      <c r="S93" s="138"/>
      <c r="T93" s="138"/>
    </row>
    <row r="94" spans="1:20" ht="14.25" x14ac:dyDescent="0.2">
      <c r="A94" s="179" t="s">
        <v>555</v>
      </c>
      <c r="B94" s="179"/>
      <c r="C94" s="179"/>
      <c r="D94" s="179"/>
      <c r="E94" s="179"/>
      <c r="F94" s="179"/>
      <c r="G94" s="179"/>
      <c r="H94" s="179"/>
      <c r="I94" s="179"/>
      <c r="J94" s="179"/>
      <c r="K94" s="179"/>
      <c r="L94" s="148"/>
      <c r="M94" s="148"/>
      <c r="N94" s="148"/>
      <c r="O94" s="148"/>
      <c r="P94" s="148"/>
      <c r="Q94" s="148"/>
      <c r="R94" s="148"/>
      <c r="S94" s="148"/>
      <c r="T94" s="148"/>
    </row>
    <row r="95" spans="1:20" ht="14.25" x14ac:dyDescent="0.2">
      <c r="A95" s="176" t="s">
        <v>516</v>
      </c>
      <c r="B95" s="177"/>
      <c r="C95" s="177"/>
      <c r="D95" s="177"/>
      <c r="E95" s="177"/>
      <c r="F95" s="177"/>
      <c r="G95" s="177"/>
      <c r="H95" s="177"/>
      <c r="I95" s="177"/>
      <c r="J95" s="177"/>
      <c r="K95" s="177"/>
      <c r="L95" s="138"/>
      <c r="M95" s="138"/>
      <c r="N95" s="138"/>
      <c r="O95" s="138"/>
      <c r="P95" s="138"/>
      <c r="Q95" s="138"/>
      <c r="R95" s="138"/>
      <c r="S95" s="138"/>
      <c r="T95" s="138"/>
    </row>
    <row r="96" spans="1:20" ht="14.25" x14ac:dyDescent="0.2">
      <c r="A96" s="140" t="s">
        <v>517</v>
      </c>
      <c r="B96" s="177"/>
      <c r="C96" s="177"/>
      <c r="D96" s="177"/>
      <c r="E96" s="177"/>
      <c r="F96" s="177"/>
      <c r="G96" s="177"/>
      <c r="H96" s="177"/>
      <c r="I96" s="177"/>
      <c r="J96" s="177"/>
      <c r="K96" s="177"/>
      <c r="L96" s="138"/>
      <c r="M96" s="138"/>
      <c r="N96" s="138"/>
      <c r="O96" s="138"/>
      <c r="P96" s="138"/>
      <c r="Q96" s="138"/>
      <c r="R96" s="138"/>
      <c r="S96" s="138"/>
      <c r="T96" s="138"/>
    </row>
    <row r="97" spans="1:20" ht="14.25" x14ac:dyDescent="0.2">
      <c r="A97" s="176" t="s">
        <v>518</v>
      </c>
      <c r="B97" s="177"/>
      <c r="C97" s="177"/>
      <c r="D97" s="177"/>
      <c r="E97" s="177"/>
      <c r="F97" s="177"/>
      <c r="G97" s="177"/>
      <c r="H97" s="177"/>
      <c r="I97" s="177"/>
      <c r="J97" s="177"/>
      <c r="K97" s="177"/>
      <c r="L97" s="138"/>
      <c r="M97" s="138"/>
      <c r="N97" s="138"/>
      <c r="O97" s="138"/>
      <c r="P97" s="138"/>
      <c r="Q97" s="138"/>
      <c r="R97" s="138"/>
      <c r="S97" s="138"/>
      <c r="T97" s="138"/>
    </row>
    <row r="98" spans="1:20" ht="14.25" x14ac:dyDescent="0.2">
      <c r="A98" s="359" t="s">
        <v>519</v>
      </c>
      <c r="B98" s="359"/>
      <c r="C98" s="359"/>
      <c r="D98" s="359"/>
      <c r="E98" s="359"/>
      <c r="F98" s="359"/>
      <c r="G98" s="359"/>
      <c r="H98" s="359"/>
      <c r="I98" s="359"/>
      <c r="J98" s="359"/>
      <c r="K98" s="177"/>
      <c r="L98" s="138"/>
      <c r="M98" s="138"/>
      <c r="N98" s="138"/>
      <c r="O98" s="138"/>
      <c r="P98" s="138"/>
      <c r="Q98" s="138"/>
      <c r="R98" s="138"/>
      <c r="S98" s="138"/>
      <c r="T98" s="138"/>
    </row>
    <row r="99" spans="1:20" ht="14.25" x14ac:dyDescent="0.2">
      <c r="A99" s="176" t="s">
        <v>520</v>
      </c>
      <c r="B99" s="177"/>
      <c r="C99" s="177"/>
      <c r="D99" s="177"/>
      <c r="E99" s="177"/>
      <c r="F99" s="177"/>
      <c r="G99" s="177"/>
      <c r="H99" s="177"/>
      <c r="I99" s="177"/>
      <c r="J99" s="177"/>
      <c r="K99" s="177"/>
      <c r="L99" s="138"/>
      <c r="M99" s="138"/>
      <c r="N99" s="138"/>
      <c r="O99" s="138"/>
      <c r="P99" s="138"/>
      <c r="Q99" s="138"/>
      <c r="R99" s="138"/>
      <c r="S99" s="138"/>
      <c r="T99" s="138"/>
    </row>
    <row r="100" spans="1:20" ht="14.25" x14ac:dyDescent="0.2">
      <c r="A100" s="359" t="s">
        <v>521</v>
      </c>
      <c r="B100" s="359"/>
      <c r="C100" s="359"/>
      <c r="D100" s="359"/>
      <c r="E100" s="359"/>
      <c r="F100" s="359"/>
      <c r="G100" s="359"/>
      <c r="H100" s="359"/>
      <c r="I100" s="359"/>
      <c r="J100" s="359"/>
      <c r="K100" s="177"/>
      <c r="L100" s="138"/>
      <c r="M100" s="138"/>
      <c r="N100" s="138"/>
      <c r="O100" s="138"/>
      <c r="P100" s="138"/>
      <c r="Q100" s="138"/>
      <c r="R100" s="138"/>
      <c r="S100" s="138"/>
      <c r="T100" s="138"/>
    </row>
    <row r="101" spans="1:20" ht="14.25" x14ac:dyDescent="0.2">
      <c r="A101" s="176" t="s">
        <v>522</v>
      </c>
      <c r="B101" s="177"/>
      <c r="C101" s="177"/>
      <c r="D101" s="177"/>
      <c r="E101" s="177"/>
      <c r="F101" s="177"/>
      <c r="G101" s="177"/>
      <c r="H101" s="177"/>
      <c r="I101" s="177"/>
      <c r="J101" s="177"/>
      <c r="K101" s="177"/>
      <c r="L101" s="138"/>
      <c r="M101" s="138"/>
      <c r="N101" s="138"/>
      <c r="O101" s="138"/>
      <c r="P101" s="138"/>
      <c r="Q101" s="138"/>
      <c r="R101" s="138"/>
      <c r="S101" s="138"/>
      <c r="T101" s="138"/>
    </row>
    <row r="102" spans="1:20" ht="14.25" x14ac:dyDescent="0.2">
      <c r="A102" s="359" t="s">
        <v>523</v>
      </c>
      <c r="B102" s="359"/>
      <c r="C102" s="359"/>
      <c r="D102" s="359"/>
      <c r="E102" s="359"/>
      <c r="F102" s="359"/>
      <c r="G102" s="359"/>
      <c r="H102" s="359"/>
      <c r="I102" s="359"/>
      <c r="J102" s="359"/>
      <c r="K102" s="177"/>
      <c r="L102" s="138"/>
      <c r="M102" s="138"/>
      <c r="N102" s="138"/>
      <c r="O102" s="138"/>
      <c r="P102" s="138"/>
      <c r="Q102" s="138"/>
      <c r="R102" s="138"/>
      <c r="S102" s="138"/>
      <c r="T102" s="138"/>
    </row>
    <row r="103" spans="1:20" ht="14.25" x14ac:dyDescent="0.2">
      <c r="A103" s="138" t="s">
        <v>524</v>
      </c>
      <c r="B103" s="138"/>
      <c r="C103" s="138"/>
      <c r="D103" s="138"/>
      <c r="E103" s="138"/>
      <c r="F103" s="138"/>
      <c r="G103" s="138"/>
      <c r="H103" s="138"/>
      <c r="I103" s="138"/>
      <c r="J103" s="138"/>
      <c r="K103" s="140"/>
      <c r="L103" s="138"/>
      <c r="M103" s="138"/>
      <c r="N103" s="138"/>
      <c r="O103" s="138"/>
      <c r="P103" s="138"/>
      <c r="Q103" s="138"/>
      <c r="R103" s="138"/>
      <c r="S103" s="138"/>
      <c r="T103" s="138"/>
    </row>
    <row r="104" spans="1:20" ht="14.25" x14ac:dyDescent="0.2">
      <c r="A104" s="359" t="s">
        <v>525</v>
      </c>
      <c r="B104" s="359"/>
      <c r="C104" s="359"/>
      <c r="D104" s="359"/>
      <c r="E104" s="359"/>
      <c r="F104" s="359"/>
      <c r="G104" s="359"/>
      <c r="H104" s="359"/>
      <c r="I104" s="359"/>
      <c r="J104" s="359"/>
      <c r="K104" s="140"/>
      <c r="L104" s="138"/>
      <c r="M104" s="138"/>
      <c r="N104" s="138"/>
      <c r="O104" s="138"/>
      <c r="P104" s="138"/>
      <c r="Q104" s="138"/>
      <c r="R104" s="138"/>
      <c r="S104" s="138"/>
      <c r="T104" s="138"/>
    </row>
    <row r="105" spans="1:20" ht="14.25" x14ac:dyDescent="0.2">
      <c r="A105" s="141" t="s">
        <v>526</v>
      </c>
      <c r="B105" s="141"/>
      <c r="C105" s="141"/>
      <c r="D105" s="141"/>
      <c r="E105" s="141"/>
      <c r="F105" s="141"/>
      <c r="G105" s="141"/>
      <c r="H105" s="141"/>
      <c r="I105" s="141"/>
      <c r="J105" s="141"/>
      <c r="K105" s="140"/>
      <c r="L105" s="138"/>
      <c r="M105" s="138"/>
      <c r="N105" s="138"/>
      <c r="O105" s="138"/>
      <c r="P105" s="138"/>
      <c r="Q105" s="138"/>
      <c r="R105" s="138"/>
      <c r="S105" s="138"/>
      <c r="T105" s="138"/>
    </row>
    <row r="106" spans="1:20" ht="14.25" x14ac:dyDescent="0.2">
      <c r="A106" s="359" t="s">
        <v>527</v>
      </c>
      <c r="B106" s="359"/>
      <c r="C106" s="359"/>
      <c r="D106" s="359"/>
      <c r="E106" s="359"/>
      <c r="F106" s="359"/>
      <c r="G106" s="359"/>
      <c r="H106" s="359"/>
      <c r="I106" s="359"/>
      <c r="J106" s="359"/>
      <c r="K106" s="140"/>
      <c r="L106" s="138"/>
      <c r="M106" s="138"/>
      <c r="N106" s="138"/>
      <c r="O106" s="138"/>
      <c r="P106" s="138"/>
      <c r="Q106" s="138"/>
      <c r="R106" s="138"/>
      <c r="S106" s="138"/>
      <c r="T106" s="138"/>
    </row>
    <row r="107" spans="1:20" ht="14.25" x14ac:dyDescent="0.2">
      <c r="A107" s="141" t="s">
        <v>528</v>
      </c>
      <c r="B107" s="141"/>
      <c r="C107" s="141"/>
      <c r="D107" s="141"/>
      <c r="E107" s="141"/>
      <c r="F107" s="141"/>
      <c r="G107" s="141"/>
      <c r="H107" s="141"/>
      <c r="I107" s="141"/>
      <c r="J107" s="141"/>
      <c r="K107" s="140"/>
      <c r="L107" s="138"/>
      <c r="M107" s="138"/>
      <c r="N107" s="138"/>
      <c r="O107" s="138"/>
      <c r="P107" s="138"/>
      <c r="Q107" s="138"/>
      <c r="R107" s="138"/>
      <c r="S107" s="138"/>
      <c r="T107" s="138"/>
    </row>
    <row r="108" spans="1:20" ht="14.25" x14ac:dyDescent="0.2">
      <c r="A108" s="359" t="s">
        <v>529</v>
      </c>
      <c r="B108" s="359"/>
      <c r="C108" s="359"/>
      <c r="D108" s="359"/>
      <c r="E108" s="359"/>
      <c r="F108" s="359"/>
      <c r="G108" s="359"/>
      <c r="H108" s="359"/>
      <c r="I108" s="359"/>
      <c r="J108" s="359"/>
      <c r="K108" s="140"/>
      <c r="L108" s="138"/>
      <c r="M108" s="138"/>
      <c r="N108" s="138"/>
      <c r="O108" s="138"/>
      <c r="P108" s="138"/>
      <c r="Q108" s="138"/>
      <c r="R108" s="138"/>
      <c r="S108" s="138"/>
      <c r="T108" s="138"/>
    </row>
    <row r="109" spans="1:20" ht="14.25" x14ac:dyDescent="0.2">
      <c r="A109" s="138" t="s">
        <v>530</v>
      </c>
      <c r="B109" s="138"/>
      <c r="C109" s="138"/>
      <c r="D109" s="138"/>
      <c r="E109" s="138"/>
      <c r="F109" s="138"/>
      <c r="G109" s="138"/>
      <c r="H109" s="138"/>
      <c r="I109" s="138"/>
      <c r="J109" s="138"/>
      <c r="K109" s="138"/>
      <c r="L109" s="138"/>
      <c r="M109" s="138"/>
      <c r="N109" s="138"/>
      <c r="O109" s="138"/>
      <c r="P109" s="138"/>
      <c r="Q109" s="138"/>
      <c r="R109" s="138"/>
      <c r="S109" s="138"/>
      <c r="T109" s="138"/>
    </row>
    <row r="110" spans="1:20" ht="14.25" x14ac:dyDescent="0.2">
      <c r="A110" s="180" t="s">
        <v>531</v>
      </c>
      <c r="B110" s="138"/>
      <c r="C110" s="138"/>
      <c r="D110" s="138"/>
      <c r="E110" s="138"/>
      <c r="F110" s="138"/>
      <c r="G110" s="138"/>
      <c r="H110" s="138"/>
      <c r="I110" s="138"/>
      <c r="J110" s="138"/>
      <c r="K110" s="140"/>
      <c r="L110" s="138"/>
      <c r="M110" s="138"/>
      <c r="N110" s="138"/>
      <c r="O110" s="138"/>
      <c r="P110" s="138"/>
      <c r="Q110" s="138"/>
      <c r="R110" s="138"/>
      <c r="S110" s="138"/>
      <c r="T110" s="138"/>
    </row>
    <row r="111" spans="1:20" ht="14.25" x14ac:dyDescent="0.2">
      <c r="A111" s="181" t="s">
        <v>532</v>
      </c>
      <c r="B111" s="138"/>
      <c r="C111" s="138"/>
      <c r="D111" s="138"/>
      <c r="E111" s="138"/>
      <c r="F111" s="138"/>
      <c r="G111" s="138"/>
      <c r="H111" s="138"/>
      <c r="I111" s="138"/>
      <c r="J111" s="138"/>
      <c r="K111" s="140"/>
      <c r="L111" s="138"/>
      <c r="M111" s="138"/>
      <c r="N111" s="138"/>
      <c r="O111" s="138"/>
      <c r="P111" s="138"/>
      <c r="Q111" s="138"/>
      <c r="R111" s="138"/>
      <c r="S111" s="138"/>
      <c r="T111" s="138"/>
    </row>
    <row r="112" spans="1:20" ht="14.25" x14ac:dyDescent="0.2">
      <c r="A112" s="178" t="s">
        <v>533</v>
      </c>
      <c r="B112" s="138"/>
      <c r="C112" s="138"/>
      <c r="D112" s="138"/>
      <c r="E112" s="138"/>
      <c r="F112" s="138"/>
      <c r="G112" s="138"/>
      <c r="H112" s="138"/>
      <c r="I112" s="138"/>
      <c r="J112" s="138"/>
      <c r="K112" s="138"/>
      <c r="L112" s="138"/>
      <c r="M112" s="138"/>
      <c r="N112" s="138"/>
      <c r="O112" s="138"/>
      <c r="P112" s="138"/>
      <c r="Q112" s="138"/>
      <c r="R112" s="138"/>
      <c r="S112" s="138"/>
      <c r="T112" s="138"/>
    </row>
    <row r="113" spans="1:20" ht="14.25" x14ac:dyDescent="0.2">
      <c r="A113" s="141" t="s">
        <v>534</v>
      </c>
      <c r="B113" s="141"/>
      <c r="C113" s="141"/>
      <c r="D113" s="141"/>
      <c r="E113" s="141"/>
      <c r="F113" s="141"/>
      <c r="G113" s="141"/>
      <c r="H113" s="141"/>
      <c r="I113" s="141"/>
      <c r="J113" s="141"/>
      <c r="K113" s="138"/>
      <c r="L113" s="138"/>
      <c r="M113" s="138"/>
      <c r="N113" s="138"/>
      <c r="O113" s="138"/>
      <c r="P113" s="138"/>
      <c r="Q113" s="138"/>
      <c r="R113" s="138"/>
      <c r="S113" s="138"/>
      <c r="T113" s="138"/>
    </row>
    <row r="114" spans="1:20" ht="14.25" x14ac:dyDescent="0.2">
      <c r="A114" s="359" t="s">
        <v>535</v>
      </c>
      <c r="B114" s="359"/>
      <c r="C114" s="359"/>
      <c r="D114" s="359"/>
      <c r="E114" s="359"/>
      <c r="F114" s="359"/>
      <c r="G114" s="359"/>
      <c r="H114" s="359"/>
      <c r="I114" s="359"/>
      <c r="J114" s="359"/>
      <c r="K114" s="138"/>
      <c r="L114" s="138"/>
      <c r="M114" s="138"/>
      <c r="N114" s="138"/>
      <c r="O114" s="138"/>
      <c r="P114" s="138"/>
      <c r="Q114" s="138"/>
      <c r="R114" s="138"/>
      <c r="S114" s="138"/>
      <c r="T114" s="138"/>
    </row>
    <row r="115" spans="1:20" ht="14.25" x14ac:dyDescent="0.2">
      <c r="A115" s="138"/>
      <c r="B115" s="138"/>
      <c r="C115" s="138"/>
      <c r="D115" s="138"/>
      <c r="E115" s="138"/>
      <c r="F115" s="138"/>
      <c r="G115" s="138"/>
      <c r="H115" s="138"/>
      <c r="I115" s="138"/>
      <c r="J115" s="138"/>
      <c r="K115" s="138"/>
      <c r="L115" s="138"/>
      <c r="M115" s="138"/>
      <c r="N115" s="138"/>
      <c r="O115" s="138"/>
      <c r="P115" s="138"/>
      <c r="Q115" s="138"/>
      <c r="R115" s="138"/>
      <c r="S115" s="138"/>
      <c r="T115" s="138"/>
    </row>
    <row r="116" spans="1:20" ht="14.25" x14ac:dyDescent="0.2">
      <c r="A116" s="359" t="s">
        <v>536</v>
      </c>
      <c r="B116" s="359"/>
      <c r="C116" s="359"/>
      <c r="D116" s="359"/>
      <c r="E116" s="359"/>
      <c r="F116" s="359"/>
      <c r="G116" s="359"/>
      <c r="H116" s="359"/>
      <c r="I116" s="359"/>
      <c r="J116" s="359"/>
      <c r="K116" s="140"/>
      <c r="L116" s="138"/>
      <c r="M116" s="138"/>
      <c r="N116" s="138"/>
      <c r="O116" s="138"/>
      <c r="P116" s="138"/>
      <c r="Q116" s="138"/>
      <c r="R116" s="138"/>
      <c r="S116" s="138"/>
      <c r="T116" s="138"/>
    </row>
    <row r="117" spans="1:20" ht="14.25" x14ac:dyDescent="0.2">
      <c r="A117" s="140"/>
      <c r="B117" s="140"/>
      <c r="C117" s="140"/>
      <c r="D117" s="140"/>
      <c r="E117" s="140"/>
      <c r="F117" s="140"/>
      <c r="G117" s="140"/>
      <c r="H117" s="140"/>
      <c r="I117" s="140"/>
      <c r="J117" s="140"/>
      <c r="K117" s="140"/>
      <c r="L117" s="138"/>
      <c r="M117" s="138"/>
      <c r="N117" s="138"/>
      <c r="O117" s="138"/>
      <c r="P117" s="138"/>
      <c r="Q117" s="138"/>
      <c r="R117" s="138"/>
      <c r="S117" s="138"/>
      <c r="T117" s="138"/>
    </row>
    <row r="118" spans="1:20" ht="15" x14ac:dyDescent="0.2">
      <c r="A118" s="182" t="s">
        <v>537</v>
      </c>
      <c r="B118" s="141"/>
      <c r="C118" s="141"/>
      <c r="D118" s="141"/>
      <c r="E118" s="141"/>
      <c r="F118" s="141"/>
      <c r="G118" s="141"/>
      <c r="H118" s="141"/>
      <c r="I118" s="141"/>
      <c r="J118" s="141"/>
      <c r="K118" s="140"/>
      <c r="L118" s="138"/>
      <c r="M118" s="138"/>
      <c r="N118" s="138"/>
      <c r="O118" s="138"/>
      <c r="P118" s="138"/>
      <c r="Q118" s="138"/>
      <c r="R118" s="138"/>
      <c r="S118" s="138"/>
      <c r="T118" s="138"/>
    </row>
    <row r="119" spans="1:20" ht="31.5" customHeight="1" x14ac:dyDescent="0.2">
      <c r="A119" s="359" t="s">
        <v>538</v>
      </c>
      <c r="B119" s="359"/>
      <c r="C119" s="359"/>
      <c r="D119" s="359"/>
      <c r="E119" s="359"/>
      <c r="F119" s="359"/>
      <c r="G119" s="359"/>
      <c r="H119" s="359"/>
      <c r="I119" s="359"/>
      <c r="J119" s="359"/>
      <c r="K119" s="183"/>
      <c r="L119" s="138"/>
      <c r="M119" s="138"/>
      <c r="N119" s="138"/>
      <c r="O119" s="138"/>
      <c r="P119" s="138"/>
      <c r="Q119" s="138"/>
      <c r="R119" s="138"/>
      <c r="S119" s="138"/>
      <c r="T119" s="138"/>
    </row>
    <row r="120" spans="1:20" ht="50.25" customHeight="1" x14ac:dyDescent="0.2">
      <c r="A120" s="359" t="s">
        <v>539</v>
      </c>
      <c r="B120" s="359"/>
      <c r="C120" s="359"/>
      <c r="D120" s="359"/>
      <c r="E120" s="359"/>
      <c r="F120" s="359"/>
      <c r="G120" s="359"/>
      <c r="H120" s="359"/>
      <c r="I120" s="359"/>
      <c r="J120" s="359"/>
      <c r="K120" s="183"/>
      <c r="L120" s="138"/>
      <c r="M120" s="138"/>
      <c r="N120" s="138"/>
      <c r="O120" s="138"/>
      <c r="P120" s="138"/>
      <c r="Q120" s="138"/>
      <c r="R120" s="138"/>
      <c r="S120" s="138"/>
      <c r="T120" s="138"/>
    </row>
    <row r="121" spans="1:20" ht="31.5" customHeight="1" x14ac:dyDescent="0.2">
      <c r="A121" s="359" t="s">
        <v>540</v>
      </c>
      <c r="B121" s="359"/>
      <c r="C121" s="359"/>
      <c r="D121" s="359"/>
      <c r="E121" s="359"/>
      <c r="F121" s="359"/>
      <c r="G121" s="359"/>
      <c r="H121" s="359"/>
      <c r="I121" s="359"/>
      <c r="J121" s="359"/>
      <c r="K121" s="140"/>
      <c r="L121" s="138"/>
      <c r="M121" s="138"/>
      <c r="N121" s="138"/>
      <c r="O121" s="138"/>
      <c r="P121" s="138"/>
      <c r="Q121" s="138"/>
      <c r="R121" s="138"/>
      <c r="S121" s="138"/>
      <c r="T121" s="138"/>
    </row>
    <row r="122" spans="1:20" ht="31.5" customHeight="1" x14ac:dyDescent="0.2">
      <c r="A122" s="359" t="s">
        <v>541</v>
      </c>
      <c r="B122" s="359"/>
      <c r="C122" s="359"/>
      <c r="D122" s="359"/>
      <c r="E122" s="359"/>
      <c r="F122" s="359"/>
      <c r="G122" s="359"/>
      <c r="H122" s="359"/>
      <c r="I122" s="359"/>
      <c r="J122" s="359"/>
      <c r="K122" s="359"/>
      <c r="L122" s="359"/>
      <c r="M122" s="359"/>
      <c r="N122" s="359"/>
      <c r="O122" s="359"/>
      <c r="P122" s="359"/>
      <c r="Q122" s="359"/>
      <c r="R122" s="359"/>
      <c r="S122" s="359"/>
      <c r="T122" s="359"/>
    </row>
    <row r="123" spans="1:20" ht="31.5" customHeight="1" x14ac:dyDescent="0.2">
      <c r="A123" s="359" t="s">
        <v>542</v>
      </c>
      <c r="B123" s="359"/>
      <c r="C123" s="359"/>
      <c r="D123" s="359"/>
      <c r="E123" s="359"/>
      <c r="F123" s="359"/>
      <c r="G123" s="359"/>
      <c r="H123" s="359"/>
      <c r="I123" s="359"/>
      <c r="J123" s="359"/>
      <c r="K123" s="183"/>
      <c r="L123" s="138"/>
      <c r="M123" s="138"/>
      <c r="N123" s="138"/>
      <c r="O123" s="138"/>
      <c r="P123" s="138"/>
      <c r="Q123" s="138"/>
      <c r="R123" s="138"/>
      <c r="S123" s="138"/>
      <c r="T123" s="138"/>
    </row>
    <row r="124" spans="1:20" ht="31.5" customHeight="1" x14ac:dyDescent="0.2">
      <c r="A124" s="359" t="s">
        <v>543</v>
      </c>
      <c r="B124" s="359"/>
      <c r="C124" s="359"/>
      <c r="D124" s="359"/>
      <c r="E124" s="359"/>
      <c r="F124" s="359"/>
      <c r="G124" s="359"/>
      <c r="H124" s="359"/>
      <c r="I124" s="359"/>
      <c r="J124" s="359"/>
      <c r="K124" s="140"/>
      <c r="L124" s="138"/>
      <c r="M124" s="138"/>
      <c r="N124" s="138"/>
      <c r="O124" s="138"/>
      <c r="P124" s="138"/>
      <c r="Q124" s="138"/>
      <c r="R124" s="138"/>
      <c r="S124" s="138"/>
      <c r="T124" s="138"/>
    </row>
    <row r="125" spans="1:20" ht="14.25" x14ac:dyDescent="0.2">
      <c r="A125" s="359" t="s">
        <v>544</v>
      </c>
      <c r="B125" s="359"/>
      <c r="C125" s="359"/>
      <c r="D125" s="359"/>
      <c r="E125" s="359"/>
      <c r="F125" s="359"/>
      <c r="G125" s="359"/>
      <c r="H125" s="359"/>
      <c r="I125" s="359"/>
      <c r="J125" s="359"/>
      <c r="K125" s="140"/>
      <c r="L125" s="138"/>
      <c r="M125" s="138"/>
      <c r="N125" s="138"/>
      <c r="O125" s="138"/>
      <c r="P125" s="138"/>
      <c r="Q125" s="138"/>
      <c r="R125" s="138"/>
      <c r="S125" s="138"/>
      <c r="T125" s="138"/>
    </row>
    <row r="126" spans="1:20" ht="31.5" customHeight="1" x14ac:dyDescent="0.2">
      <c r="A126" s="359" t="s">
        <v>545</v>
      </c>
      <c r="B126" s="359"/>
      <c r="C126" s="359"/>
      <c r="D126" s="359"/>
      <c r="E126" s="359"/>
      <c r="F126" s="359"/>
      <c r="G126" s="359"/>
      <c r="H126" s="359"/>
      <c r="I126" s="359"/>
      <c r="J126" s="359"/>
      <c r="K126" s="140"/>
      <c r="L126" s="138"/>
      <c r="M126" s="138"/>
      <c r="N126" s="138"/>
      <c r="O126" s="138"/>
      <c r="P126" s="138"/>
      <c r="Q126" s="138"/>
      <c r="R126" s="138"/>
      <c r="S126" s="138"/>
      <c r="T126" s="138"/>
    </row>
    <row r="127" spans="1:20" ht="14.25" x14ac:dyDescent="0.2">
      <c r="A127" s="141"/>
      <c r="B127" s="141"/>
      <c r="C127" s="141"/>
      <c r="D127" s="141"/>
      <c r="E127" s="141"/>
      <c r="F127" s="141"/>
      <c r="G127" s="141"/>
      <c r="H127" s="141"/>
      <c r="I127" s="141"/>
      <c r="J127" s="141"/>
      <c r="K127" s="140"/>
      <c r="L127" s="138"/>
      <c r="M127" s="138"/>
      <c r="N127" s="138"/>
      <c r="O127" s="138"/>
      <c r="P127" s="138"/>
      <c r="Q127" s="138"/>
      <c r="R127" s="138"/>
      <c r="S127" s="138"/>
      <c r="T127" s="138"/>
    </row>
    <row r="128" spans="1:20" ht="15" x14ac:dyDescent="0.2">
      <c r="A128" s="182" t="s">
        <v>546</v>
      </c>
      <c r="B128" s="140"/>
      <c r="C128" s="140"/>
      <c r="D128" s="140"/>
      <c r="E128" s="140"/>
      <c r="F128" s="140"/>
      <c r="G128" s="140"/>
      <c r="H128" s="140"/>
      <c r="I128" s="140"/>
      <c r="J128" s="140"/>
      <c r="K128" s="140"/>
      <c r="L128" s="138"/>
      <c r="M128" s="138"/>
      <c r="N128" s="138"/>
      <c r="O128" s="138"/>
      <c r="P128" s="138"/>
      <c r="Q128" s="138"/>
      <c r="R128" s="138"/>
      <c r="S128" s="138"/>
      <c r="T128" s="138"/>
    </row>
    <row r="129" spans="1:20" ht="31.5" customHeight="1" x14ac:dyDescent="0.2">
      <c r="A129" s="358" t="s">
        <v>547</v>
      </c>
      <c r="B129" s="358"/>
      <c r="C129" s="358"/>
      <c r="D129" s="358"/>
      <c r="E129" s="358"/>
      <c r="F129" s="358"/>
      <c r="G129" s="358"/>
      <c r="H129" s="358"/>
      <c r="I129" s="358"/>
      <c r="J129" s="358"/>
      <c r="K129" s="138"/>
      <c r="L129" s="138"/>
      <c r="M129" s="138"/>
      <c r="N129" s="138"/>
      <c r="O129" s="138"/>
      <c r="P129" s="138"/>
      <c r="Q129" s="138"/>
      <c r="R129" s="138"/>
      <c r="S129" s="138"/>
      <c r="T129" s="138"/>
    </row>
    <row r="130" spans="1:20" ht="14.25" x14ac:dyDescent="0.2">
      <c r="A130" s="138"/>
      <c r="B130" s="138"/>
      <c r="C130" s="138"/>
      <c r="D130" s="138"/>
      <c r="E130" s="138"/>
      <c r="F130" s="138"/>
      <c r="G130" s="138"/>
      <c r="H130" s="138"/>
      <c r="I130" s="138"/>
      <c r="J130" s="138"/>
      <c r="K130" s="138"/>
      <c r="L130" s="138"/>
      <c r="M130" s="138"/>
      <c r="N130" s="138"/>
      <c r="O130" s="138"/>
      <c r="P130" s="138"/>
      <c r="Q130" s="138"/>
      <c r="R130" s="138"/>
      <c r="S130" s="138"/>
      <c r="T130" s="138"/>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98:J98"/>
    <mergeCell ref="A100:J100"/>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A76EE1D9-76B3-4EFE-A0A8-DDFEC8BD8D60}"/>
    <hyperlink ref="A110" r:id="rId2" xr:uid="{BF4338ED-6418-4BAF-96F4-AF6C4117030D}"/>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Marekovic</cp:lastModifiedBy>
  <cp:lastPrinted>2018-04-25T06:49:36Z</cp:lastPrinted>
  <dcterms:created xsi:type="dcterms:W3CDTF">2008-10-17T11:51:54Z</dcterms:created>
  <dcterms:modified xsi:type="dcterms:W3CDTF">2023-07-25T00:01:21Z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