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3\"/>
    </mc:Choice>
  </mc:AlternateContent>
  <xr:revisionPtr revIDLastSave="0" documentId="13_ncr:1_{6DB3B216-B616-4715-94CB-BF51D221224F}" xr6:coauthVersionLast="47" xr6:coauthVersionMax="47" xr10:uidLastSave="{00000000-0000-0000-0000-000000000000}"/>
  <bookViews>
    <workbookView xWindow="-108" yWindow="-108" windowWidth="23256" windowHeight="12576" activeTab="1" xr2:uid="{00000000-000D-0000-FFFF-FFFF00000000}"/>
  </bookViews>
  <sheets>
    <sheet name="Opći podaci" sheetId="25" r:id="rId1"/>
    <sheet name="Bilanca" sheetId="18" r:id="rId2"/>
    <sheet name="RDG" sheetId="26" r:id="rId3"/>
    <sheet name="NT_I" sheetId="20" r:id="rId4"/>
    <sheet name="PK" sheetId="22" r:id="rId5"/>
    <sheet name="NT_D" sheetId="21" r:id="rId6"/>
    <sheet name="Bilješke" sheetId="24" r:id="rId7"/>
  </sheets>
  <definedNames>
    <definedName name="_xlnm.Print_Area" localSheetId="1">Bilanca!$A$1:$I$134</definedName>
    <definedName name="_xlnm.Print_Area" localSheetId="6">Bilješke!$A$1:$M$130</definedName>
    <definedName name="_xlnm.Print_Area" localSheetId="5">NT_D!$A$1:$I$53</definedName>
    <definedName name="_xlnm.Print_Area" localSheetId="3">NT_I!$A$1:$I$59</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20" l="1"/>
  <c r="M60" i="24" l="1"/>
  <c r="L60" i="24"/>
  <c r="M59" i="24"/>
  <c r="L59" i="24"/>
  <c r="D63" i="24"/>
  <c r="C63" i="24"/>
  <c r="C73"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<sst xmlns="http://schemas.openxmlformats.org/spreadsheetml/2006/main" count="629" uniqueCount="546">
  <si>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</si>
  <si>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</si>
  <si>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</si>
  <si>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</si>
  <si>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</si>
  <si>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</si>
  <si>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</si>
  <si>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</si>
  <si>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</si>
  <si>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</si>
  <si>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</si>
  <si>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</si>
  <si>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</si>
  <si>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</si>
  <si>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</si>
  <si>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</si>
  <si>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</si>
  <si>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</si>
  <si>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</si>
  <si>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</si>
  <si>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</si>
  <si>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</si>
  <si>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</si>
  <si>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</si>
  <si>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</si>
  <si>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</si>
  <si>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</si>
  <si>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</si>
  <si>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</si>
  <si>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</si>
  <si>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</si>
  <si>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</si>
  <si>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</si>
  <si>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</si>
  <si>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</si>
  <si>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</si>
  <si>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</si>
  <si>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</si>
  <si>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</si>
  <si>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</si>
  <si>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</si>
  <si>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</si>
  <si>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</si>
  <si>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</si>
  <si>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</si>
  <si>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</si>
  <si>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</si>
  <si>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</si>
  <si>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</si>
  <si>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</si>
  <si>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</si>
  <si>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</si>
  <si>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</si>
  <si>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</si>
  <si>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</si>
  <si>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</si>
  <si>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</si>
  <si>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</si>
  <si>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</si>
  <si>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</si>
  <si>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</si>
  <si>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</si>
  <si>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</si>
  <si>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</si>
  <si>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</si>
  <si>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</si>
  <si>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</si>
  <si>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</si>
  <si>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</si>
  <si>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</si>
  <si>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</si>
  <si>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</si>
  <si>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</si>
  <si>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</si>
  <si>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</si>
  <si>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</si>
  <si>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</si>
  <si>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</si>
  <si>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</si>
  <si>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</si>
  <si>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</si>
  <si>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</si>
  <si>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</si>
  <si>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</si>
  <si>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</si>
  <si>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</si>
  <si>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</si>
  <si>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</si>
  <si>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</si>
  <si>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</si>
  <si>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</si>
  <si>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</si>
  <si>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</si>
  <si>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</si>
  <si>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</si>
  <si>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</si>
  <si>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</si>
  <si>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</si>
  <si>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</si>
  <si>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</si>
  <si>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</si>
  <si>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</si>
  <si>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</si>
  <si>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</si>
  <si>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</si>
  <si>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</si>
  <si>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</si>
  <si>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</si>
  <si>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</si>
  <si>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</si>
  <si>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</si>
  <si>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</si>
  <si>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</si>
  <si>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</si>
  <si>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</si>
  <si>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</si>
  <si>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</si>
  <si>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</si>
  <si>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</si>
  <si>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</si>
  <si>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</si>
  <si>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</si>
  <si>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</si>
  <si>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</si>
  <si>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</si>
  <si>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</si>
  <si>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</si>
  <si>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</si>
  <si>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</si>
  <si>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</si>
  <si>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</si>
  <si>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</si>
  <si>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</si>
  <si>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</si>
  <si>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</si>
  <si>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</si>
  <si>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</si>
  <si>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</si>
  <si>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</si>
  <si>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</si>
  <si>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</si>
  <si>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</si>
  <si>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</si>
  <si>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</si>
  <si>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</si>
  <si>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</si>
  <si>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</si>
  <si>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</si>
  <si>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</si>
  <si>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</si>
  <si>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</si>
  <si>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</si>
  <si>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</si>
  <si>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</si>
  <si>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</si>
  <si>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</si>
  <si>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</si>
  <si>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</si>
  <si>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</si>
  <si>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</si>
  <si>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</si>
  <si>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</si>
  <si>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</si>
  <si>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</si>
  <si>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</si>
  <si>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</si>
  <si>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</si>
  <si>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</si>
  <si>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</si>
  <si>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</si>
  <si>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</si>
  <si>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</si>
  <si>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</si>
  <si>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</si>
  <si>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</si>
  <si>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</si>
  <si>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</si>
  <si>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</si>
  <si>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</si>
  <si>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</si>
  <si>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</si>
  <si>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</si>
  <si>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</si>
  <si>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</si>
  <si>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</si>
  <si>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</si>
  <si>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</si>
  <si>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</si>
  <si>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</si>
  <si>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</si>
  <si>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</si>
  <si>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</si>
  <si>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</si>
  <si>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</si>
  <si>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</si>
  <si>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</si>
  <si>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</si>
  <si>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</si>
  <si>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</si>
  <si>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</si>
  <si>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</si>
  <si>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</si>
  <si>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</si>
  <si>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</si>
  <si>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</si>
  <si>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</si>
  <si>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</si>
  <si>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</si>
  <si>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</si>
  <si>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</si>
  <si>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</si>
  <si>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</si>
  <si>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</si>
  <si>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</si>
  <si>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</si>
  <si>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</si>
  <si>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</si>
  <si>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</si>
  <si>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</si>
  <si>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</si>
  <si>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</si>
  <si>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</si>
  <si>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</si>
  <si>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</si>
  <si>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</si>
  <si>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</si>
  <si>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</si>
  <si>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</si>
  <si>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</si>
  <si>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</si>
  <si>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</si>
  <si>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</si>
  <si>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</si>
  <si>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</si>
  <si>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</si>
  <si>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</si>
  <si>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</si>
  <si>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</si>
  <si>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</si>
  <si>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</si>
  <si>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</si>
  <si>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</si>
  <si>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</si>
  <si>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</si>
  <si>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</si>
  <si>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</si>
  <si>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</si>
  <si>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</si>
  <si>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</si>
  <si>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</si>
  <si>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</si>
  <si>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</si>
  <si>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</si>
  <si>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</si>
  <si>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</si>
  <si>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</si>
  <si>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</si>
  <si>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</si>
  <si>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</si>
  <si>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</si>
  <si>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</si>
  <si>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</si>
  <si>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</si>
  <si>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</si>
  <si>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</si>
  <si>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</si>
  <si>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</si>
  <si>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</si>
  <si>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</si>
  <si>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</si>
  <si>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</si>
  <si>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</si>
  <si>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</si>
  <si>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</si>
  <si>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</si>
  <si>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</si>
  <si>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</si>
  <si>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</si>
  <si>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</si>
  <si>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</si>
  <si>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</si>
  <si>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</si>
  <si>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</si>
  <si>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</si>
  <si>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</si>
  <si>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</si>
  <si>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</si>
  <si>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</si>
  <si>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</si>
  <si>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</si>
  <si>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</si>
  <si>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</si>
  <si>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</si>
  <si>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</si>
  <si>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</si>
  <si>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</si>
  <si>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</si>
  <si>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</si>
  <si>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</si>
  <si>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</si>
  <si>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</si>
  <si>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</si>
  <si>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</si>
  <si>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</si>
  <si>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</si>
  <si>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</si>
  <si>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</si>
  <si>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</si>
  <si>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</si>
  <si>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</si>
  <si>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</si>
  <si>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</si>
  <si>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</si>
  <si>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</si>
  <si>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</si>
  <si>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</si>
  <si>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</si>
  <si>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</si>
  <si>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</si>
  <si>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</si>
  <si>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</si>
  <si>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</si>
  <si>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</si>
  <si>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</si>
  <si>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</si>
  <si>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</si>
  <si>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</si>
  <si>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</si>
  <si>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</si>
  <si>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</si>
  <si>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</si>
  <si>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</si>
  <si>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</si>
  <si>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</si>
  <si>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</si>
  <si>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</si>
  <si>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</si>
  <si>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</si>
  <si>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</si>
  <si>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</si>
  <si>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</si>
  <si>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</si>
  <si>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</si>
  <si>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</si>
  <si>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</si>
  <si>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</si>
  <si>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</si>
  <si>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</si>
  <si>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</si>
  <si>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</si>
  <si>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</si>
  <si>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</si>
  <si>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</si>
  <si>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</si>
  <si>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</si>
  <si>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</si>
  <si>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</si>
  <si>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</si>
  <si>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</si>
  <si>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</si>
  <si>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</si>
  <si>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</si>
  <si>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</si>
  <si>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</si>
  <si>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</si>
  <si>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</si>
  <si>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</si>
  <si>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</si>
  <si>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</si>
  <si>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</si>
  <si>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</si>
  <si>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</si>
  <si>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</si>
  <si>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</si>
  <si>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</si>
  <si>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</si>
  <si>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</si>
  <si>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</si>
  <si>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</si>
  <si>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</si>
  <si>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</si>
  <si>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</si>
  <si>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</si>
  <si>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</si>
  <si>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</si>
  <si>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</si>
  <si>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</si>
  <si>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</si>
  <si>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</si>
  <si>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</si>
  <si>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</si>
  <si>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</si>
  <si>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</si>
  <si>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</si>
  <si>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</si>
  <si>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</si>
  <si>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</si>
  <si>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</si>
  <si>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</si>
  <si>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</si>
  <si>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</si>
  <si>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</si>
  <si>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</si>
  <si>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</si>
  <si>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</si>
  <si>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</si>
  <si>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</si>
  <si>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</si>
  <si>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</si>
  <si>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</si>
  <si>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</si>
  <si>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</si>
  <si>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</si>
  <si>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</si>
  <si>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</si>
  <si>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</si>
  <si>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</si>
  <si>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</si>
  <si>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</si>
  <si>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</si>
  <si>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</si>
  <si>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</si>
  <si>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</si>
  <si>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</si>
  <si>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</si>
  <si>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</si>
  <si>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</si>
  <si>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</si>
  <si>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</si>
  <si>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</si>
  <si>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</si>
  <si>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</si>
  <si>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</si>
  <si>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</si>
  <si>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</si>
  <si>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</si>
  <si>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</si>
  <si>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</si>
  <si>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</si>
  <si>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</si>
  <si>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</si>
  <si>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</si>
  <si>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</si>
  <si>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</si>
  <si>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</si>
  <si>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</si>
  <si>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</si>
  <si>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</si>
  <si>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</si>
  <si>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</si>
  <si>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</si>
  <si>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</si>
  <si>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</si>
  <si>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</si>
  <si>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</si>
  <si>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</si>
  <si>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</si>
  <si>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</si>
  <si>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</si>
  <si>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</si>
  <si>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</si>
  <si>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</si>
  <si>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</si>
  <si>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</si>
  <si>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</si>
  <si>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</si>
  <si>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</si>
  <si>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</si>
  <si>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</si>
  <si>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</si>
  <si>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</si>
  <si>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</si>
  <si>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</si>
  <si>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</si>
  <si>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</si>
  <si>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</si>
  <si>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</si>
  <si>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</si>
  <si>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</si>
  <si>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</si>
  <si>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</si>
  <si>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</si>
  <si>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</si>
  <si>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</si>
  <si>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</si>
  <si>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</si>
  <si>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</si>
  <si>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</si>
  <si>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</si>
  <si>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</si>
  <si>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</si>
  <si>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</si>
  <si>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</si>
  <si>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</si>
  <si>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</si>
  <si>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</si>
  <si>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</si>
  <si>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</si>
  <si>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</si>
  <si>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</si>
  <si>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</si>
  <si>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</si>
  <si>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</si>
  <si>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</si>
  <si>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</si>
  <si>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</si>
  <si>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</si>
  <si>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</si>
  <si>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</si>
  <si>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</si>
  <si>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</si>
  <si>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</si>
  <si>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</si>
  <si>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</si>
  <si>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</si>
  <si>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</si>
  <si>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</si>
  <si>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</si>
  <si>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</si>
  <si>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</si>
  <si>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</si>
  <si>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</si>
  <si>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</si>
  <si>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</si>
  <si>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</si>
  <si>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</si>
  <si>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</si>
  <si>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</si>
  <si>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</si>
  <si>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</si>
  <si>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</si>
  <si>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</si>
  <si>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</si>
  <si>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</si>
  <si>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Ukupni iznos AOPa 006 Ostali poslovni prihodi (izvan grupe), čini iznos prikazan u linijama Ostali poslovni prihodi te Povrat umanjenja vrijednosti financijske imovine unutar Izvještaja o sveobuhvatnoj dobiti.</t>
  </si>
  <si>
    <t>‘000 EUR</t>
  </si>
  <si>
    <t>31.12.2023.</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</si>
  <si>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</si>
  <si>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Obračun rezerve za odgođeni porez provodi se jednom godišnje, na datum bilance 31.12. poslovne godine. Nije bilo kretanja tih stanja tijekom izvještajnog razdoblja.</t>
  </si>
  <si>
    <t>Upravljanje uslugama</t>
  </si>
  <si>
    <t>stanje na dan 30.09.2024.</t>
  </si>
  <si>
    <t>u razdoblju 01.01.2024. do 30.09.2024.</t>
  </si>
  <si>
    <t xml:space="preserve">BILJEŠKE UZ FINANCIJSKE IZVJEŠTAJE - TFI
(koji se sastavljaju za tromjesečna razdoblja)
Naziv izdavatelja:   ERICSSON NIKOLA TESLA  D.D.
OIB:   84214771175
Izvještajno razdoblje: Q3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</si>
  <si>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30.09.2024</t>
  </si>
  <si>
    <t>30.09.2023</t>
  </si>
  <si>
    <t>Prosječan broj zaposlenih tijekom izvještajnog razdoblja iznosi 2772 (Q3 2023: 2739). Društvo ne prati zaposlenike po kategorijama.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</si>
</sst>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Red]\(&quot;$&quot;#,##0.00\)"/>
    <numFmt numFmtId="165" formatCode="000"/>
    <numFmt numFmtId="166" formatCode="00"/>
    <numFmt numFmtId="167" formatCode="_-* #,##0.00\ _k_n_-;\-* #,##0.00\ _k_n_-;_-* &quot;-&quot;??\ _k_n_-;_-@_-"/>
    <numFmt numFmtId="168" formatCode="0.00_)"/>
  </numFmts>
  <fonts count="8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u/>
      <sz val="10"/>
      <color theme="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indexed="8"/>
      <name val="Calibri"/>
      <family val="2"/>
      <charset val="238"/>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theme="1"/>
      <name val="Calibri"/>
      <family val="2"/>
      <scheme val="minor"/>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6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389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42" fillId="0" borderId="0"/>
    <xf numFmtId="0" fontId="2" fillId="0" borderId="0"/>
    <xf numFmtId="0" fontId="43" fillId="0" borderId="0" applyNumberFormat="0" applyFill="0" applyBorder="0" applyAlignment="0" applyProtection="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42" fillId="0" borderId="0"/>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2" borderId="40" applyNumberFormat="0" applyProtection="0">
      <alignment horizontal="left" vertical="center" indent="1"/>
    </xf>
    <xf numFmtId="0" fontId="45" fillId="57" borderId="40" applyNumberFormat="0" applyProtection="0">
      <alignment horizontal="left" vertical="center" indent="1"/>
    </xf>
    <xf numFmtId="4" fontId="45" fillId="0" borderId="40" applyNumberFormat="0" applyProtection="0">
      <alignment horizontal="right" vertical="center"/>
    </xf>
    <xf numFmtId="4" fontId="45" fillId="41" borderId="40" applyNumberFormat="0" applyProtection="0">
      <alignment vertical="center"/>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0" fontId="5" fillId="16" borderId="0"/>
    <xf numFmtId="0" fontId="45" fillId="16" borderId="0"/>
    <xf numFmtId="0" fontId="86" fillId="0" borderId="0"/>
    <xf numFmtId="0" fontId="81" fillId="0" borderId="0">
      <alignment vertical="top"/>
    </xf>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74" fillId="24"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5" fillId="37" borderId="40" applyNumberFormat="0" applyAlignment="0" applyProtection="0"/>
    <xf numFmtId="0" fontId="75" fillId="67" borderId="52" applyNumberFormat="0" applyAlignment="0" applyProtection="0"/>
    <xf numFmtId="0" fontId="55" fillId="37" borderId="40" applyNumberFormat="0" applyAlignment="0" applyProtection="0"/>
    <xf numFmtId="0" fontId="56" fillId="29" borderId="41" applyNumberFormat="0" applyAlignment="0" applyProtection="0"/>
    <xf numFmtId="0" fontId="56" fillId="29" borderId="41" applyNumberFormat="0" applyAlignment="0" applyProtection="0"/>
    <xf numFmtId="0" fontId="56" fillId="30" borderId="41" applyNumberFormat="0" applyAlignment="0" applyProtection="0"/>
    <xf numFmtId="0" fontId="56" fillId="29" borderId="41" applyNumberFormat="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6" fillId="0" borderId="0" applyNumberFormat="0" applyFill="0" applyBorder="0" applyAlignment="0" applyProtection="0"/>
    <xf numFmtId="0" fontId="53" fillId="27" borderId="0" applyNumberFormat="0" applyBorder="0" applyAlignment="0" applyProtection="0"/>
    <xf numFmtId="0" fontId="62" fillId="68" borderId="0" applyNumberFormat="0" applyBorder="0" applyAlignment="0" applyProtection="0"/>
    <xf numFmtId="38" fontId="45" fillId="4" borderId="0" applyNumberFormat="0" applyBorder="0" applyAlignment="0" applyProtection="0"/>
    <xf numFmtId="0" fontId="68" fillId="69" borderId="53"/>
    <xf numFmtId="0" fontId="46" fillId="42" borderId="54">
      <alignment vertical="center" wrapText="1"/>
    </xf>
    <xf numFmtId="0" fontId="58" fillId="0" borderId="42" applyNumberFormat="0" applyFill="0" applyAlignment="0" applyProtection="0"/>
    <xf numFmtId="0" fontId="59" fillId="0" borderId="43" applyNumberFormat="0" applyFill="0" applyAlignment="0" applyProtection="0"/>
    <xf numFmtId="0" fontId="59" fillId="0" borderId="43" applyNumberFormat="0" applyFill="0" applyAlignment="0" applyProtection="0"/>
    <xf numFmtId="0" fontId="59" fillId="0" borderId="55"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44" applyNumberFormat="0" applyFill="0" applyAlignment="0" applyProtection="0"/>
    <xf numFmtId="0" fontId="60" fillId="0" borderId="56"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10" fontId="45" fillId="62" borderId="33" applyNumberFormat="0" applyBorder="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52" applyNumberFormat="0" applyAlignment="0" applyProtection="0"/>
    <xf numFmtId="0" fontId="61" fillId="35" borderId="52"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2" fillId="0" borderId="45" applyNumberFormat="0" applyFill="0" applyAlignment="0" applyProtection="0"/>
    <xf numFmtId="0" fontId="62" fillId="0" borderId="45" applyNumberFormat="0" applyFill="0" applyAlignment="0" applyProtection="0"/>
    <xf numFmtId="0" fontId="77" fillId="0" borderId="57" applyNumberFormat="0" applyFill="0" applyAlignment="0" applyProtection="0"/>
    <xf numFmtId="0" fontId="62" fillId="0" borderId="45" applyNumberFormat="0" applyFill="0" applyAlignment="0" applyProtection="0"/>
    <xf numFmtId="0" fontId="62" fillId="35" borderId="0" applyNumberFormat="0" applyBorder="0" applyAlignment="0" applyProtection="0"/>
    <xf numFmtId="0" fontId="78" fillId="35" borderId="0" applyNumberFormat="0" applyBorder="0" applyAlignment="0" applyProtection="0"/>
    <xf numFmtId="168" fontId="69" fillId="0" borderId="0"/>
    <xf numFmtId="0" fontId="4" fillId="0" borderId="0">
      <alignment vertical="top"/>
    </xf>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5" fillId="16" borderId="0"/>
    <xf numFmtId="0" fontId="28" fillId="0" borderId="0"/>
    <xf numFmtId="0" fontId="45" fillId="16" borderId="0"/>
    <xf numFmtId="0" fontId="45" fillId="16" borderId="0"/>
    <xf numFmtId="0" fontId="5" fillId="16" borderId="0"/>
    <xf numFmtId="0" fontId="28" fillId="0" borderId="0"/>
    <xf numFmtId="0" fontId="45" fillId="16"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4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45" fillId="16" borderId="0"/>
    <xf numFmtId="0" fontId="45" fillId="16" borderId="0"/>
    <xf numFmtId="0" fontId="45" fillId="16" borderId="0"/>
    <xf numFmtId="0" fontId="28" fillId="0" borderId="0"/>
    <xf numFmtId="0" fontId="28" fillId="0" borderId="0"/>
    <xf numFmtId="0" fontId="28" fillId="0"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4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1" fillId="0" borderId="0"/>
    <xf numFmtId="0" fontId="5" fillId="16" borderId="0"/>
    <xf numFmtId="0" fontId="5" fillId="16" borderId="0"/>
    <xf numFmtId="0" fontId="28" fillId="0" borderId="0"/>
    <xf numFmtId="0" fontId="28" fillId="0" borderId="0"/>
    <xf numFmtId="0" fontId="28" fillId="0" borderId="0"/>
    <xf numFmtId="0" fontId="5" fillId="16" borderId="0"/>
    <xf numFmtId="0" fontId="5" fillId="16" borderId="0"/>
    <xf numFmtId="0" fontId="4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4" fillId="0" borderId="0">
      <alignment vertical="top"/>
    </xf>
    <xf numFmtId="0" fontId="45" fillId="34" borderId="40" applyNumberFormat="0" applyFont="0" applyAlignment="0" applyProtection="0"/>
    <xf numFmtId="0" fontId="45" fillId="34" borderId="40" applyNumberFormat="0" applyFont="0" applyAlignment="0" applyProtection="0"/>
    <xf numFmtId="0" fontId="4" fillId="34" borderId="58" applyNumberFormat="0" applyFont="0" applyAlignment="0" applyProtection="0"/>
    <xf numFmtId="0" fontId="4" fillId="34" borderId="58" applyNumberFormat="0" applyFont="0" applyAlignment="0" applyProtection="0"/>
    <xf numFmtId="0" fontId="45" fillId="34" borderId="40" applyNumberFormat="0" applyFont="0" applyAlignment="0" applyProtection="0"/>
    <xf numFmtId="0" fontId="7" fillId="0" borderId="0"/>
    <xf numFmtId="0" fontId="63" fillId="37" borderId="46" applyNumberFormat="0" applyAlignment="0" applyProtection="0"/>
    <xf numFmtId="0" fontId="63" fillId="37" borderId="46" applyNumberFormat="0" applyAlignment="0" applyProtection="0"/>
    <xf numFmtId="0" fontId="63" fillId="67" borderId="46" applyNumberFormat="0" applyAlignment="0" applyProtection="0"/>
    <xf numFmtId="0" fontId="63" fillId="37" borderId="46" applyNumberFormat="0" applyAlignment="0" applyProtection="0"/>
    <xf numFmtId="10" fontId="4" fillId="0" borderId="0" applyFont="0" applyFill="0" applyBorder="0" applyAlignment="0" applyProtection="0"/>
    <xf numFmtId="10"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 fontId="45" fillId="41" borderId="40" applyNumberFormat="0" applyProtection="0">
      <alignment vertical="center"/>
    </xf>
    <xf numFmtId="4" fontId="79" fillId="41" borderId="47" applyNumberFormat="0" applyProtection="0">
      <alignment vertical="center"/>
    </xf>
    <xf numFmtId="4" fontId="79" fillId="41" borderId="47" applyNumberFormat="0" applyProtection="0">
      <alignment vertical="center"/>
    </xf>
    <xf numFmtId="4" fontId="45" fillId="41" borderId="40" applyNumberFormat="0" applyProtection="0">
      <alignment vertical="center"/>
    </xf>
    <xf numFmtId="4" fontId="66" fillId="42" borderId="40" applyNumberFormat="0" applyProtection="0">
      <alignment vertical="center"/>
    </xf>
    <xf numFmtId="4" fontId="80" fillId="41" borderId="47" applyNumberFormat="0" applyProtection="0">
      <alignment vertical="center"/>
    </xf>
    <xf numFmtId="4" fontId="80" fillId="41" borderId="47"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4" fontId="79" fillId="41" borderId="47" applyNumberFormat="0" applyProtection="0">
      <alignment horizontal="left" vertical="center" indent="1"/>
    </xf>
    <xf numFmtId="4" fontId="79" fillId="41" borderId="47" applyNumberFormat="0" applyProtection="0">
      <alignment horizontal="left" vertical="center" indent="1"/>
    </xf>
    <xf numFmtId="4" fontId="45" fillId="42" borderId="40" applyNumberFormat="0" applyProtection="0">
      <alignment horizontal="left" vertical="center" indent="1"/>
    </xf>
    <xf numFmtId="0" fontId="49" fillId="41" borderId="47" applyNumberFormat="0" applyProtection="0">
      <alignment horizontal="left" vertical="top" indent="1"/>
    </xf>
    <xf numFmtId="0" fontId="49" fillId="41" borderId="47" applyNumberFormat="0" applyProtection="0">
      <alignment horizontal="left" vertical="top" indent="1"/>
    </xf>
    <xf numFmtId="0" fontId="79" fillId="41" borderId="47" applyNumberFormat="0" applyProtection="0">
      <alignment horizontal="left" vertical="top" indent="1"/>
    </xf>
    <xf numFmtId="0" fontId="79" fillId="41" borderId="47" applyNumberFormat="0" applyProtection="0">
      <alignment horizontal="left" vertical="top" indent="1"/>
    </xf>
    <xf numFmtId="4" fontId="45" fillId="43" borderId="40" applyNumberFormat="0" applyProtection="0">
      <alignment horizontal="left" vertical="center" indent="1"/>
    </xf>
    <xf numFmtId="4" fontId="79" fillId="55" borderId="0" applyNumberFormat="0" applyProtection="0">
      <alignment horizontal="left" vertical="center" indent="1"/>
    </xf>
    <xf numFmtId="4" fontId="79" fillId="55" borderId="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4" borderId="40" applyNumberFormat="0" applyProtection="0">
      <alignment horizontal="right" vertical="center"/>
    </xf>
    <xf numFmtId="4" fontId="45" fillId="44" borderId="40" applyNumberFormat="0" applyProtection="0">
      <alignment horizontal="right" vertical="center"/>
    </xf>
    <xf numFmtId="4" fontId="81" fillId="44" borderId="47" applyNumberFormat="0" applyProtection="0">
      <alignment horizontal="right" vertical="center"/>
    </xf>
    <xf numFmtId="4" fontId="81" fillId="44" borderId="47" applyNumberFormat="0" applyProtection="0">
      <alignment horizontal="right" vertical="center"/>
    </xf>
    <xf numFmtId="4" fontId="45" fillId="44"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81" fillId="66" borderId="47" applyNumberFormat="0" applyProtection="0">
      <alignment horizontal="right" vertical="center"/>
    </xf>
    <xf numFmtId="4" fontId="81" fillId="66" borderId="47"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81" fillId="46" borderId="47" applyNumberFormat="0" applyProtection="0">
      <alignment horizontal="right" vertical="center"/>
    </xf>
    <xf numFmtId="4" fontId="81" fillId="46" borderId="47"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81" fillId="47" borderId="47" applyNumberFormat="0" applyProtection="0">
      <alignment horizontal="right" vertical="center"/>
    </xf>
    <xf numFmtId="4" fontId="81" fillId="47" borderId="47"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81" fillId="48" borderId="47" applyNumberFormat="0" applyProtection="0">
      <alignment horizontal="right" vertical="center"/>
    </xf>
    <xf numFmtId="4" fontId="81" fillId="48" borderId="47"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81" fillId="49" borderId="47" applyNumberFormat="0" applyProtection="0">
      <alignment horizontal="right" vertical="center"/>
    </xf>
    <xf numFmtId="4" fontId="81" fillId="49" borderId="47"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81" fillId="50" borderId="47" applyNumberFormat="0" applyProtection="0">
      <alignment horizontal="right" vertical="center"/>
    </xf>
    <xf numFmtId="4" fontId="81" fillId="50" borderId="47"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81" fillId="51" borderId="47" applyNumberFormat="0" applyProtection="0">
      <alignment horizontal="right" vertical="center"/>
    </xf>
    <xf numFmtId="4" fontId="81" fillId="51" borderId="47"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81" fillId="52" borderId="47" applyNumberFormat="0" applyProtection="0">
      <alignment horizontal="right" vertical="center"/>
    </xf>
    <xf numFmtId="4" fontId="81" fillId="52" borderId="47"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79" fillId="53" borderId="59" applyNumberFormat="0" applyProtection="0">
      <alignment horizontal="left" vertical="center" indent="1"/>
    </xf>
    <xf numFmtId="4" fontId="79" fillId="53" borderId="59" applyNumberFormat="0" applyProtection="0">
      <alignment horizontal="left" vertical="center" indent="1"/>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1" fillId="56" borderId="0" applyNumberFormat="0" applyProtection="0">
      <alignment horizontal="left" vertical="center" indent="1"/>
    </xf>
    <xf numFmtId="4" fontId="81" fillId="56" borderId="0"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2" fillId="54" borderId="0" applyNumberFormat="0" applyProtection="0">
      <alignment horizontal="left" vertical="center" indent="1"/>
    </xf>
    <xf numFmtId="4" fontId="82" fillId="54" borderId="0" applyNumberFormat="0" applyProtection="0">
      <alignment horizontal="left" vertical="center" indent="1"/>
    </xf>
    <xf numFmtId="4" fontId="45" fillId="55" borderId="40" applyNumberFormat="0" applyProtection="0">
      <alignment horizontal="right" vertical="center"/>
    </xf>
    <xf numFmtId="4" fontId="45" fillId="55" borderId="40" applyNumberFormat="0" applyProtection="0">
      <alignment horizontal="right" vertical="center"/>
    </xf>
    <xf numFmtId="4" fontId="45" fillId="55" borderId="40" applyNumberFormat="0" applyProtection="0">
      <alignment horizontal="right" vertical="center"/>
    </xf>
    <xf numFmtId="4" fontId="81" fillId="55" borderId="47" applyNumberFormat="0" applyProtection="0">
      <alignment horizontal="right" vertical="center"/>
    </xf>
    <xf numFmtId="4" fontId="81" fillId="55" borderId="47" applyNumberFormat="0" applyProtection="0">
      <alignment horizontal="right" vertical="center"/>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9" fillId="56" borderId="0" applyNumberFormat="0" applyProtection="0">
      <alignment horizontal="left" vertical="center" indent="1"/>
    </xf>
    <xf numFmtId="4" fontId="9" fillId="56" borderId="0" applyNumberFormat="0" applyProtection="0">
      <alignment horizontal="left" vertical="center" indent="1"/>
    </xf>
    <xf numFmtId="4" fontId="45" fillId="56"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9" fillId="55" borderId="0" applyNumberFormat="0" applyProtection="0">
      <alignment horizontal="left" vertical="center" indent="1"/>
    </xf>
    <xf numFmtId="4" fontId="9" fillId="55" borderId="0"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4" borderId="47" applyNumberFormat="0" applyProtection="0">
      <alignment horizontal="left" vertical="top" indent="1"/>
    </xf>
    <xf numFmtId="0" fontId="4" fillId="54" borderId="47" applyNumberFormat="0" applyProtection="0">
      <alignment horizontal="left" vertical="top" indent="1"/>
    </xf>
    <xf numFmtId="0" fontId="4" fillId="54" borderId="47" applyNumberFormat="0" applyProtection="0">
      <alignment horizontal="left" vertical="top" indent="1"/>
    </xf>
    <xf numFmtId="0" fontId="45" fillId="58" borderId="40" applyNumberFormat="0" applyProtection="0">
      <alignment horizontal="left" vertical="center" indent="1"/>
    </xf>
    <xf numFmtId="0" fontId="4" fillId="55" borderId="47" applyNumberFormat="0" applyProtection="0">
      <alignment horizontal="left" vertical="center" indent="1"/>
    </xf>
    <xf numFmtId="0" fontId="4" fillId="55" borderId="47" applyNumberFormat="0" applyProtection="0">
      <alignment horizontal="left" vertical="center"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5" borderId="47" applyNumberFormat="0" applyProtection="0">
      <alignment horizontal="left" vertical="top" indent="1"/>
    </xf>
    <xf numFmtId="0" fontId="4" fillId="55" borderId="47" applyNumberFormat="0" applyProtection="0">
      <alignment horizontal="left" vertical="top" indent="1"/>
    </xf>
    <xf numFmtId="0" fontId="4" fillId="55" borderId="47" applyNumberFormat="0" applyProtection="0">
      <alignment horizontal="left" vertical="top" indent="1"/>
    </xf>
    <xf numFmtId="0" fontId="45" fillId="59" borderId="40" applyNumberFormat="0" applyProtection="0">
      <alignment horizontal="left" vertical="center" indent="1"/>
    </xf>
    <xf numFmtId="0" fontId="4" fillId="59" borderId="47" applyNumberFormat="0" applyProtection="0">
      <alignment horizontal="left" vertical="center" indent="1"/>
    </xf>
    <xf numFmtId="0" fontId="4" fillId="59" borderId="47" applyNumberFormat="0" applyProtection="0">
      <alignment horizontal="left" vertical="center"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9" borderId="47" applyNumberFormat="0" applyProtection="0">
      <alignment horizontal="left" vertical="top" indent="1"/>
    </xf>
    <xf numFmtId="0" fontId="4" fillId="59" borderId="47" applyNumberFormat="0" applyProtection="0">
      <alignment horizontal="left" vertical="top" indent="1"/>
    </xf>
    <xf numFmtId="0" fontId="4" fillId="59" borderId="47" applyNumberFormat="0" applyProtection="0">
      <alignment horizontal="left" vertical="top" indent="1"/>
    </xf>
    <xf numFmtId="0" fontId="45" fillId="56" borderId="40" applyNumberFormat="0" applyProtection="0">
      <alignment horizontal="left" vertical="center" indent="1"/>
    </xf>
    <xf numFmtId="0" fontId="4" fillId="56" borderId="47" applyNumberFormat="0" applyProtection="0">
      <alignment horizontal="left" vertical="center" indent="1"/>
    </xf>
    <xf numFmtId="0" fontId="4" fillId="56" borderId="47" applyNumberFormat="0" applyProtection="0">
      <alignment horizontal="left" vertical="center"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56" borderId="47" applyNumberFormat="0" applyProtection="0">
      <alignment horizontal="left" vertical="top" indent="1"/>
    </xf>
    <xf numFmtId="0" fontId="4" fillId="56" borderId="47" applyNumberFormat="0" applyProtection="0">
      <alignment horizontal="left" vertical="top" indent="1"/>
    </xf>
    <xf numFmtId="0" fontId="4" fillId="56" borderId="47" applyNumberFormat="0" applyProtection="0">
      <alignment horizontal="left" vertical="top" indent="1"/>
    </xf>
    <xf numFmtId="0" fontId="45" fillId="60" borderId="49" applyNumberFormat="0">
      <protection locked="0"/>
    </xf>
    <xf numFmtId="0" fontId="45" fillId="60" borderId="49" applyNumberFormat="0">
      <protection locked="0"/>
    </xf>
    <xf numFmtId="0" fontId="4" fillId="60" borderId="33" applyNumberFormat="0">
      <protection locked="0"/>
    </xf>
    <xf numFmtId="0" fontId="4" fillId="60" borderId="33" applyNumberFormat="0">
      <protection locked="0"/>
    </xf>
    <xf numFmtId="4" fontId="48" fillId="61" borderId="47" applyNumberFormat="0" applyProtection="0">
      <alignment vertical="center"/>
    </xf>
    <xf numFmtId="4" fontId="48" fillId="61" borderId="47" applyNumberFormat="0" applyProtection="0">
      <alignment vertical="center"/>
    </xf>
    <xf numFmtId="4" fontId="81" fillId="61" borderId="47" applyNumberFormat="0" applyProtection="0">
      <alignment vertical="center"/>
    </xf>
    <xf numFmtId="4" fontId="81" fillId="61" borderId="47" applyNumberFormat="0" applyProtection="0">
      <alignment vertical="center"/>
    </xf>
    <xf numFmtId="4" fontId="66" fillId="62" borderId="33" applyNumberFormat="0" applyProtection="0">
      <alignment vertical="center"/>
    </xf>
    <xf numFmtId="4" fontId="66" fillId="62" borderId="33" applyNumberFormat="0" applyProtection="0">
      <alignment vertical="center"/>
    </xf>
    <xf numFmtId="4" fontId="83" fillId="61" borderId="47" applyNumberFormat="0" applyProtection="0">
      <alignment vertical="center"/>
    </xf>
    <xf numFmtId="4" fontId="83" fillId="61" borderId="47" applyNumberFormat="0" applyProtection="0">
      <alignment vertical="center"/>
    </xf>
    <xf numFmtId="4" fontId="48" fillId="57" borderId="47" applyNumberFormat="0" applyProtection="0">
      <alignment horizontal="left" vertical="center" indent="1"/>
    </xf>
    <xf numFmtId="4" fontId="81" fillId="61" borderId="47" applyNumberFormat="0" applyProtection="0">
      <alignment horizontal="left" vertical="center" indent="1"/>
    </xf>
    <xf numFmtId="4" fontId="81" fillId="61" borderId="47" applyNumberFormat="0" applyProtection="0">
      <alignment horizontal="left" vertical="center" indent="1"/>
    </xf>
    <xf numFmtId="0" fontId="48" fillId="61" borderId="47" applyNumberFormat="0" applyProtection="0">
      <alignment horizontal="left" vertical="top" indent="1"/>
    </xf>
    <xf numFmtId="0" fontId="48" fillId="61" borderId="47" applyNumberFormat="0" applyProtection="0">
      <alignment horizontal="left" vertical="top" indent="1"/>
    </xf>
    <xf numFmtId="0" fontId="81" fillId="61" borderId="47" applyNumberFormat="0" applyProtection="0">
      <alignment horizontal="left" vertical="top" indent="1"/>
    </xf>
    <xf numFmtId="0" fontId="81" fillId="61" borderId="47" applyNumberFormat="0" applyProtection="0">
      <alignment horizontal="left" vertical="top" indent="1"/>
    </xf>
    <xf numFmtId="4" fontId="45" fillId="0" borderId="40" applyNumberFormat="0" applyProtection="0">
      <alignment horizontal="right" vertical="center"/>
    </xf>
    <xf numFmtId="4" fontId="81" fillId="56" borderId="47" applyNumberFormat="0" applyProtection="0">
      <alignment horizontal="right" vertical="center"/>
    </xf>
    <xf numFmtId="4" fontId="81" fillId="56" borderId="47" applyNumberFormat="0" applyProtection="0">
      <alignment horizontal="right" vertical="center"/>
    </xf>
    <xf numFmtId="4" fontId="45" fillId="0" borderId="40" applyNumberFormat="0" applyProtection="0">
      <alignment horizontal="right" vertical="center"/>
    </xf>
    <xf numFmtId="4" fontId="66" fillId="63" borderId="40" applyNumberFormat="0" applyProtection="0">
      <alignment horizontal="right" vertical="center"/>
    </xf>
    <xf numFmtId="4" fontId="83" fillId="56" borderId="47" applyNumberFormat="0" applyProtection="0">
      <alignment horizontal="right" vertical="center"/>
    </xf>
    <xf numFmtId="4" fontId="83" fillId="56" borderId="47"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4" fontId="81" fillId="55" borderId="47" applyNumberFormat="0" applyProtection="0">
      <alignment horizontal="left" vertical="center" indent="1"/>
    </xf>
    <xf numFmtId="4" fontId="81" fillId="55" borderId="47" applyNumberFormat="0" applyProtection="0">
      <alignment horizontal="left" vertical="center" indent="1"/>
    </xf>
    <xf numFmtId="4" fontId="45" fillId="43" borderId="40" applyNumberFormat="0" applyProtection="0">
      <alignment horizontal="left" vertical="center" indent="1"/>
    </xf>
    <xf numFmtId="0" fontId="42" fillId="0" borderId="0"/>
    <xf numFmtId="0" fontId="48" fillId="55" borderId="47" applyNumberFormat="0" applyProtection="0">
      <alignment horizontal="left" vertical="top" indent="1"/>
    </xf>
    <xf numFmtId="0" fontId="48" fillId="55" borderId="47" applyNumberFormat="0" applyProtection="0">
      <alignment horizontal="left" vertical="top" indent="1"/>
    </xf>
    <xf numFmtId="0" fontId="81" fillId="55" borderId="47" applyNumberFormat="0" applyProtection="0">
      <alignment horizontal="left" vertical="top" indent="1"/>
    </xf>
    <xf numFmtId="0" fontId="81" fillId="55" borderId="47" applyNumberFormat="0" applyProtection="0">
      <alignment horizontal="left" vertical="top" indent="1"/>
    </xf>
    <xf numFmtId="4" fontId="50" fillId="64" borderId="48" applyNumberFormat="0" applyProtection="0">
      <alignment horizontal="left" vertical="center" indent="1"/>
    </xf>
    <xf numFmtId="4" fontId="50" fillId="64" borderId="48" applyNumberFormat="0" applyProtection="0">
      <alignment horizontal="left" vertical="center" indent="1"/>
    </xf>
    <xf numFmtId="4" fontId="84" fillId="64" borderId="0" applyNumberFormat="0" applyProtection="0">
      <alignment horizontal="left" vertical="center" indent="1"/>
    </xf>
    <xf numFmtId="4" fontId="84" fillId="64" borderId="0" applyNumberFormat="0" applyProtection="0">
      <alignment horizontal="left" vertical="center" indent="1"/>
    </xf>
    <xf numFmtId="0" fontId="45" fillId="65" borderId="33"/>
    <xf numFmtId="0" fontId="45" fillId="65" borderId="33"/>
    <xf numFmtId="0" fontId="45" fillId="65" borderId="33"/>
    <xf numFmtId="0" fontId="45" fillId="65" borderId="33"/>
    <xf numFmtId="0" fontId="45" fillId="65" borderId="33"/>
    <xf numFmtId="4" fontId="51" fillId="60" borderId="40" applyNumberFormat="0" applyProtection="0">
      <alignment horizontal="right" vertical="center"/>
    </xf>
    <xf numFmtId="4" fontId="51" fillId="60" borderId="40" applyNumberFormat="0" applyProtection="0">
      <alignment horizontal="right" vertical="center"/>
    </xf>
    <xf numFmtId="4" fontId="73" fillId="56" borderId="47" applyNumberFormat="0" applyProtection="0">
      <alignment horizontal="right" vertical="center"/>
    </xf>
    <xf numFmtId="4" fontId="73" fillId="56" borderId="47" applyNumberFormat="0" applyProtection="0">
      <alignment horizontal="right" vertical="center"/>
    </xf>
    <xf numFmtId="3" fontId="4" fillId="0" borderId="33" applyNumberFormat="0" applyFont="0" applyFill="0" applyAlignment="0" applyProtection="0">
      <alignment vertical="center"/>
    </xf>
    <xf numFmtId="3" fontId="4" fillId="0" borderId="33" applyNumberFormat="0" applyFont="0" applyFill="0" applyAlignment="0" applyProtection="0">
      <alignment vertical="center"/>
    </xf>
    <xf numFmtId="0" fontId="64" fillId="0" borderId="0" applyNumberFormat="0" applyFill="0" applyBorder="0" applyAlignment="0" applyProtection="0"/>
    <xf numFmtId="0" fontId="57" fillId="0" borderId="51" applyNumberFormat="0" applyFill="0" applyAlignment="0" applyProtection="0"/>
    <xf numFmtId="0" fontId="57" fillId="0" borderId="51" applyNumberFormat="0" applyFill="0" applyAlignment="0" applyProtection="0"/>
    <xf numFmtId="4" fontId="4" fillId="0" borderId="60" applyNumberFormat="0" applyFont="0" applyFill="0" applyAlignment="0" applyProtection="0">
      <alignment vertical="center"/>
    </xf>
    <xf numFmtId="4" fontId="4" fillId="0" borderId="60" applyNumberFormat="0" applyFont="0" applyFill="0" applyAlignment="0" applyProtection="0">
      <alignment vertical="center"/>
    </xf>
    <xf numFmtId="0" fontId="57" fillId="0" borderId="51" applyNumberFormat="0" applyFill="0" applyAlignment="0" applyProtection="0"/>
    <xf numFmtId="40" fontId="70" fillId="0" borderId="0" applyFont="0" applyFill="0" applyBorder="0" applyAlignment="0" applyProtection="0"/>
    <xf numFmtId="164" fontId="7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65" fillId="0" borderId="0" applyNumberFormat="0" applyFill="0" applyBorder="0" applyAlignment="0" applyProtection="0"/>
    <xf numFmtId="0" fontId="72" fillId="0" borderId="61"/>
    <xf numFmtId="0" fontId="42"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87" fillId="0" borderId="0"/>
    <xf numFmtId="0" fontId="87"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2" fillId="0" borderId="0">
      <alignment vertical="top"/>
    </xf>
    <xf numFmtId="0" fontId="4" fillId="0" borderId="0">
      <alignment vertical="top"/>
    </xf>
    <xf numFmtId="9" fontId="1" fillId="0" borderId="0" applyFont="0" applyFill="0" applyBorder="0" applyAlignment="0" applyProtection="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alignment vertical="top"/>
    </xf>
    <xf numFmtId="0" fontId="4" fillId="0" borderId="0">
      <alignment vertical="top"/>
    </xf>
    <xf numFmtId="9" fontId="4"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cellStyleXfs>
  <cellXfs count="341">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4" fontId="8" fillId="2" borderId="0" xfId="1" applyNumberFormat="1" applyFont="1" applyFill="1" applyAlignment="1" applyProtection="1">
      <alignment horizontal="center" vertical="center"/>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14" fontId="40" fillId="0" borderId="0" xfId="1" applyNumberFormat="1"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9" xfId="7" applyNumberFormat="1" applyFont="1" applyBorder="1" applyAlignment="1">
      <alignment horizontal="right" vertical="top" wrapText="1"/>
    </xf>
    <xf numFmtId="0" fontId="41" fillId="0" borderId="0" xfId="7" applyFont="1" applyAlignment="1">
      <alignment horizontal="right" vertical="top" wrapText="1"/>
    </xf>
    <xf numFmtId="0" fontId="41" fillId="0" borderId="0" xfId="1" applyFont="1" applyAlignment="1">
      <alignment horizontal="right" vertical="top" wrapText="1"/>
    </xf>
    <xf numFmtId="3" fontId="28" fillId="0" borderId="33" xfId="7" applyNumberFormat="1" applyFont="1" applyBorder="1" applyAlignment="1">
      <alignment horizontal="right" wrapText="1"/>
    </xf>
    <xf numFmtId="3" fontId="31" fillId="0" borderId="33" xfId="0" applyNumberFormat="1" applyFont="1" applyBorder="1" applyAlignment="1">
      <alignment horizontal="right" vertical="top"/>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28" fillId="0" borderId="0" xfId="0" applyFont="1" applyAlignment="1">
      <alignment horizontal="left" vertical="top" wrapText="1"/>
    </xf>
  </cellXfs>
  <cellStyles count="3893">
    <cellStyle name="_Annual Report Income Statement 2011 restated" xfId="108" xr:uid="{0B5A359F-3CC2-4668-9278-4FDCDE7B0443}"/>
    <cellStyle name="_ERNT TFI-POD Q4 2011_EN" xfId="109" xr:uid="{0F3C2089-A55B-44C3-9B3F-4968E68571D8}"/>
    <cellStyle name="Accent1 - 20%" xfId="13" xr:uid="{BB3293D8-4FA5-44A5-BBDE-261A36B523D5}"/>
    <cellStyle name="Accent1 - 40%" xfId="14" xr:uid="{D57C2AD3-47F0-40F6-9B13-FB6F1F23D34F}"/>
    <cellStyle name="Accent1 - 60%" xfId="15" xr:uid="{70F15BCC-0329-4B33-8455-AD8282B0CF67}"/>
    <cellStyle name="Accent1 10" xfId="110" xr:uid="{F9457AFE-BDF2-41BE-887C-27CCB17F844F}"/>
    <cellStyle name="Accent1 11" xfId="111" xr:uid="{FB0B4A0B-1278-4F6F-818D-F595E6062974}"/>
    <cellStyle name="Accent1 12" xfId="112" xr:uid="{B699F54B-AE95-435A-90B8-FDAFF1FDBAF6}"/>
    <cellStyle name="Accent1 13" xfId="113" xr:uid="{A9CC07AB-3583-4393-AB3A-73EE1B58D8F0}"/>
    <cellStyle name="Accent1 14" xfId="114" xr:uid="{DACC3AB2-458B-4FD9-AA59-5E8174BB3D39}"/>
    <cellStyle name="Accent1 15" xfId="115" xr:uid="{6DC66241-AB71-439A-947F-0BC03EEC936F}"/>
    <cellStyle name="Accent1 16" xfId="116" xr:uid="{607AAEC1-F160-465A-90AC-330A509445A5}"/>
    <cellStyle name="Accent1 17" xfId="117" xr:uid="{1F1F683E-63B9-4A71-8AE5-EDD2339D1583}"/>
    <cellStyle name="Accent1 18" xfId="118" xr:uid="{BEC95173-D1F0-456B-A148-B4BAEBEB51C3}"/>
    <cellStyle name="Accent1 19" xfId="119" xr:uid="{683CAEA5-0B30-44EE-B045-652BC74AF340}"/>
    <cellStyle name="Accent1 2" xfId="120" xr:uid="{9EC29DA1-22FF-41EE-A0DC-FAF714DDC276}"/>
    <cellStyle name="Accent1 20" xfId="121" xr:uid="{85AE55DC-5CCA-4E33-90E4-ED27DEFD64C6}"/>
    <cellStyle name="Accent1 21" xfId="12" xr:uid="{7EFF7F35-CB02-42C8-92D6-09B2CCA2D048}"/>
    <cellStyle name="Accent1 3" xfId="122" xr:uid="{AEE4D356-2966-4D8D-8446-9500ED9F741E}"/>
    <cellStyle name="Accent1 4" xfId="123" xr:uid="{0B98316A-B480-45B2-A61F-956107ED469D}"/>
    <cellStyle name="Accent1 5" xfId="124" xr:uid="{8E09D588-7B0C-44DD-BD23-465729AB015D}"/>
    <cellStyle name="Accent1 6" xfId="125" xr:uid="{E8263C0D-3ADA-4F2F-BF8C-A10F5BCE486A}"/>
    <cellStyle name="Accent1 7" xfId="126" xr:uid="{D15FB5D0-B06A-450F-A98A-919863D490B3}"/>
    <cellStyle name="Accent1 8" xfId="127" xr:uid="{9B1AE223-38EB-4335-B23F-174A4E311F61}"/>
    <cellStyle name="Accent1 9" xfId="128" xr:uid="{AA9597D4-EEEE-4814-B54C-386FD2A34AA6}"/>
    <cellStyle name="Accent2 - 20%" xfId="17" xr:uid="{BF505715-0654-4C1D-856F-ED374D87426F}"/>
    <cellStyle name="Accent2 - 40%" xfId="18" xr:uid="{F1C451FF-5BD7-4E5C-98C5-6C67CF240230}"/>
    <cellStyle name="Accent2 - 60%" xfId="19" xr:uid="{1D0DB919-08C4-4621-9899-CDEB5A17DD1D}"/>
    <cellStyle name="Accent2 10" xfId="129" xr:uid="{BD63B186-6020-441B-A07A-C2707DFBA0D8}"/>
    <cellStyle name="Accent2 11" xfId="130" xr:uid="{77AED019-5DAE-4DE5-A136-1C7A1B5055F8}"/>
    <cellStyle name="Accent2 12" xfId="131" xr:uid="{BEA89E5E-85B8-4581-9A24-79DF78BE9A9F}"/>
    <cellStyle name="Accent2 13" xfId="132" xr:uid="{32D6F4D7-0C59-479E-9566-0B41F8FE9224}"/>
    <cellStyle name="Accent2 14" xfId="133" xr:uid="{3A76CB5C-E429-4A8A-A309-8BD76591A534}"/>
    <cellStyle name="Accent2 15" xfId="134" xr:uid="{7EEB5363-9BDE-42E4-B6B6-3D7AFBD44353}"/>
    <cellStyle name="Accent2 16" xfId="135" xr:uid="{DB6F031C-2B99-4E89-B4CE-A11B108659B5}"/>
    <cellStyle name="Accent2 17" xfId="136" xr:uid="{6563DDB6-C3A9-4C0D-AB3D-106F93156170}"/>
    <cellStyle name="Accent2 18" xfId="137" xr:uid="{2386D549-7D06-4E08-81DE-163118268501}"/>
    <cellStyle name="Accent2 19" xfId="138" xr:uid="{68BA801F-7FA6-483D-987E-9054D43E3CE3}"/>
    <cellStyle name="Accent2 2" xfId="139" xr:uid="{46ECCC9A-D859-4436-8A67-9FA6539B2009}"/>
    <cellStyle name="Accent2 20" xfId="140" xr:uid="{B8FF47CD-4F1B-40BB-8C69-EA481BE61A5B}"/>
    <cellStyle name="Accent2 21" xfId="16" xr:uid="{3B9EA35D-D03F-4526-9FB6-89D713B06FAF}"/>
    <cellStyle name="Accent2 3" xfId="141" xr:uid="{49BF728D-12BC-4F11-8191-876074B62488}"/>
    <cellStyle name="Accent2 4" xfId="142" xr:uid="{07EDAE34-1D6E-4E85-AB43-065828663D68}"/>
    <cellStyle name="Accent2 5" xfId="143" xr:uid="{CBC02795-FEAD-4C50-8B26-7477A2F2EF49}"/>
    <cellStyle name="Accent2 6" xfId="144" xr:uid="{281F0C9A-4745-4776-B509-5F622A824392}"/>
    <cellStyle name="Accent2 7" xfId="145" xr:uid="{57EC0EF3-A5A3-4274-A71A-8CF70F5BD111}"/>
    <cellStyle name="Accent2 8" xfId="146" xr:uid="{A2812546-4072-4D6C-8161-D0BA2168C7A8}"/>
    <cellStyle name="Accent2 9" xfId="147" xr:uid="{1D3778A0-DCB9-4B8E-AD87-66D4F7CEE64E}"/>
    <cellStyle name="Accent3 - 20%" xfId="21" xr:uid="{E8B18B2B-3EBE-4CC3-B8F1-8229AAA2FEF2}"/>
    <cellStyle name="Accent3 - 40%" xfId="22" xr:uid="{EB2E4E3A-1D9C-4EE9-A6C6-9A857AABB576}"/>
    <cellStyle name="Accent3 - 60%" xfId="23" xr:uid="{534D1A55-504F-4B44-8BA7-234C2E3493F5}"/>
    <cellStyle name="Accent3 10" xfId="148" xr:uid="{23A46B01-2B9B-4E78-B22D-9258405EB6D3}"/>
    <cellStyle name="Accent3 11" xfId="149" xr:uid="{D94FDB01-55C4-4F0F-8F83-BF27B452E840}"/>
    <cellStyle name="Accent3 12" xfId="150" xr:uid="{D5EBEEF3-D4D9-41D6-B8FA-683EC2E1D807}"/>
    <cellStyle name="Accent3 13" xfId="151" xr:uid="{B95F6997-A51E-4B59-8DB1-CB8262D39229}"/>
    <cellStyle name="Accent3 14" xfId="152" xr:uid="{6A39B382-B388-48AC-9CF6-D8EF97208790}"/>
    <cellStyle name="Accent3 15" xfId="153" xr:uid="{7B53FBB7-72E3-48AC-97A6-E4B13B6D1373}"/>
    <cellStyle name="Accent3 16" xfId="154" xr:uid="{C28B51C7-D80D-46B9-B89C-E1E3F0F86D9A}"/>
    <cellStyle name="Accent3 17" xfId="155" xr:uid="{D6D5BED2-0C42-4F4B-BE75-C7E1319B68E3}"/>
    <cellStyle name="Accent3 18" xfId="156" xr:uid="{7919F704-AD85-49A6-9CAE-733EE84A1797}"/>
    <cellStyle name="Accent3 19" xfId="157" xr:uid="{95E7498A-AAF8-4BAB-AEE5-C50EC731C34A}"/>
    <cellStyle name="Accent3 2" xfId="158" xr:uid="{11957900-29A8-4DCC-A691-12C51D6669D5}"/>
    <cellStyle name="Accent3 20" xfId="159" xr:uid="{2E76A159-A349-4B6D-9500-D76F71FF1616}"/>
    <cellStyle name="Accent3 21" xfId="20" xr:uid="{64EB1E54-ACA6-4D08-AB8B-42D122A2B9D2}"/>
    <cellStyle name="Accent3 3" xfId="160" xr:uid="{CD27E695-366E-4FB0-9D05-DFF4B5533467}"/>
    <cellStyle name="Accent3 4" xfId="161" xr:uid="{F5E9B233-1184-4212-A346-A640562563F6}"/>
    <cellStyle name="Accent3 5" xfId="162" xr:uid="{DD356DCB-C5A5-4F6A-A3B4-51EBA34E9BA7}"/>
    <cellStyle name="Accent3 6" xfId="163" xr:uid="{A1CA4452-3DAE-4F12-8884-BD39C6E7B4D2}"/>
    <cellStyle name="Accent3 7" xfId="164" xr:uid="{89DFB44B-0EC8-461D-872A-6EB9A28E63EF}"/>
    <cellStyle name="Accent3 8" xfId="165" xr:uid="{8A7A5FD7-A2C5-441C-90C6-E3A8029084A1}"/>
    <cellStyle name="Accent3 9" xfId="166" xr:uid="{4DF17702-CC1E-4C4A-AAAB-903C1A5F12DE}"/>
    <cellStyle name="Accent4 - 20%" xfId="25" xr:uid="{E9DC4671-6598-4584-8FFF-193B9D0849FF}"/>
    <cellStyle name="Accent4 - 40%" xfId="26" xr:uid="{310275AE-1F42-4836-BCFE-693E94FFD831}"/>
    <cellStyle name="Accent4 - 60%" xfId="27" xr:uid="{20A5226C-1184-4B5B-8A1B-6AC949611F32}"/>
    <cellStyle name="Accent4 10" xfId="167" xr:uid="{A4181837-A103-424F-928D-3BE6D6CFAB75}"/>
    <cellStyle name="Accent4 11" xfId="168" xr:uid="{CBA3E6AD-EFE2-4483-B6C1-C2F6228A93F7}"/>
    <cellStyle name="Accent4 12" xfId="169" xr:uid="{72425BA3-8318-4707-A32F-F5B90B51711C}"/>
    <cellStyle name="Accent4 13" xfId="170" xr:uid="{D21042AB-5EA1-44E0-8CDA-7182C38C8D2A}"/>
    <cellStyle name="Accent4 14" xfId="171" xr:uid="{5D84B1F9-1A51-43C5-BF2B-8C54EEC66A92}"/>
    <cellStyle name="Accent4 15" xfId="172" xr:uid="{392ECDE8-47A9-476D-AE42-1E8099FD835C}"/>
    <cellStyle name="Accent4 16" xfId="173" xr:uid="{E221D024-5B84-4028-9423-598F80252033}"/>
    <cellStyle name="Accent4 17" xfId="174" xr:uid="{98C6DCA1-18AD-452E-B62C-1F449BA84AF9}"/>
    <cellStyle name="Accent4 18" xfId="175" xr:uid="{75438FB3-7B23-438F-8ABC-C938EA17018C}"/>
    <cellStyle name="Accent4 19" xfId="176" xr:uid="{2F7DD112-928C-417E-91E8-1AF57FB84F80}"/>
    <cellStyle name="Accent4 2" xfId="177" xr:uid="{C4D9D192-9446-4045-B1D3-D11EF46EB0E4}"/>
    <cellStyle name="Accent4 20" xfId="178" xr:uid="{37B127DE-3570-4008-9372-53D14D35C97B}"/>
    <cellStyle name="Accent4 21" xfId="24" xr:uid="{C5C662F7-08A0-4958-A8CD-89808C97E624}"/>
    <cellStyle name="Accent4 3" xfId="179" xr:uid="{2AFB7FE7-EF19-4BE8-B4A7-47957672AA01}"/>
    <cellStyle name="Accent4 4" xfId="180" xr:uid="{B79E4BC8-4363-4616-AC72-3F9AAC5BF945}"/>
    <cellStyle name="Accent4 5" xfId="181" xr:uid="{A4F577BE-2457-4850-B734-0301FE2F95C6}"/>
    <cellStyle name="Accent4 6" xfId="182" xr:uid="{681EAC9B-3069-4BD6-8314-A5D1F3B5A74E}"/>
    <cellStyle name="Accent4 7" xfId="183" xr:uid="{1C6CC755-0391-4630-B0FD-D6E2AA7B130C}"/>
    <cellStyle name="Accent4 8" xfId="184" xr:uid="{1DC790FA-0C02-423E-961F-D9A449586D56}"/>
    <cellStyle name="Accent4 9" xfId="185" xr:uid="{EC0A3F58-11C0-431E-86C2-0C7F80E4A8BA}"/>
    <cellStyle name="Accent5 - 20%" xfId="29" xr:uid="{A2328D45-7541-4278-B8C2-AF144B07903B}"/>
    <cellStyle name="Accent5 - 40%" xfId="30" xr:uid="{46758EC2-625F-4519-BA5A-D14EC93A3BB3}"/>
    <cellStyle name="Accent5 - 60%" xfId="31" xr:uid="{B7CDCDAC-127A-4F5E-BDF3-0AEBB6EAADDF}"/>
    <cellStyle name="Accent5 10" xfId="186" xr:uid="{0CB68164-B545-494B-B394-F68612444D0D}"/>
    <cellStyle name="Accent5 11" xfId="187" xr:uid="{0D8E27A7-491F-4B8D-93D8-FFA2A7C6C1CE}"/>
    <cellStyle name="Accent5 12" xfId="188" xr:uid="{A7E42021-C040-43AE-9BF0-CDD2BA264FF5}"/>
    <cellStyle name="Accent5 13" xfId="189" xr:uid="{D629CAF2-1C41-4E18-BAB9-2EC592C5FEF3}"/>
    <cellStyle name="Accent5 14" xfId="190" xr:uid="{02BA80A8-4769-4256-9FEA-A502A2C0DAC2}"/>
    <cellStyle name="Accent5 15" xfId="191" xr:uid="{FD1E986D-DB2A-413B-A1E2-55732992B8AC}"/>
    <cellStyle name="Accent5 16" xfId="192" xr:uid="{194779A3-6FE5-43FF-94DA-DDB57B9CCC3F}"/>
    <cellStyle name="Accent5 17" xfId="193" xr:uid="{6AD4DB25-B1BB-4180-941E-1A99C8546977}"/>
    <cellStyle name="Accent5 18" xfId="194" xr:uid="{592FDF13-11DC-4E93-87B5-6CC6602966AB}"/>
    <cellStyle name="Accent5 19" xfId="195" xr:uid="{AB70B19B-426C-4D76-8420-7CFDC2FC7A4D}"/>
    <cellStyle name="Accent5 2" xfId="196" xr:uid="{EADF9806-B677-42CB-A499-9FF594725073}"/>
    <cellStyle name="Accent5 20" xfId="197" xr:uid="{67EF2277-10EC-4C97-888F-3B7189236FC2}"/>
    <cellStyle name="Accent5 21" xfId="28" xr:uid="{8670FCCE-920B-4B92-B9B7-42BA864F7162}"/>
    <cellStyle name="Accent5 3" xfId="198" xr:uid="{85E04EB8-4E73-45E0-8032-A2B1491122C2}"/>
    <cellStyle name="Accent5 4" xfId="199" xr:uid="{86B4CFBB-B33E-4E54-B3B7-0033472D5253}"/>
    <cellStyle name="Accent5 5" xfId="200" xr:uid="{6CDC4836-AF99-413A-B06C-F7C3AAA6E6F2}"/>
    <cellStyle name="Accent5 6" xfId="201" xr:uid="{42438834-7CEE-41E5-9BE8-A29ED8E3E1E8}"/>
    <cellStyle name="Accent5 7" xfId="202" xr:uid="{BA6F4089-C46C-4EB3-B643-CCF23CEA3265}"/>
    <cellStyle name="Accent5 8" xfId="203" xr:uid="{B0DF384B-5F1E-4137-8958-4413B5C377D0}"/>
    <cellStyle name="Accent5 9" xfId="204" xr:uid="{66C4BE8A-242C-482F-8F3E-261B18A9C497}"/>
    <cellStyle name="Accent6 - 20%" xfId="33" xr:uid="{5FD09C34-40E0-4B55-B1B2-D64EE6C8E9F4}"/>
    <cellStyle name="Accent6 - 40%" xfId="34" xr:uid="{C6E89AEA-37EC-4077-A062-4D51C6B18CE9}"/>
    <cellStyle name="Accent6 - 60%" xfId="35" xr:uid="{2E34ECB3-4CCC-47B7-B0A7-7FA6D2C8365B}"/>
    <cellStyle name="Accent6 10" xfId="205" xr:uid="{F4EE6477-AAC3-4FD6-AEE5-0E4035D4C742}"/>
    <cellStyle name="Accent6 11" xfId="206" xr:uid="{0E82F9CF-83A2-4ADF-B179-B79C5020F4A7}"/>
    <cellStyle name="Accent6 12" xfId="207" xr:uid="{AAE2396B-381E-4D5E-B963-B18181131607}"/>
    <cellStyle name="Accent6 13" xfId="208" xr:uid="{8FC3A515-AB81-4CEF-A64F-463648EB205B}"/>
    <cellStyle name="Accent6 14" xfId="209" xr:uid="{EA1ECCEE-B22D-4799-AA7F-A90FF5BBB743}"/>
    <cellStyle name="Accent6 15" xfId="210" xr:uid="{BAF3543E-98D0-4BB6-8FB8-D5E74A82A3F5}"/>
    <cellStyle name="Accent6 16" xfId="211" xr:uid="{F3813B19-B4FB-4E3F-8137-5735698EDB4F}"/>
    <cellStyle name="Accent6 17" xfId="212" xr:uid="{08403E2E-799F-4769-9AE4-DFF583EDFA85}"/>
    <cellStyle name="Accent6 18" xfId="213" xr:uid="{B7980192-AC60-402C-99E7-E9B91CFFE93C}"/>
    <cellStyle name="Accent6 19" xfId="214" xr:uid="{78BF665A-C831-4635-B97C-058C597C2EF3}"/>
    <cellStyle name="Accent6 2" xfId="215" xr:uid="{E674844D-93DE-43FD-84E6-3B570ECD7F5F}"/>
    <cellStyle name="Accent6 20" xfId="216" xr:uid="{129CB8F3-506C-451E-8CBC-32E968A87568}"/>
    <cellStyle name="Accent6 21" xfId="32" xr:uid="{26102FF3-7974-4CDB-BBF0-F1F9F973841C}"/>
    <cellStyle name="Accent6 3" xfId="217" xr:uid="{69B6DDA9-0F4B-44BF-99B4-55630070204F}"/>
    <cellStyle name="Accent6 4" xfId="218" xr:uid="{662C78F1-021C-4A83-9FE0-9AC2EF3C393D}"/>
    <cellStyle name="Accent6 5" xfId="219" xr:uid="{A334D496-786E-4991-A8CE-4AE8D4BE6DE7}"/>
    <cellStyle name="Accent6 6" xfId="220" xr:uid="{33DE9422-91C8-4E47-B148-C72ACA8585A1}"/>
    <cellStyle name="Accent6 7" xfId="221" xr:uid="{14ADEB24-DCF7-42DF-9142-5F0AF879DC18}"/>
    <cellStyle name="Accent6 8" xfId="222" xr:uid="{AE5B89C8-5215-4081-BAE4-D4A512370632}"/>
    <cellStyle name="Accent6 9" xfId="223" xr:uid="{4A9EEB9B-E50A-4102-8B33-DEB42715489C}"/>
    <cellStyle name="Bad 2" xfId="224" xr:uid="{A3A8D18A-4563-46D5-940C-28B908A9E78B}"/>
    <cellStyle name="Bad 2 2" xfId="225" xr:uid="{C49BAE98-9736-4911-9328-35088511442D}"/>
    <cellStyle name="Bad 2 3" xfId="226" xr:uid="{379DAE80-D92D-4915-A545-6E66C500194B}"/>
    <cellStyle name="Bad 3" xfId="227" xr:uid="{EDBB2627-7032-4FE9-B20B-65E15CC39956}"/>
    <cellStyle name="Bad 4" xfId="36" xr:uid="{885FA2B9-8165-4C8B-BE53-FEB9B8CA57FC}"/>
    <cellStyle name="Calculation 2" xfId="228" xr:uid="{092EF5AD-2F75-4FA1-9C60-0AB5BC50E16D}"/>
    <cellStyle name="Calculation 2 2" xfId="229" xr:uid="{3DC4A7ED-4587-470F-BB1C-A99BB313AAA6}"/>
    <cellStyle name="Calculation 2 3" xfId="230" xr:uid="{AC6A2124-71CA-4CD5-AD97-C5C339A27686}"/>
    <cellStyle name="Calculation 3" xfId="231" xr:uid="{F1EFA5FD-7FE5-4336-8288-FC3DFFFDDF89}"/>
    <cellStyle name="Calculation 4" xfId="37" xr:uid="{3803C78B-FD84-464B-A186-928CE863B4A2}"/>
    <cellStyle name="Check Cell 2" xfId="232" xr:uid="{E6AC52D1-B037-4619-A605-18B299BADBE6}"/>
    <cellStyle name="Check Cell 2 2" xfId="233" xr:uid="{8B9CB7C6-0C27-4568-8F73-BCD046493796}"/>
    <cellStyle name="Check Cell 2 3" xfId="234" xr:uid="{DBA3A0F1-67E3-44B0-B936-B9EC6DD2D76B}"/>
    <cellStyle name="Check Cell 3" xfId="235" xr:uid="{F8833E52-AF65-4500-8775-EA74E15F1662}"/>
    <cellStyle name="Check Cell 4" xfId="38" xr:uid="{5213DEB9-40EB-4EAD-B536-150DBA7BC823}"/>
    <cellStyle name="Comma 10" xfId="236" xr:uid="{A329C793-EE91-4C37-B39E-88683B490B6D}"/>
    <cellStyle name="Comma 10 2" xfId="237" xr:uid="{595CFBC3-F73E-4B1C-9FDB-2EFAD0F9029A}"/>
    <cellStyle name="Comma 10 2 2" xfId="238" xr:uid="{12ABFB56-7E19-4EAE-A97F-76D00445CEF0}"/>
    <cellStyle name="Comma 10 3" xfId="239" xr:uid="{82A234FE-4DFF-4484-8AC4-DAC226338EAE}"/>
    <cellStyle name="Comma 11" xfId="240" xr:uid="{88612D4E-7208-447C-ACF5-E468A5932632}"/>
    <cellStyle name="Comma 11 10" xfId="2333" xr:uid="{E4AA42B9-F2F2-4B8D-893F-F3FE868AAEBC}"/>
    <cellStyle name="Comma 11 2" xfId="241" xr:uid="{681D4095-ECF8-41D4-878B-6F857ED4FF5D}"/>
    <cellStyle name="Comma 11 2 2" xfId="242" xr:uid="{C1054315-6319-46E0-934F-78B34737434F}"/>
    <cellStyle name="Comma 11 2 2 2" xfId="1134" xr:uid="{52E82BAA-E8E5-4295-B713-116572508713}"/>
    <cellStyle name="Comma 11 2 2 2 2" xfId="1727" xr:uid="{AC015E4F-1AED-4BB1-BE56-23963B21347A}"/>
    <cellStyle name="Comma 11 2 2 2 2 2" xfId="3309" xr:uid="{C1222C26-1D9E-44EF-B3A5-8A9E0DB0B748}"/>
    <cellStyle name="Comma 11 2 2 2 3" xfId="2726" xr:uid="{CDB19FFA-0E76-4FEE-8E41-D2F93DD95632}"/>
    <cellStyle name="Comma 11 2 2 3" xfId="1328" xr:uid="{BEB6BD70-1C65-4FBC-8973-55B88EF0E501}"/>
    <cellStyle name="Comma 11 2 2 3 2" xfId="1920" xr:uid="{27C19E25-37AF-4E3C-BACB-ACC40E0E258E}"/>
    <cellStyle name="Comma 11 2 2 3 2 2" xfId="3502" xr:uid="{C85FE283-B2FB-459B-8B12-3134D1F16433}"/>
    <cellStyle name="Comma 11 2 2 3 3" xfId="2919" xr:uid="{2CDD7543-3692-4D04-94B6-AEFE58768F1F}"/>
    <cellStyle name="Comma 11 2 2 4" xfId="933" xr:uid="{99DE3C27-D6CD-4411-B4D6-114DFD0C5BFB}"/>
    <cellStyle name="Comma 11 2 2 4 2" xfId="2529" xr:uid="{EC1D5085-8D0C-4A30-A619-8AF771238822}"/>
    <cellStyle name="Comma 11 2 2 5" xfId="1527" xr:uid="{38885C74-A6BA-4E8C-A31E-6507F3D2A394}"/>
    <cellStyle name="Comma 11 2 2 5 2" xfId="3112" xr:uid="{0BD7E993-DA75-463C-9BC7-3D8AC2A29B8C}"/>
    <cellStyle name="Comma 11 2 2 6" xfId="2121" xr:uid="{1DC489BD-2DEB-4113-8D5A-3FEAEBC82B5A}"/>
    <cellStyle name="Comma 11 2 2 6 2" xfId="3695" xr:uid="{4B9F725A-7B95-4AF5-8485-ADAF49F85AA8}"/>
    <cellStyle name="Comma 11 2 2 7" xfId="2335" xr:uid="{A4A8019A-E355-4799-A6F5-8CF3E7A3EC00}"/>
    <cellStyle name="Comma 11 2 3" xfId="243" xr:uid="{6DA80BC3-A443-4BED-8690-C15FD2D89E6B}"/>
    <cellStyle name="Comma 11 2 3 2" xfId="1135" xr:uid="{01B207E5-08A4-414B-8A74-7C74FCA4E38A}"/>
    <cellStyle name="Comma 11 2 3 2 2" xfId="1728" xr:uid="{694465C4-2ED1-4D45-A681-8EEC9D8E37C3}"/>
    <cellStyle name="Comma 11 2 3 2 2 2" xfId="3310" xr:uid="{8FC6DC0A-0B85-4695-8FE3-6C738DAECFA6}"/>
    <cellStyle name="Comma 11 2 3 2 3" xfId="2727" xr:uid="{605357AF-C334-46EC-9E5B-24BD3384F5B1}"/>
    <cellStyle name="Comma 11 2 3 3" xfId="1329" xr:uid="{5E86B0D5-DB2D-45BC-8936-30E64296E71B}"/>
    <cellStyle name="Comma 11 2 3 3 2" xfId="1921" xr:uid="{9130E9DF-5545-46BD-9C0B-3FAF92732EC4}"/>
    <cellStyle name="Comma 11 2 3 3 2 2" xfId="3503" xr:uid="{393C5356-DF0D-428B-9C30-23D1F4EB68EE}"/>
    <cellStyle name="Comma 11 2 3 3 3" xfId="2920" xr:uid="{663524E5-C79A-44F2-9490-74AE82794F7B}"/>
    <cellStyle name="Comma 11 2 3 4" xfId="934" xr:uid="{B075D896-8BD8-4946-9C63-019E35B07DDF}"/>
    <cellStyle name="Comma 11 2 3 4 2" xfId="2530" xr:uid="{052215CE-D0E0-43EC-B4E8-D322BC71A253}"/>
    <cellStyle name="Comma 11 2 3 5" xfId="1528" xr:uid="{FCDB0758-06B1-45BF-8BEA-F8081A0225AF}"/>
    <cellStyle name="Comma 11 2 3 5 2" xfId="3113" xr:uid="{5C4E03DF-BC1C-4318-92F8-7E7807D3E8B8}"/>
    <cellStyle name="Comma 11 2 3 6" xfId="2122" xr:uid="{9A6F327A-14A7-4F11-874C-816B5CE2E400}"/>
    <cellStyle name="Comma 11 2 3 6 2" xfId="3696" xr:uid="{4F34690B-ADA4-4EE0-9B4E-BDD5AE1BBA82}"/>
    <cellStyle name="Comma 11 2 3 7" xfId="2336" xr:uid="{BA2E66D8-56B0-4FF3-B2F3-1D911F3F2005}"/>
    <cellStyle name="Comma 11 2 4" xfId="1133" xr:uid="{2F2116B4-B2D0-406B-8E09-71F06036BB86}"/>
    <cellStyle name="Comma 11 2 4 2" xfId="1726" xr:uid="{D60B8A6B-F2C8-43F5-8A77-545271128132}"/>
    <cellStyle name="Comma 11 2 4 2 2" xfId="3308" xr:uid="{088A8836-319F-4EE1-8F84-98133FA28771}"/>
    <cellStyle name="Comma 11 2 4 3" xfId="2725" xr:uid="{F7C850CF-235E-40B7-886C-B76FA2A6F356}"/>
    <cellStyle name="Comma 11 2 5" xfId="1327" xr:uid="{2A71A569-F4BD-4D79-BE62-1E819679C01C}"/>
    <cellStyle name="Comma 11 2 5 2" xfId="1919" xr:uid="{6737BBC7-CC1F-48F2-9421-1D0462B2BA4F}"/>
    <cellStyle name="Comma 11 2 5 2 2" xfId="3501" xr:uid="{DCC40A37-BEBE-48BC-B7A8-0D2777255122}"/>
    <cellStyle name="Comma 11 2 5 3" xfId="2918" xr:uid="{016FCB5D-F8C4-4E26-9853-56772138D171}"/>
    <cellStyle name="Comma 11 2 6" xfId="932" xr:uid="{9DF68914-27F1-4128-8154-A373B6ECF44B}"/>
    <cellStyle name="Comma 11 2 6 2" xfId="2528" xr:uid="{D0EC0978-04B1-4A66-B85F-541F4196C4F9}"/>
    <cellStyle name="Comma 11 2 7" xfId="1526" xr:uid="{65F90992-AA25-4AD6-8B22-B1FFA293DACC}"/>
    <cellStyle name="Comma 11 2 7 2" xfId="3111" xr:uid="{2D171F5A-E52C-41FB-B734-9D56D732C309}"/>
    <cellStyle name="Comma 11 2 8" xfId="2120" xr:uid="{DEF74D91-A2FD-4A7B-AF24-2E8E98C2E636}"/>
    <cellStyle name="Comma 11 2 8 2" xfId="3694" xr:uid="{77B2E163-CA2C-422B-A2A2-5BA6D1000791}"/>
    <cellStyle name="Comma 11 2 9" xfId="2334" xr:uid="{4520E064-04E2-4A21-9D32-DE42ABB56942}"/>
    <cellStyle name="Comma 11 3" xfId="244" xr:uid="{D8BCE7DB-99C7-43AD-93BD-02C42F8962BC}"/>
    <cellStyle name="Comma 11 3 2" xfId="1136" xr:uid="{47C9D532-3DD2-4A06-88B4-E06CF013570F}"/>
    <cellStyle name="Comma 11 3 2 2" xfId="1729" xr:uid="{90F7D893-56DA-41B0-BC33-52B8F5C01C1F}"/>
    <cellStyle name="Comma 11 3 2 2 2" xfId="3311" xr:uid="{69F6C5CD-B992-46DD-BD53-EC2EA380BEBD}"/>
    <cellStyle name="Comma 11 3 2 3" xfId="2728" xr:uid="{064B7C11-E9E6-4788-A454-0211DE2F4609}"/>
    <cellStyle name="Comma 11 3 3" xfId="1330" xr:uid="{9C4B564B-4D86-4814-AB74-DFCE510B6BE8}"/>
    <cellStyle name="Comma 11 3 3 2" xfId="1922" xr:uid="{4F01E319-BFB1-460B-8864-785FB83E9AC6}"/>
    <cellStyle name="Comma 11 3 3 2 2" xfId="3504" xr:uid="{61EF9C43-BB0F-4CB1-A840-9980549E6F57}"/>
    <cellStyle name="Comma 11 3 3 3" xfId="2921" xr:uid="{39DAABDB-B1B7-491B-B333-AE1D01023480}"/>
    <cellStyle name="Comma 11 3 4" xfId="935" xr:uid="{3664366A-D700-48C5-A7ED-3E203B37B8C8}"/>
    <cellStyle name="Comma 11 3 4 2" xfId="2531" xr:uid="{A8B0C8C2-8678-4E50-95AB-008C88C8E949}"/>
    <cellStyle name="Comma 11 3 5" xfId="1529" xr:uid="{42A72504-8790-4515-A4F3-CE9784F1F7EC}"/>
    <cellStyle name="Comma 11 3 5 2" xfId="3114" xr:uid="{B4D0AF38-69F2-4B89-98D7-CB9FBD6DA680}"/>
    <cellStyle name="Comma 11 3 6" xfId="2123" xr:uid="{16924FAF-DF68-43B9-9611-1460C69403E0}"/>
    <cellStyle name="Comma 11 3 6 2" xfId="3697" xr:uid="{43A2292D-0807-4F78-A769-E6822F68513C}"/>
    <cellStyle name="Comma 11 3 7" xfId="2337" xr:uid="{6BE59A0A-2534-42E1-AECE-506CC3BE9BC9}"/>
    <cellStyle name="Comma 11 4" xfId="245" xr:uid="{3CDF5719-DCC9-4D03-971D-A8CC46C49F07}"/>
    <cellStyle name="Comma 11 4 2" xfId="1137" xr:uid="{CB51DDEE-8AD8-43C5-A53A-3922E243DA79}"/>
    <cellStyle name="Comma 11 4 2 2" xfId="1730" xr:uid="{D1D71876-9856-403A-8AC9-EA928381ECAA}"/>
    <cellStyle name="Comma 11 4 2 2 2" xfId="3312" xr:uid="{A59E129F-A8D8-4539-AE49-EF591A4358E8}"/>
    <cellStyle name="Comma 11 4 2 3" xfId="2729" xr:uid="{1441B5EB-2A60-44B7-85DA-A8A0F6AA525A}"/>
    <cellStyle name="Comma 11 4 3" xfId="1331" xr:uid="{D7CF5C43-65EF-4250-AC6A-870968686D5C}"/>
    <cellStyle name="Comma 11 4 3 2" xfId="1923" xr:uid="{391CF327-AA27-4B95-9422-5E49C6F63327}"/>
    <cellStyle name="Comma 11 4 3 2 2" xfId="3505" xr:uid="{A03D9CB2-0BEB-41B7-BA8F-156D0644BB0A}"/>
    <cellStyle name="Comma 11 4 3 3" xfId="2922" xr:uid="{5E501F4C-F7EB-4F40-9538-339F1CB19362}"/>
    <cellStyle name="Comma 11 4 4" xfId="936" xr:uid="{47988708-2E13-4E74-BE7E-0E2A856BF2D7}"/>
    <cellStyle name="Comma 11 4 4 2" xfId="2532" xr:uid="{4998E414-0036-49D8-8B17-BB367E5F1049}"/>
    <cellStyle name="Comma 11 4 5" xfId="1530" xr:uid="{3934317C-36EB-4C9C-BDFA-83291E7265DC}"/>
    <cellStyle name="Comma 11 4 5 2" xfId="3115" xr:uid="{EE67C8EA-E500-4B11-9887-EF8578088C3F}"/>
    <cellStyle name="Comma 11 4 6" xfId="2124" xr:uid="{8F8783E6-9196-4776-AA67-7641A687903B}"/>
    <cellStyle name="Comma 11 4 6 2" xfId="3698" xr:uid="{89862DAF-6B5F-40F3-A1C7-9C1A35B9C76F}"/>
    <cellStyle name="Comma 11 4 7" xfId="2338" xr:uid="{89B3A681-A4D7-4B5A-B379-06864B60C94D}"/>
    <cellStyle name="Comma 11 5" xfId="1132" xr:uid="{DC779303-57EA-4A05-BA8C-2F72DB7003B0}"/>
    <cellStyle name="Comma 11 5 2" xfId="1725" xr:uid="{9DE114BB-D446-4510-8532-4EFF54D94254}"/>
    <cellStyle name="Comma 11 5 2 2" xfId="3307" xr:uid="{F3C42926-FC47-4487-B93D-B5E9675AB080}"/>
    <cellStyle name="Comma 11 5 3" xfId="2724" xr:uid="{83641F0B-4057-437C-8E83-82B9602F9B3C}"/>
    <cellStyle name="Comma 11 6" xfId="1326" xr:uid="{1B0752EA-A536-4132-9F67-85F115057B01}"/>
    <cellStyle name="Comma 11 6 2" xfId="1918" xr:uid="{C481A772-4FC6-4893-BE22-177B4A069546}"/>
    <cellStyle name="Comma 11 6 2 2" xfId="3500" xr:uid="{4800315A-9FEB-4750-97F0-674C668A81EA}"/>
    <cellStyle name="Comma 11 6 3" xfId="2917" xr:uid="{72D19A0A-CAA2-4E9B-8101-12934031093C}"/>
    <cellStyle name="Comma 11 7" xfId="931" xr:uid="{D188BCEF-7580-4C68-855D-2CF9336EB3E0}"/>
    <cellStyle name="Comma 11 7 2" xfId="2527" xr:uid="{D1216E82-7FCE-4635-9DE4-E83E3395A300}"/>
    <cellStyle name="Comma 11 8" xfId="1525" xr:uid="{948845DE-FA66-409E-A6E8-C9485AE7F4E2}"/>
    <cellStyle name="Comma 11 8 2" xfId="3110" xr:uid="{A07158E6-4DB7-4F75-AD11-A67042F64911}"/>
    <cellStyle name="Comma 11 9" xfId="2119" xr:uid="{EA8A06A5-FB08-4F46-BA65-0901F537D5F5}"/>
    <cellStyle name="Comma 11 9 2" xfId="3693" xr:uid="{CA79A140-05AB-4AF6-A414-3C3DF59C4792}"/>
    <cellStyle name="Comma 12" xfId="246" xr:uid="{8FF6E21F-FA18-48AF-8D67-A88A4318D377}"/>
    <cellStyle name="Comma 12 10" xfId="2339" xr:uid="{E825BDFA-C232-4ADA-9904-F2538B384520}"/>
    <cellStyle name="Comma 12 2" xfId="247" xr:uid="{614E5E38-0D4F-459C-B817-DA19C738091C}"/>
    <cellStyle name="Comma 12 2 2" xfId="248" xr:uid="{6E3FABDF-8D52-4E38-ACC8-76E66D39A6B9}"/>
    <cellStyle name="Comma 12 2 2 2" xfId="1140" xr:uid="{E6E44342-3240-4B1D-92DB-3742B5ED4CF6}"/>
    <cellStyle name="Comma 12 2 2 2 2" xfId="1733" xr:uid="{13BB65DF-BEE2-489D-8917-187C6AB7D8E4}"/>
    <cellStyle name="Comma 12 2 2 2 2 2" xfId="3315" xr:uid="{3DA0FAC4-1702-444A-9AF2-0FA4ED14A840}"/>
    <cellStyle name="Comma 12 2 2 2 3" xfId="2732" xr:uid="{CAE9CA15-AE1E-4909-86EF-F1A50CBFBF24}"/>
    <cellStyle name="Comma 12 2 2 3" xfId="1334" xr:uid="{D7A18496-0743-491E-B1AB-B9D63B64EC51}"/>
    <cellStyle name="Comma 12 2 2 3 2" xfId="1926" xr:uid="{27A3658D-24B3-45AC-887A-F73B3A69C125}"/>
    <cellStyle name="Comma 12 2 2 3 2 2" xfId="3508" xr:uid="{0ACF5325-6663-4728-A9BC-BB80274F3F04}"/>
    <cellStyle name="Comma 12 2 2 3 3" xfId="2925" xr:uid="{FB05F587-431D-453F-B1C6-376F1038E2C7}"/>
    <cellStyle name="Comma 12 2 2 4" xfId="939" xr:uid="{2C053923-5524-45AD-A61A-3C0618B2AEE2}"/>
    <cellStyle name="Comma 12 2 2 4 2" xfId="2535" xr:uid="{501B06CE-77D3-40AF-B0EE-BE9EDF6EFA71}"/>
    <cellStyle name="Comma 12 2 2 5" xfId="1533" xr:uid="{0E776D02-04D8-4124-B6AF-0F448E9BC8E6}"/>
    <cellStyle name="Comma 12 2 2 5 2" xfId="3118" xr:uid="{112805B5-9BDE-4959-A423-5ED95D7BD15D}"/>
    <cellStyle name="Comma 12 2 2 6" xfId="2127" xr:uid="{911D937F-F8D5-4B39-9E9B-B3BBCDC42FBA}"/>
    <cellStyle name="Comma 12 2 2 6 2" xfId="3701" xr:uid="{8CF233EE-4627-4054-A000-2FE45C0D386D}"/>
    <cellStyle name="Comma 12 2 2 7" xfId="2341" xr:uid="{0A7E4560-5CF1-423A-9ADC-0AEC28E924BC}"/>
    <cellStyle name="Comma 12 2 3" xfId="249" xr:uid="{786DA940-048F-464E-B31C-B822BFB6781C}"/>
    <cellStyle name="Comma 12 2 3 2" xfId="1141" xr:uid="{4A942904-92A4-44B4-8B1D-BC8D2B97B7D8}"/>
    <cellStyle name="Comma 12 2 3 2 2" xfId="1734" xr:uid="{AB4187B4-4AB9-400D-82EB-5FAE6B90B1B6}"/>
    <cellStyle name="Comma 12 2 3 2 2 2" xfId="3316" xr:uid="{1C561A3B-62B2-4985-A9B3-7DBBA1220D31}"/>
    <cellStyle name="Comma 12 2 3 2 3" xfId="2733" xr:uid="{13136031-A4A5-42E5-B468-68614F3FD833}"/>
    <cellStyle name="Comma 12 2 3 3" xfId="1335" xr:uid="{C78BFA8A-D176-48C2-A4C7-AD54153DFA98}"/>
    <cellStyle name="Comma 12 2 3 3 2" xfId="1927" xr:uid="{5156B54E-1B07-4823-9C7F-664FE1AB2976}"/>
    <cellStyle name="Comma 12 2 3 3 2 2" xfId="3509" xr:uid="{323D9C06-D5EA-4EED-ACB1-2DB5C40546BC}"/>
    <cellStyle name="Comma 12 2 3 3 3" xfId="2926" xr:uid="{3E3FC51C-5735-4B04-B961-B01471104448}"/>
    <cellStyle name="Comma 12 2 3 4" xfId="940" xr:uid="{66DD9630-24D7-48F6-BB5F-B260A69C76E9}"/>
    <cellStyle name="Comma 12 2 3 4 2" xfId="2536" xr:uid="{680B7249-7D13-4BCC-8C90-41A7D7660D16}"/>
    <cellStyle name="Comma 12 2 3 5" xfId="1534" xr:uid="{42C06360-9576-4AB8-95BE-48FB9A1B9AFB}"/>
    <cellStyle name="Comma 12 2 3 5 2" xfId="3119" xr:uid="{76BDB71F-F9EA-43CC-9D49-E4F927F0DD2E}"/>
    <cellStyle name="Comma 12 2 3 6" xfId="2128" xr:uid="{852189F7-2CCB-4017-B8EE-8EC59E37939D}"/>
    <cellStyle name="Comma 12 2 3 6 2" xfId="3702" xr:uid="{0CD8B51E-F622-4CE8-BEEA-EBCB4FF3EC3A}"/>
    <cellStyle name="Comma 12 2 3 7" xfId="2342" xr:uid="{728DC24D-32F3-4A1A-8FD7-BC31EF90C96A}"/>
    <cellStyle name="Comma 12 2 4" xfId="1139" xr:uid="{BFB1B96F-9362-4E89-AB25-9B3474C65EB8}"/>
    <cellStyle name="Comma 12 2 4 2" xfId="1732" xr:uid="{BA47BA23-2179-4388-89DC-9AC8FD5FE8F6}"/>
    <cellStyle name="Comma 12 2 4 2 2" xfId="3314" xr:uid="{6E3FAA11-363C-48E5-9976-42620833221B}"/>
    <cellStyle name="Comma 12 2 4 3" xfId="2731" xr:uid="{7EE0A68E-EB32-4681-A864-30E868360566}"/>
    <cellStyle name="Comma 12 2 5" xfId="1333" xr:uid="{F8664AAF-B1E6-474B-BAA1-4822DE556A57}"/>
    <cellStyle name="Comma 12 2 5 2" xfId="1925" xr:uid="{EF1AF6C9-FCB6-434E-B950-E4B0A963D09D}"/>
    <cellStyle name="Comma 12 2 5 2 2" xfId="3507" xr:uid="{1F0C727B-DE9C-41FD-B711-423562B31E83}"/>
    <cellStyle name="Comma 12 2 5 3" xfId="2924" xr:uid="{5818E653-87F1-4D57-9761-B8DA9907B0A6}"/>
    <cellStyle name="Comma 12 2 6" xfId="938" xr:uid="{159ED0C3-CA8D-47C4-B711-7AF6519EC863}"/>
    <cellStyle name="Comma 12 2 6 2" xfId="2534" xr:uid="{E32EEFCB-E499-4C83-B675-666C9225B961}"/>
    <cellStyle name="Comma 12 2 7" xfId="1532" xr:uid="{40B3C0C9-4283-4D1B-B65B-AADC57AAD038}"/>
    <cellStyle name="Comma 12 2 7 2" xfId="3117" xr:uid="{50DF0DC9-626C-4072-BEDD-976A15C6FC8E}"/>
    <cellStyle name="Comma 12 2 8" xfId="2126" xr:uid="{C589EF74-CA4F-40EE-A04D-60CADB335847}"/>
    <cellStyle name="Comma 12 2 8 2" xfId="3700" xr:uid="{DCDDD9DF-66D7-49DE-9B7A-9F9359D9076F}"/>
    <cellStyle name="Comma 12 2 9" xfId="2340" xr:uid="{05B0EAF6-D594-4C9C-A38E-D374A06C9297}"/>
    <cellStyle name="Comma 12 3" xfId="250" xr:uid="{66E84368-822F-4D34-A114-2F4B7B71AFCF}"/>
    <cellStyle name="Comma 12 3 2" xfId="1142" xr:uid="{6FC6D812-C461-4C4D-B6F8-FAF3BAC781BC}"/>
    <cellStyle name="Comma 12 3 2 2" xfId="1735" xr:uid="{16CA7239-B60A-4C9F-9723-5DC6A7F1EA45}"/>
    <cellStyle name="Comma 12 3 2 2 2" xfId="3317" xr:uid="{7681FC67-ADFF-47F9-8133-4752121698CB}"/>
    <cellStyle name="Comma 12 3 2 3" xfId="2734" xr:uid="{098C28AE-12F2-4192-AEC2-60409801546F}"/>
    <cellStyle name="Comma 12 3 3" xfId="1336" xr:uid="{5A781DE6-A889-4EDD-B599-D8A1A834C96D}"/>
    <cellStyle name="Comma 12 3 3 2" xfId="1928" xr:uid="{D25B1B70-3770-4DC0-B3EB-1D2B628F2CAA}"/>
    <cellStyle name="Comma 12 3 3 2 2" xfId="3510" xr:uid="{A64CABE9-C5A1-4135-94D7-1A73ACDCF3B7}"/>
    <cellStyle name="Comma 12 3 3 3" xfId="2927" xr:uid="{4F2E36E5-D74C-4340-9259-34AA70792D0F}"/>
    <cellStyle name="Comma 12 3 4" xfId="941" xr:uid="{77849617-F077-4AA2-80D5-CA5F3748A0EF}"/>
    <cellStyle name="Comma 12 3 4 2" xfId="2537" xr:uid="{A200543A-B0F6-4BDC-920C-A32B821D55E7}"/>
    <cellStyle name="Comma 12 3 5" xfId="1535" xr:uid="{F6A53F67-FE7C-4F91-9522-1303378C1117}"/>
    <cellStyle name="Comma 12 3 5 2" xfId="3120" xr:uid="{0E730007-B6EA-4837-BDD6-4E19E673DC82}"/>
    <cellStyle name="Comma 12 3 6" xfId="2129" xr:uid="{14F863C9-3526-45DF-89C7-B3837553DB30}"/>
    <cellStyle name="Comma 12 3 6 2" xfId="3703" xr:uid="{82AB3478-7D36-47D3-8139-07601B823F35}"/>
    <cellStyle name="Comma 12 3 7" xfId="2343" xr:uid="{A2C9BBEF-BADB-4821-9547-151FE6A68D71}"/>
    <cellStyle name="Comma 12 4" xfId="251" xr:uid="{97F52E0A-7290-4ECD-BFBF-0D1B7F7CA012}"/>
    <cellStyle name="Comma 12 4 2" xfId="1143" xr:uid="{111694E7-D631-4CB8-8323-6C3D774A1DC1}"/>
    <cellStyle name="Comma 12 4 2 2" xfId="1736" xr:uid="{DD62E432-C693-4431-8B65-1EC42DE4E24A}"/>
    <cellStyle name="Comma 12 4 2 2 2" xfId="3318" xr:uid="{CADBA665-7150-4CAB-BECA-9800CBB256DB}"/>
    <cellStyle name="Comma 12 4 2 3" xfId="2735" xr:uid="{C9A75668-07A4-46AD-A2EF-21186FC53515}"/>
    <cellStyle name="Comma 12 4 3" xfId="1337" xr:uid="{214FE135-02FA-4EC9-86C0-A7983F58A59B}"/>
    <cellStyle name="Comma 12 4 3 2" xfId="1929" xr:uid="{06398ADC-533F-4C70-82A5-1B2AE6777E64}"/>
    <cellStyle name="Comma 12 4 3 2 2" xfId="3511" xr:uid="{D5D8C467-0145-4FF7-945F-B45477495C22}"/>
    <cellStyle name="Comma 12 4 3 3" xfId="2928" xr:uid="{B2209D2A-0476-4869-99C5-325D05B584D6}"/>
    <cellStyle name="Comma 12 4 4" xfId="942" xr:uid="{67E1A262-44CB-48BC-9958-2DE57E610C02}"/>
    <cellStyle name="Comma 12 4 4 2" xfId="2538" xr:uid="{311EF4B0-7C25-4CEB-87B7-4E2F0E98023B}"/>
    <cellStyle name="Comma 12 4 5" xfId="1536" xr:uid="{FE081E17-6461-41AD-8C27-C0F9BFF8C016}"/>
    <cellStyle name="Comma 12 4 5 2" xfId="3121" xr:uid="{EDCEA632-91E9-44D7-8100-C9D585EC226A}"/>
    <cellStyle name="Comma 12 4 6" xfId="2130" xr:uid="{E998E877-2B63-453E-946C-07E1C6D4D3FA}"/>
    <cellStyle name="Comma 12 4 6 2" xfId="3704" xr:uid="{4718A4D4-99A5-4919-93F3-6E7A134D3D34}"/>
    <cellStyle name="Comma 12 4 7" xfId="2344" xr:uid="{E6C61F1C-B0D1-486B-ABE2-8E6A00F246B7}"/>
    <cellStyle name="Comma 12 5" xfId="1138" xr:uid="{51ECE2A3-F48A-4B9A-8F5A-36FAFE7A954C}"/>
    <cellStyle name="Comma 12 5 2" xfId="1731" xr:uid="{7ADE4E61-2E70-4DA7-A809-EA680EACA6DC}"/>
    <cellStyle name="Comma 12 5 2 2" xfId="3313" xr:uid="{32E694CA-4D3D-4B27-8398-B8C6B5A9B208}"/>
    <cellStyle name="Comma 12 5 3" xfId="2730" xr:uid="{EB7FCDBA-4A3F-4D13-B6BA-19CA0BD12234}"/>
    <cellStyle name="Comma 12 6" xfId="1332" xr:uid="{D0772B55-4B9E-457C-A9AC-D104466A4F9A}"/>
    <cellStyle name="Comma 12 6 2" xfId="1924" xr:uid="{BE3CCAC2-7B11-43F6-9C86-54D2064A1259}"/>
    <cellStyle name="Comma 12 6 2 2" xfId="3506" xr:uid="{0F0C5EF9-65A7-441D-9030-0239B10C01B7}"/>
    <cellStyle name="Comma 12 6 3" xfId="2923" xr:uid="{D73CE687-5504-48F0-884E-5DC86B76C280}"/>
    <cellStyle name="Comma 12 7" xfId="937" xr:uid="{6713ED83-BF93-4AE5-8837-0170FF1665E7}"/>
    <cellStyle name="Comma 12 7 2" xfId="2533" xr:uid="{CEE5AB94-52A7-4271-A244-63BDD93DC675}"/>
    <cellStyle name="Comma 12 8" xfId="1531" xr:uid="{4CF8C6E9-EEC1-41F9-9421-AC48B56D1241}"/>
    <cellStyle name="Comma 12 8 2" xfId="3116" xr:uid="{5BFAE2F6-0273-4664-BF7C-0A92B3EBD252}"/>
    <cellStyle name="Comma 12 9" xfId="2125" xr:uid="{7863928B-2AE6-41A3-90E9-FA14675A5F03}"/>
    <cellStyle name="Comma 12 9 2" xfId="3699" xr:uid="{26269506-68D4-47F5-A459-99AE85C6152A}"/>
    <cellStyle name="Comma 13" xfId="252" xr:uid="{AA2BDBA8-84BA-49E1-BE16-4D8EAE84B98A}"/>
    <cellStyle name="Comma 13 10" xfId="2345" xr:uid="{CA7262FA-B191-4006-B47F-DF9160894C1F}"/>
    <cellStyle name="Comma 13 2" xfId="253" xr:uid="{B56BCED4-6AAD-4C54-A582-B01DC0E8E6AF}"/>
    <cellStyle name="Comma 13 2 2" xfId="254" xr:uid="{EEAEBEF2-A7C5-44A0-A56A-18EBD689E072}"/>
    <cellStyle name="Comma 13 2 2 2" xfId="1146" xr:uid="{4F49786A-2561-41D3-BF1D-07D88B1A0E5C}"/>
    <cellStyle name="Comma 13 2 2 2 2" xfId="1739" xr:uid="{385CBF06-3E7C-4D13-A173-41649E1118DF}"/>
    <cellStyle name="Comma 13 2 2 2 2 2" xfId="3321" xr:uid="{CD3C10F1-F547-450A-AC80-86BC6BDC65B3}"/>
    <cellStyle name="Comma 13 2 2 2 3" xfId="2738" xr:uid="{56F7BDAA-48A8-4331-BDFA-B42FF3DED41B}"/>
    <cellStyle name="Comma 13 2 2 3" xfId="1340" xr:uid="{4616FEEB-4199-4660-B90C-F4B392954573}"/>
    <cellStyle name="Comma 13 2 2 3 2" xfId="1932" xr:uid="{76657D4D-D08B-41CA-B3E8-B2F6A800C157}"/>
    <cellStyle name="Comma 13 2 2 3 2 2" xfId="3514" xr:uid="{AD841E75-5358-45E2-B1A2-F874C889BC84}"/>
    <cellStyle name="Comma 13 2 2 3 3" xfId="2931" xr:uid="{8649F815-BEF1-4F68-86F2-8A9CE58908C9}"/>
    <cellStyle name="Comma 13 2 2 4" xfId="945" xr:uid="{BED364FD-1675-4AF0-B0E5-F9AE07AD799F}"/>
    <cellStyle name="Comma 13 2 2 4 2" xfId="2541" xr:uid="{5452335E-CDAC-4AF8-801C-C76B4C33C2AE}"/>
    <cellStyle name="Comma 13 2 2 5" xfId="1539" xr:uid="{D6FE2C69-10DC-46CC-B9C9-86F774D266BA}"/>
    <cellStyle name="Comma 13 2 2 5 2" xfId="3124" xr:uid="{E49F5F45-CF50-489D-A1D8-914BB16AF748}"/>
    <cellStyle name="Comma 13 2 2 6" xfId="2133" xr:uid="{2A88A3B6-EB0D-4086-AD4B-B67E5968690B}"/>
    <cellStyle name="Comma 13 2 2 6 2" xfId="3707" xr:uid="{AE8D60F2-5CCE-4D5F-8E49-1DB80D7DC9EA}"/>
    <cellStyle name="Comma 13 2 2 7" xfId="2347" xr:uid="{CCD03D9F-0D36-4EB3-BADF-CA20F144C5B4}"/>
    <cellStyle name="Comma 13 2 3" xfId="255" xr:uid="{6F61AF1F-6554-4913-9FA9-7D7E9D4926E1}"/>
    <cellStyle name="Comma 13 2 3 2" xfId="1147" xr:uid="{6E710B0F-37E5-4D43-9519-DEC01D8AE734}"/>
    <cellStyle name="Comma 13 2 3 2 2" xfId="1740" xr:uid="{FD3CF5D9-01DE-44B8-8CC0-BB2EE40A9529}"/>
    <cellStyle name="Comma 13 2 3 2 2 2" xfId="3322" xr:uid="{E63F8A1F-CC69-4356-98D5-D01800A6931A}"/>
    <cellStyle name="Comma 13 2 3 2 3" xfId="2739" xr:uid="{4D06600D-E72C-4CE0-981C-BEF5B5A9DB60}"/>
    <cellStyle name="Comma 13 2 3 3" xfId="1341" xr:uid="{5D4D597E-59CE-461D-ADD2-4625757B1984}"/>
    <cellStyle name="Comma 13 2 3 3 2" xfId="1933" xr:uid="{C1253476-6263-4F2E-A91B-50EB6D515F1C}"/>
    <cellStyle name="Comma 13 2 3 3 2 2" xfId="3515" xr:uid="{2BCA2991-9779-436C-B503-1800B96D85EA}"/>
    <cellStyle name="Comma 13 2 3 3 3" xfId="2932" xr:uid="{A2DA5005-152C-477C-A9DC-B25369B85970}"/>
    <cellStyle name="Comma 13 2 3 4" xfId="946" xr:uid="{E38F2B57-A15C-4661-83DA-0F17FFEDBDC2}"/>
    <cellStyle name="Comma 13 2 3 4 2" xfId="2542" xr:uid="{4F58350B-2541-4484-A1DB-0BD0B7F86880}"/>
    <cellStyle name="Comma 13 2 3 5" xfId="1540" xr:uid="{D720F250-7CC9-4470-A3A7-248F1F380FFC}"/>
    <cellStyle name="Comma 13 2 3 5 2" xfId="3125" xr:uid="{C9B23975-FB7F-4D48-9DBD-2C08FE56D26B}"/>
    <cellStyle name="Comma 13 2 3 6" xfId="2134" xr:uid="{6CF10EEE-E67C-4FEF-9165-DE75E818C4D6}"/>
    <cellStyle name="Comma 13 2 3 6 2" xfId="3708" xr:uid="{5F14A1EE-B6D3-4AB9-8C10-EF7B24BF62A4}"/>
    <cellStyle name="Comma 13 2 3 7" xfId="2348" xr:uid="{CFA41AD7-475E-42D5-90FA-9F65ECB3F398}"/>
    <cellStyle name="Comma 13 2 4" xfId="1145" xr:uid="{04320319-F9AE-4475-909B-3F8D98A4C50D}"/>
    <cellStyle name="Comma 13 2 4 2" xfId="1738" xr:uid="{0DEC7CCE-C052-45BF-9156-E54BA7B4CE01}"/>
    <cellStyle name="Comma 13 2 4 2 2" xfId="3320" xr:uid="{2D1E9F5E-50F5-4FD6-A98E-89E5C9C32BE2}"/>
    <cellStyle name="Comma 13 2 4 3" xfId="2737" xr:uid="{6BEF5877-6081-4B89-904A-993618184AFA}"/>
    <cellStyle name="Comma 13 2 5" xfId="1339" xr:uid="{F5F0A6F7-9ECB-47D0-9C84-79948D6B25D2}"/>
    <cellStyle name="Comma 13 2 5 2" xfId="1931" xr:uid="{873D6485-BA9A-4A17-ADC2-95A655151FEF}"/>
    <cellStyle name="Comma 13 2 5 2 2" xfId="3513" xr:uid="{2D32A36F-AAFE-45FF-9EE8-C0E8116A3C4C}"/>
    <cellStyle name="Comma 13 2 5 3" xfId="2930" xr:uid="{81ED3952-184C-4A45-90EE-BE8E01B07F3C}"/>
    <cellStyle name="Comma 13 2 6" xfId="944" xr:uid="{3C2F0A6C-E9CC-4D4C-881A-70FAB9A0FAF3}"/>
    <cellStyle name="Comma 13 2 6 2" xfId="2540" xr:uid="{0EE73BBD-B894-4DFD-AD0A-63D27CBF9D00}"/>
    <cellStyle name="Comma 13 2 7" xfId="1538" xr:uid="{86B9F113-AB93-4236-9719-9A4960475870}"/>
    <cellStyle name="Comma 13 2 7 2" xfId="3123" xr:uid="{403FABD2-F979-40E2-9ADC-297EB4EAA24E}"/>
    <cellStyle name="Comma 13 2 8" xfId="2132" xr:uid="{F1AA394C-7526-4857-AE77-BF122CC08C5F}"/>
    <cellStyle name="Comma 13 2 8 2" xfId="3706" xr:uid="{CF8D05CD-4F84-4A1E-859B-F137CE9142CC}"/>
    <cellStyle name="Comma 13 2 9" xfId="2346" xr:uid="{106FD25F-1FD0-4F91-8DD0-1187629096D2}"/>
    <cellStyle name="Comma 13 3" xfId="256" xr:uid="{5FE0FC2F-92B3-4BCC-8515-8234892A9C96}"/>
    <cellStyle name="Comma 13 3 2" xfId="1148" xr:uid="{4CBB4FA0-B929-40B9-8BC5-560978A12DB2}"/>
    <cellStyle name="Comma 13 3 2 2" xfId="1741" xr:uid="{673E0310-6AE4-4A45-BCA4-677C8A68E91E}"/>
    <cellStyle name="Comma 13 3 2 2 2" xfId="3323" xr:uid="{EDF9E30B-30FD-4796-9723-FCE32D6293CA}"/>
    <cellStyle name="Comma 13 3 2 3" xfId="2740" xr:uid="{7C65FA83-9C6E-454A-9219-44D38E912D70}"/>
    <cellStyle name="Comma 13 3 3" xfId="1342" xr:uid="{66E63569-7CFB-429D-B92E-10B80D80C68F}"/>
    <cellStyle name="Comma 13 3 3 2" xfId="1934" xr:uid="{401E3681-0FDD-4F03-9CAD-B3CC26BB506A}"/>
    <cellStyle name="Comma 13 3 3 2 2" xfId="3516" xr:uid="{CD76ADBA-E8C7-4DEC-897F-6E87C4B846A5}"/>
    <cellStyle name="Comma 13 3 3 3" xfId="2933" xr:uid="{DAC22D2B-ADBA-47AF-B238-C2721AF56F2D}"/>
    <cellStyle name="Comma 13 3 4" xfId="947" xr:uid="{732F3164-0ADF-43FB-A02F-2B7B823A9F78}"/>
    <cellStyle name="Comma 13 3 4 2" xfId="2543" xr:uid="{B956AE9A-C82F-45E7-8788-2F588559506A}"/>
    <cellStyle name="Comma 13 3 5" xfId="1541" xr:uid="{4EBC8D15-ABCA-41E6-9666-A15D2CD638FC}"/>
    <cellStyle name="Comma 13 3 5 2" xfId="3126" xr:uid="{E4BC1AC9-3ADF-480C-A1B6-995688FFD17E}"/>
    <cellStyle name="Comma 13 3 6" xfId="2135" xr:uid="{8D2F5705-AD97-4E69-928F-729D2A12A325}"/>
    <cellStyle name="Comma 13 3 6 2" xfId="3709" xr:uid="{7A828052-5138-4518-A502-1074E1BA3DF9}"/>
    <cellStyle name="Comma 13 3 7" xfId="2349" xr:uid="{D1CC02CD-C379-4B02-80EA-6357EBF3C680}"/>
    <cellStyle name="Comma 13 4" xfId="257" xr:uid="{D527EF65-6AC5-4D69-9904-FB312647365A}"/>
    <cellStyle name="Comma 13 4 2" xfId="1149" xr:uid="{3E21935E-7ED8-426C-A938-AB5FB24208C5}"/>
    <cellStyle name="Comma 13 4 2 2" xfId="1742" xr:uid="{60107E3D-B4CF-4ABB-8DF8-C0B36B24CA20}"/>
    <cellStyle name="Comma 13 4 2 2 2" xfId="3324" xr:uid="{1E0FAE93-A52D-46D6-BF99-1B8EA713EE55}"/>
    <cellStyle name="Comma 13 4 2 3" xfId="2741" xr:uid="{FD23BD93-0AEB-40A7-8EB9-9A39917E394B}"/>
    <cellStyle name="Comma 13 4 3" xfId="1343" xr:uid="{5C82F77C-AC61-4459-A5A8-14A8E48CD8C8}"/>
    <cellStyle name="Comma 13 4 3 2" xfId="1935" xr:uid="{0DF89E3F-F1C7-42B2-AF8D-64879A8B3338}"/>
    <cellStyle name="Comma 13 4 3 2 2" xfId="3517" xr:uid="{8F7AAA49-8C12-42BB-B5D3-6DC19543C14F}"/>
    <cellStyle name="Comma 13 4 3 3" xfId="2934" xr:uid="{F2E48717-93A2-4EAA-A246-34D2EF5C7D21}"/>
    <cellStyle name="Comma 13 4 4" xfId="948" xr:uid="{4DF468CA-F928-409B-B0AA-DA2DCF62A1F0}"/>
    <cellStyle name="Comma 13 4 4 2" xfId="2544" xr:uid="{6AEF433D-1884-43DB-A436-E579D74BC229}"/>
    <cellStyle name="Comma 13 4 5" xfId="1542" xr:uid="{9A921B01-7B49-423F-8410-2679CDA50DE9}"/>
    <cellStyle name="Comma 13 4 5 2" xfId="3127" xr:uid="{FC410505-64B7-4CE4-866D-1FD574004D54}"/>
    <cellStyle name="Comma 13 4 6" xfId="2136" xr:uid="{EDD8C46C-995C-4A2D-9057-CA0FE2158208}"/>
    <cellStyle name="Comma 13 4 6 2" xfId="3710" xr:uid="{C2E7FFCE-BB56-4A65-9D36-0E417B9C54B3}"/>
    <cellStyle name="Comma 13 4 7" xfId="2350" xr:uid="{114792FA-9496-456D-BB98-BCD7954A0F36}"/>
    <cellStyle name="Comma 13 5" xfId="1144" xr:uid="{3DD14CF5-2CA2-48AC-94BC-73E2A1F303B5}"/>
    <cellStyle name="Comma 13 5 2" xfId="1737" xr:uid="{1F3AF8AB-5B33-47C3-980C-A71DA88920CF}"/>
    <cellStyle name="Comma 13 5 2 2" xfId="3319" xr:uid="{0769EDD3-428E-44B9-8849-09DCD71073E6}"/>
    <cellStyle name="Comma 13 5 3" xfId="2736" xr:uid="{5D2BCCBD-4289-468F-9AF0-D52B4178EF87}"/>
    <cellStyle name="Comma 13 6" xfId="1338" xr:uid="{E2299B49-CDA5-4395-8915-9BFC434A6EDC}"/>
    <cellStyle name="Comma 13 6 2" xfId="1930" xr:uid="{1320FA3A-7DC0-47F0-B953-D637D3763E3B}"/>
    <cellStyle name="Comma 13 6 2 2" xfId="3512" xr:uid="{5D49F35E-C981-45A1-A7EB-970D5CE3BD1E}"/>
    <cellStyle name="Comma 13 6 3" xfId="2929" xr:uid="{BEEA4E21-1386-4490-A571-D1E0AA4AC684}"/>
    <cellStyle name="Comma 13 7" xfId="943" xr:uid="{530E870B-FB39-41FA-BB2F-2533FC7D80B0}"/>
    <cellStyle name="Comma 13 7 2" xfId="2539" xr:uid="{48ED0B25-3A17-4186-864D-06E177C6EAA2}"/>
    <cellStyle name="Comma 13 8" xfId="1537" xr:uid="{FFCE3E6F-57F5-4549-A6DD-5F370F930642}"/>
    <cellStyle name="Comma 13 8 2" xfId="3122" xr:uid="{46B0BB0A-F809-4A9D-8123-E824D983451C}"/>
    <cellStyle name="Comma 13 9" xfId="2131" xr:uid="{11FA5783-C0F1-4DB6-B0E4-E984BC942433}"/>
    <cellStyle name="Comma 13 9 2" xfId="3705" xr:uid="{0FA9A9D9-896D-4713-97FA-F0DED078FAE1}"/>
    <cellStyle name="Comma 14" xfId="258" xr:uid="{CDD3ED50-C262-499F-B31F-FFD7D18E40F8}"/>
    <cellStyle name="Comma 14 10" xfId="2351" xr:uid="{16B354BB-9554-47CD-A717-6D6325971BD1}"/>
    <cellStyle name="Comma 14 2" xfId="259" xr:uid="{A9498E7A-DF4D-4F17-9140-F94731E34760}"/>
    <cellStyle name="Comma 14 2 2" xfId="260" xr:uid="{0C139FF2-E65D-4EAF-BC33-8AAA0653272B}"/>
    <cellStyle name="Comma 14 2 2 2" xfId="1152" xr:uid="{A1B3EC03-95F3-4B46-8CBA-F53FC1C219A6}"/>
    <cellStyle name="Comma 14 2 2 2 2" xfId="1745" xr:uid="{71A06EF5-A6AE-4E8F-AFA0-8CAAB9146B2C}"/>
    <cellStyle name="Comma 14 2 2 2 2 2" xfId="3327" xr:uid="{F533891B-EADC-46C5-B6F8-F58DD985F5A6}"/>
    <cellStyle name="Comma 14 2 2 2 3" xfId="2744" xr:uid="{A4366EBC-2A4E-44E1-A514-50DDE40BE137}"/>
    <cellStyle name="Comma 14 2 2 3" xfId="1346" xr:uid="{1C6F1BB2-EA12-4985-BF84-D5257F606FB2}"/>
    <cellStyle name="Comma 14 2 2 3 2" xfId="1938" xr:uid="{82DD71D5-E027-4D30-BD4F-E1F84A041CF9}"/>
    <cellStyle name="Comma 14 2 2 3 2 2" xfId="3520" xr:uid="{2E85E8C5-DB65-4DC9-B530-F6C06BF7E6B1}"/>
    <cellStyle name="Comma 14 2 2 3 3" xfId="2937" xr:uid="{800E5096-39B2-4BE2-AA45-7469B04D5365}"/>
    <cellStyle name="Comma 14 2 2 4" xfId="951" xr:uid="{560CBDED-3F88-4E5E-A59B-4164C0923030}"/>
    <cellStyle name="Comma 14 2 2 4 2" xfId="2547" xr:uid="{13B07AB2-7122-4D19-A2B0-F49B22F5E3BC}"/>
    <cellStyle name="Comma 14 2 2 5" xfId="1545" xr:uid="{BCFA5AA9-09DB-433C-A29E-D40C116CFFA8}"/>
    <cellStyle name="Comma 14 2 2 5 2" xfId="3130" xr:uid="{88CB3DAE-1EB3-4FB1-AFA4-4A35194A2BDE}"/>
    <cellStyle name="Comma 14 2 2 6" xfId="2139" xr:uid="{ABD96332-E0A2-4FB3-9725-9059FCE3F0A2}"/>
    <cellStyle name="Comma 14 2 2 6 2" xfId="3713" xr:uid="{B7A56756-4F23-4D25-814C-DCAF95DC2F29}"/>
    <cellStyle name="Comma 14 2 2 7" xfId="2353" xr:uid="{59AE1FC5-59AC-4D76-8AFB-61876C60FB18}"/>
    <cellStyle name="Comma 14 2 3" xfId="261" xr:uid="{67D0C7C3-1041-4D73-B4FA-D9F1830EC569}"/>
    <cellStyle name="Comma 14 2 3 2" xfId="1153" xr:uid="{B4410F07-DC92-4A27-B4B5-41E59E876A34}"/>
    <cellStyle name="Comma 14 2 3 2 2" xfId="1746" xr:uid="{327DB609-A405-42A5-AFF6-DCE9587E49F8}"/>
    <cellStyle name="Comma 14 2 3 2 2 2" xfId="3328" xr:uid="{107CB5B2-956F-4180-9B8F-A50EC2EF9559}"/>
    <cellStyle name="Comma 14 2 3 2 3" xfId="2745" xr:uid="{DDA36FD4-6823-44E2-A427-A91903BA4033}"/>
    <cellStyle name="Comma 14 2 3 3" xfId="1347" xr:uid="{35E38593-2244-4CC2-B0A9-EE05527C0238}"/>
    <cellStyle name="Comma 14 2 3 3 2" xfId="1939" xr:uid="{B3A170BA-9143-4370-95EE-665C3F35E1DA}"/>
    <cellStyle name="Comma 14 2 3 3 2 2" xfId="3521" xr:uid="{B7453999-0436-4567-85D9-3E9044E720AD}"/>
    <cellStyle name="Comma 14 2 3 3 3" xfId="2938" xr:uid="{291B7D3A-6504-401D-98CC-048B0BA255F6}"/>
    <cellStyle name="Comma 14 2 3 4" xfId="952" xr:uid="{453794BA-C2CC-4207-AEC5-2D65459C2A33}"/>
    <cellStyle name="Comma 14 2 3 4 2" xfId="2548" xr:uid="{610B32EF-B8B4-42BD-B3F6-3A328DF07C90}"/>
    <cellStyle name="Comma 14 2 3 5" xfId="1546" xr:uid="{F4733BAA-7475-46E7-AA33-FB66248FD5D8}"/>
    <cellStyle name="Comma 14 2 3 5 2" xfId="3131" xr:uid="{30DB47E3-A84D-43C4-9EEF-A31C7CCBF28B}"/>
    <cellStyle name="Comma 14 2 3 6" xfId="2140" xr:uid="{887CB90F-78B6-4673-BFD7-3478E05D3322}"/>
    <cellStyle name="Comma 14 2 3 6 2" xfId="3714" xr:uid="{BE2FA91A-AEB2-44CC-93E5-CDFF7B64DEC8}"/>
    <cellStyle name="Comma 14 2 3 7" xfId="2354" xr:uid="{1A21ED58-48EE-4667-B374-31BB39883DC9}"/>
    <cellStyle name="Comma 14 2 4" xfId="1151" xr:uid="{B5336E7B-2ADD-4B6E-961C-A622C9A2E5C9}"/>
    <cellStyle name="Comma 14 2 4 2" xfId="1744" xr:uid="{6407D3EE-3D4A-4929-8FF1-E2E8C82B93AA}"/>
    <cellStyle name="Comma 14 2 4 2 2" xfId="3326" xr:uid="{7F10EB89-37E2-4C5C-89FC-5A2ACBA55A4A}"/>
    <cellStyle name="Comma 14 2 4 3" xfId="2743" xr:uid="{A3F20F1C-99D9-4AE5-B4DC-F2AB3F37CD2C}"/>
    <cellStyle name="Comma 14 2 5" xfId="1345" xr:uid="{515D3DD9-A23C-43EC-8C2B-5369DA32BFC7}"/>
    <cellStyle name="Comma 14 2 5 2" xfId="1937" xr:uid="{923220C8-01B9-4326-AF3D-ADA93CE13340}"/>
    <cellStyle name="Comma 14 2 5 2 2" xfId="3519" xr:uid="{893BF8FE-4508-4AC4-BB2E-81F95A5DE851}"/>
    <cellStyle name="Comma 14 2 5 3" xfId="2936" xr:uid="{FE95124A-9BD3-453F-B23B-C0C1A4C8DB52}"/>
    <cellStyle name="Comma 14 2 6" xfId="950" xr:uid="{2D7A429A-2EB6-476F-86E7-8C5A549F9FA9}"/>
    <cellStyle name="Comma 14 2 6 2" xfId="2546" xr:uid="{741FF848-4EE8-410D-B9C7-89F7414FE3A1}"/>
    <cellStyle name="Comma 14 2 7" xfId="1544" xr:uid="{AA91E887-6D74-4864-BC92-C256A6195C71}"/>
    <cellStyle name="Comma 14 2 7 2" xfId="3129" xr:uid="{B19BD52E-DB40-4496-970D-EAD04E06FDD0}"/>
    <cellStyle name="Comma 14 2 8" xfId="2138" xr:uid="{4F7B73AB-6FF9-4943-BA9F-8626609D5270}"/>
    <cellStyle name="Comma 14 2 8 2" xfId="3712" xr:uid="{6D8A2577-7846-4BA1-88E7-3030B7E41464}"/>
    <cellStyle name="Comma 14 2 9" xfId="2352" xr:uid="{01A2FFB0-5E8A-449D-8FD3-9E6E35C5A676}"/>
    <cellStyle name="Comma 14 3" xfId="262" xr:uid="{AEB0349A-2F11-4CFB-A933-1C2A17D99453}"/>
    <cellStyle name="Comma 14 3 2" xfId="1154" xr:uid="{82A02169-87E9-40C6-9D85-F4768763D774}"/>
    <cellStyle name="Comma 14 3 2 2" xfId="1747" xr:uid="{D0766720-BDA4-4043-B881-5A12C2726233}"/>
    <cellStyle name="Comma 14 3 2 2 2" xfId="3329" xr:uid="{C1D6C5B6-5707-4629-8A15-00990B99A1E6}"/>
    <cellStyle name="Comma 14 3 2 3" xfId="2746" xr:uid="{70BEECFA-081D-4077-8B34-B596F50AF57C}"/>
    <cellStyle name="Comma 14 3 3" xfId="1348" xr:uid="{7A978CFC-CC08-4004-AB2B-8EF807D9E3B9}"/>
    <cellStyle name="Comma 14 3 3 2" xfId="1940" xr:uid="{7A3AC7FA-F3B4-4D81-A35F-4A047A6168CC}"/>
    <cellStyle name="Comma 14 3 3 2 2" xfId="3522" xr:uid="{3E381EEC-9D36-4591-B3D7-9086DD95E130}"/>
    <cellStyle name="Comma 14 3 3 3" xfId="2939" xr:uid="{A8EF6C24-F644-4E58-B35F-AF42678188EE}"/>
    <cellStyle name="Comma 14 3 4" xfId="953" xr:uid="{71865A33-1D12-464F-A11F-D4F5CC509BD0}"/>
    <cellStyle name="Comma 14 3 4 2" xfId="2549" xr:uid="{DBAFC7B3-06E5-4568-8FF7-F8D9CBFC6619}"/>
    <cellStyle name="Comma 14 3 5" xfId="1547" xr:uid="{40D8F044-F95A-42C9-A535-59DF19790D42}"/>
    <cellStyle name="Comma 14 3 5 2" xfId="3132" xr:uid="{DA703ED8-8408-4331-9AB1-6D797467E052}"/>
    <cellStyle name="Comma 14 3 6" xfId="2141" xr:uid="{0A3F473B-8FE3-4EAD-A0FB-B8BD5454C853}"/>
    <cellStyle name="Comma 14 3 6 2" xfId="3715" xr:uid="{014B7920-E332-4793-B441-FE517911368A}"/>
    <cellStyle name="Comma 14 3 7" xfId="2355" xr:uid="{CF910F03-05B3-4695-BE90-B37AAC137145}"/>
    <cellStyle name="Comma 14 4" xfId="263" xr:uid="{ABDA74C4-DC41-4BAE-AB7C-89ECABE02DB4}"/>
    <cellStyle name="Comma 14 4 2" xfId="1155" xr:uid="{D6F93DEF-7556-4ECE-837A-51AA3A72A18A}"/>
    <cellStyle name="Comma 14 4 2 2" xfId="1748" xr:uid="{6DCA731B-6A81-4C5C-AFBB-D7EC50122785}"/>
    <cellStyle name="Comma 14 4 2 2 2" xfId="3330" xr:uid="{3F31F477-7499-4816-A091-4973DB581340}"/>
    <cellStyle name="Comma 14 4 2 3" xfId="2747" xr:uid="{65860067-9ED7-4B72-A86D-84DD4FACDCAC}"/>
    <cellStyle name="Comma 14 4 3" xfId="1349" xr:uid="{2D99406C-1B5E-4C9C-9AFB-B064B12127D4}"/>
    <cellStyle name="Comma 14 4 3 2" xfId="1941" xr:uid="{DBABBB72-08C5-41CE-9F66-BA417F1BD683}"/>
    <cellStyle name="Comma 14 4 3 2 2" xfId="3523" xr:uid="{3F29FEF8-EB7E-4BC5-8F3D-F64D8A7A7CB2}"/>
    <cellStyle name="Comma 14 4 3 3" xfId="2940" xr:uid="{C1E7813A-7286-4D31-8E76-12EC8DA8C8BF}"/>
    <cellStyle name="Comma 14 4 4" xfId="954" xr:uid="{358FFA35-413A-4BCB-BA45-89E486F8FB54}"/>
    <cellStyle name="Comma 14 4 4 2" xfId="2550" xr:uid="{933AE0DB-4503-499B-97D3-2108965D42FD}"/>
    <cellStyle name="Comma 14 4 5" xfId="1548" xr:uid="{E60B9DA7-C507-4517-BD98-79ECFBC03C9D}"/>
    <cellStyle name="Comma 14 4 5 2" xfId="3133" xr:uid="{844603D2-EDA3-4F72-8EE4-9618B99F64AE}"/>
    <cellStyle name="Comma 14 4 6" xfId="2142" xr:uid="{0D025896-018B-44D9-9664-46A7491C937F}"/>
    <cellStyle name="Comma 14 4 6 2" xfId="3716" xr:uid="{23FE2F60-8C9A-4071-9F23-07CB564299A8}"/>
    <cellStyle name="Comma 14 4 7" xfId="2356" xr:uid="{09C3111A-D333-4072-8B2F-9A0E2CD13771}"/>
    <cellStyle name="Comma 14 5" xfId="1150" xr:uid="{BF15F9E3-BC56-4072-9C1C-5E8C05B39A37}"/>
    <cellStyle name="Comma 14 5 2" xfId="1743" xr:uid="{B67DB272-9C44-4EE6-9CA4-32C098C4D8A6}"/>
    <cellStyle name="Comma 14 5 2 2" xfId="3325" xr:uid="{32777E45-D749-494E-BEC0-8382113C26B1}"/>
    <cellStyle name="Comma 14 5 3" xfId="2742" xr:uid="{BC411FB8-CD45-4015-816B-E67126A732F4}"/>
    <cellStyle name="Comma 14 6" xfId="1344" xr:uid="{C7BD3AFE-DEA0-4DA7-91EE-BC6656EE7A59}"/>
    <cellStyle name="Comma 14 6 2" xfId="1936" xr:uid="{D06BD531-040B-4050-A090-F1166078B27F}"/>
    <cellStyle name="Comma 14 6 2 2" xfId="3518" xr:uid="{4930C705-26A4-4F72-9041-586D7AB4CDAE}"/>
    <cellStyle name="Comma 14 6 3" xfId="2935" xr:uid="{CA83C56F-57D6-4BC3-9CD4-B5756A6894D9}"/>
    <cellStyle name="Comma 14 7" xfId="949" xr:uid="{F27069CD-4E8C-4C0E-83EC-1B9A56EBABD5}"/>
    <cellStyle name="Comma 14 7 2" xfId="2545" xr:uid="{BB7DD73F-0BC7-44AD-AFD3-21EC112E9B09}"/>
    <cellStyle name="Comma 14 8" xfId="1543" xr:uid="{4FDF0342-153F-40C6-A1DB-DED53D443116}"/>
    <cellStyle name="Comma 14 8 2" xfId="3128" xr:uid="{48917F96-F720-4B40-A571-D30762398B24}"/>
    <cellStyle name="Comma 14 9" xfId="2137" xr:uid="{1D8943A9-EAE7-4EDE-B05D-D3B6A140343A}"/>
    <cellStyle name="Comma 14 9 2" xfId="3711" xr:uid="{EE5A67AB-A294-40F4-A3C2-539212383AD0}"/>
    <cellStyle name="Comma 15" xfId="264" xr:uid="{BD64C7EE-38F5-471C-B438-27A0986F8356}"/>
    <cellStyle name="Comma 15 10" xfId="2357" xr:uid="{952B964D-4797-4D18-8A2D-DB51C274B875}"/>
    <cellStyle name="Comma 15 2" xfId="265" xr:uid="{46579EF6-8999-4CE6-B9BB-DFD66D324682}"/>
    <cellStyle name="Comma 15 2 2" xfId="266" xr:uid="{C902654F-0710-4401-A43A-50BF29AD9CF7}"/>
    <cellStyle name="Comma 15 2 2 2" xfId="1158" xr:uid="{1F37E793-57E1-4389-8B86-7B8D0080FBE3}"/>
    <cellStyle name="Comma 15 2 2 2 2" xfId="1751" xr:uid="{E8940420-29AD-447C-A313-973EB51B0866}"/>
    <cellStyle name="Comma 15 2 2 2 2 2" xfId="3333" xr:uid="{4EE8986C-4C33-4E7E-B68C-86D35A7DC04D}"/>
    <cellStyle name="Comma 15 2 2 2 3" xfId="2750" xr:uid="{3DF4EDF5-CCE5-4B3B-BFD1-6A3CC8FB7B86}"/>
    <cellStyle name="Comma 15 2 2 3" xfId="1352" xr:uid="{EF55B1DD-AFE7-43C0-B077-57D4F8D14DF0}"/>
    <cellStyle name="Comma 15 2 2 3 2" xfId="1944" xr:uid="{D45B3D22-A4DD-4448-B3CE-226EF1848451}"/>
    <cellStyle name="Comma 15 2 2 3 2 2" xfId="3526" xr:uid="{5CBF768F-7DF6-4A6A-9AA1-1E172B71EB08}"/>
    <cellStyle name="Comma 15 2 2 3 3" xfId="2943" xr:uid="{1D5EC022-A79B-4A6A-9ECC-1189EDF8D0AA}"/>
    <cellStyle name="Comma 15 2 2 4" xfId="957" xr:uid="{F768E081-DFC1-4084-AB40-6C2D8DA87798}"/>
    <cellStyle name="Comma 15 2 2 4 2" xfId="2553" xr:uid="{2EAFDF52-BECC-47F6-9C6A-7C7ACF1F81D1}"/>
    <cellStyle name="Comma 15 2 2 5" xfId="1551" xr:uid="{62A58475-A668-4CD3-993C-DE17C2487125}"/>
    <cellStyle name="Comma 15 2 2 5 2" xfId="3136" xr:uid="{D498E367-FC56-4874-B24E-C9713580A04A}"/>
    <cellStyle name="Comma 15 2 2 6" xfId="2145" xr:uid="{F63FA047-F79E-405E-A541-722B4D34BA83}"/>
    <cellStyle name="Comma 15 2 2 6 2" xfId="3719" xr:uid="{27C13094-4F38-43F8-AEB0-6F132B20137C}"/>
    <cellStyle name="Comma 15 2 2 7" xfId="2359" xr:uid="{51A740E0-5CDD-4CD3-B762-62D3062E223E}"/>
    <cellStyle name="Comma 15 2 3" xfId="267" xr:uid="{19383488-CBD8-4107-ABEE-58E755FDA0CC}"/>
    <cellStyle name="Comma 15 2 3 2" xfId="1159" xr:uid="{0368A61F-8702-490D-B55A-5F7415BFC39F}"/>
    <cellStyle name="Comma 15 2 3 2 2" xfId="1752" xr:uid="{8AB8F2F2-F968-460C-BEA1-00F81133025A}"/>
    <cellStyle name="Comma 15 2 3 2 2 2" xfId="3334" xr:uid="{0E705876-6D77-46F8-B27A-F07A361507A3}"/>
    <cellStyle name="Comma 15 2 3 2 3" xfId="2751" xr:uid="{E7ED0563-0CBF-437F-B070-0AECE2305D69}"/>
    <cellStyle name="Comma 15 2 3 3" xfId="1353" xr:uid="{892CA878-6885-48C8-99A6-D6FE06EB8775}"/>
    <cellStyle name="Comma 15 2 3 3 2" xfId="1945" xr:uid="{8ACFD3E3-4390-409C-A907-DE4B612171BA}"/>
    <cellStyle name="Comma 15 2 3 3 2 2" xfId="3527" xr:uid="{E6CAE8C6-ACA6-4231-8E68-41CAEDED1F2C}"/>
    <cellStyle name="Comma 15 2 3 3 3" xfId="2944" xr:uid="{27765DE5-B59E-4622-8636-8CDFA9590EA4}"/>
    <cellStyle name="Comma 15 2 3 4" xfId="958" xr:uid="{A78C1100-D859-4FC2-AB1C-D485E6D85A07}"/>
    <cellStyle name="Comma 15 2 3 4 2" xfId="2554" xr:uid="{3A30C8B2-AE51-4B9B-97F6-F94B8AA6EFE6}"/>
    <cellStyle name="Comma 15 2 3 5" xfId="1552" xr:uid="{680DFE5C-D301-4D24-AAA9-73B245D41BA3}"/>
    <cellStyle name="Comma 15 2 3 5 2" xfId="3137" xr:uid="{DA627919-F91C-4338-B720-2BFDA546A1E5}"/>
    <cellStyle name="Comma 15 2 3 6" xfId="2146" xr:uid="{66D42BBC-6571-46A8-9550-17B0D58B710B}"/>
    <cellStyle name="Comma 15 2 3 6 2" xfId="3720" xr:uid="{C5D52560-CEF9-4AC3-9286-2EA6EAAC18C8}"/>
    <cellStyle name="Comma 15 2 3 7" xfId="2360" xr:uid="{5ED77457-FF16-4313-9F9E-78BD217A73AA}"/>
    <cellStyle name="Comma 15 2 4" xfId="1157" xr:uid="{EA8940E1-278C-462E-B72A-CBFFCF1AC293}"/>
    <cellStyle name="Comma 15 2 4 2" xfId="1750" xr:uid="{383BF974-555D-4CFA-8AA1-A43CC5FF30D4}"/>
    <cellStyle name="Comma 15 2 4 2 2" xfId="3332" xr:uid="{64F9268F-58D4-4C9A-8D83-8500A1336EFB}"/>
    <cellStyle name="Comma 15 2 4 3" xfId="2749" xr:uid="{ED32A2D3-8EE6-48A5-8C38-967E2F8D3D48}"/>
    <cellStyle name="Comma 15 2 5" xfId="1351" xr:uid="{1FDC9DDC-4BE3-4598-8123-AB4C876AB98A}"/>
    <cellStyle name="Comma 15 2 5 2" xfId="1943" xr:uid="{C7DC2CAD-939A-4945-BB31-130CEC6E400E}"/>
    <cellStyle name="Comma 15 2 5 2 2" xfId="3525" xr:uid="{D43516F9-0A19-4FCE-BCD4-E492EAE4C305}"/>
    <cellStyle name="Comma 15 2 5 3" xfId="2942" xr:uid="{A7A230B2-FEA4-4D72-957E-9FBF3E6E1996}"/>
    <cellStyle name="Comma 15 2 6" xfId="956" xr:uid="{D843C3FE-5875-41C5-A9F9-DA821F55B0E8}"/>
    <cellStyle name="Comma 15 2 6 2" xfId="2552" xr:uid="{422BD2E8-4396-42E9-ADF0-CC36018E51F3}"/>
    <cellStyle name="Comma 15 2 7" xfId="1550" xr:uid="{1C6B6C5B-9DBB-4D79-BF16-2A693BCB8F17}"/>
    <cellStyle name="Comma 15 2 7 2" xfId="3135" xr:uid="{4C61534A-310E-4385-B493-94135946125E}"/>
    <cellStyle name="Comma 15 2 8" xfId="2144" xr:uid="{18C45C6D-591C-45F1-800A-AB29022E717F}"/>
    <cellStyle name="Comma 15 2 8 2" xfId="3718" xr:uid="{B34FE3D3-EC68-4110-A550-FB54FBDE5EE2}"/>
    <cellStyle name="Comma 15 2 9" xfId="2358" xr:uid="{A5F1B9A6-B7DA-4153-8082-376DE8D76A6D}"/>
    <cellStyle name="Comma 15 3" xfId="268" xr:uid="{A44BD25D-6002-48D0-8E51-07AA71489B0D}"/>
    <cellStyle name="Comma 15 3 2" xfId="1160" xr:uid="{F3C06EB5-C2A5-4494-8844-8D7DF151A855}"/>
    <cellStyle name="Comma 15 3 2 2" xfId="1753" xr:uid="{E4907B53-1142-4438-9821-9DB7918169A5}"/>
    <cellStyle name="Comma 15 3 2 2 2" xfId="3335" xr:uid="{64835146-D7AA-45EB-8666-AFEA0D521A79}"/>
    <cellStyle name="Comma 15 3 2 3" xfId="2752" xr:uid="{F1F35983-C22C-48DC-BEF6-9D11871F26D1}"/>
    <cellStyle name="Comma 15 3 3" xfId="1354" xr:uid="{18F46F64-F22D-4842-8622-AFD97F2160B9}"/>
    <cellStyle name="Comma 15 3 3 2" xfId="1946" xr:uid="{AD82FCF0-F152-4149-979A-1F8AB4914CE0}"/>
    <cellStyle name="Comma 15 3 3 2 2" xfId="3528" xr:uid="{48B5EC9D-E5A9-4E61-A74F-65DB74B5BF6D}"/>
    <cellStyle name="Comma 15 3 3 3" xfId="2945" xr:uid="{2DA0314A-8B6C-41B7-8AD5-4618F539836F}"/>
    <cellStyle name="Comma 15 3 4" xfId="959" xr:uid="{639CA3EE-EBD7-49A4-8903-D39B1290E2F5}"/>
    <cellStyle name="Comma 15 3 4 2" xfId="2555" xr:uid="{00260C75-5891-45E5-AEF0-77A738B4DFAF}"/>
    <cellStyle name="Comma 15 3 5" xfId="1553" xr:uid="{8AAADAB8-24CE-44D5-A4A7-1E3B29B7BBF0}"/>
    <cellStyle name="Comma 15 3 5 2" xfId="3138" xr:uid="{689C1480-A003-41F9-BBCC-3A22854C3E10}"/>
    <cellStyle name="Comma 15 3 6" xfId="2147" xr:uid="{8E3A189A-A932-4252-A063-882D93692F34}"/>
    <cellStyle name="Comma 15 3 6 2" xfId="3721" xr:uid="{8F22AD34-2006-4DD7-B33F-91A62037A5A3}"/>
    <cellStyle name="Comma 15 3 7" xfId="2361" xr:uid="{2FF3FE67-7327-489F-824A-6ADFEB75A5FA}"/>
    <cellStyle name="Comma 15 4" xfId="269" xr:uid="{7EAC4890-3859-4D00-8A1D-F51B12819577}"/>
    <cellStyle name="Comma 15 4 2" xfId="1161" xr:uid="{39B09F34-7A58-495B-A0A7-E366B2B6E4AD}"/>
    <cellStyle name="Comma 15 4 2 2" xfId="1754" xr:uid="{0FE17E0B-E58A-4C54-BA3C-C131F952FCE2}"/>
    <cellStyle name="Comma 15 4 2 2 2" xfId="3336" xr:uid="{10C8E011-DF9D-40B4-B89C-5F4B683CCA55}"/>
    <cellStyle name="Comma 15 4 2 3" xfId="2753" xr:uid="{D96C08C8-8EF6-4933-B23B-1A8345EA11D6}"/>
    <cellStyle name="Comma 15 4 3" xfId="1355" xr:uid="{40360D37-9EDD-46B7-BFF8-82CBA7CEA162}"/>
    <cellStyle name="Comma 15 4 3 2" xfId="1947" xr:uid="{3360CF1D-7F8D-4A6E-B781-161983842425}"/>
    <cellStyle name="Comma 15 4 3 2 2" xfId="3529" xr:uid="{1F3249AC-56F2-439F-985D-F6A528DC1061}"/>
    <cellStyle name="Comma 15 4 3 3" xfId="2946" xr:uid="{8BFF7764-019C-445D-A151-E8F035E7DA5C}"/>
    <cellStyle name="Comma 15 4 4" xfId="960" xr:uid="{694AC6CC-9C48-45DB-8842-C556931AA848}"/>
    <cellStyle name="Comma 15 4 4 2" xfId="2556" xr:uid="{CFC668FE-97E9-4D62-A3AC-8CA405059980}"/>
    <cellStyle name="Comma 15 4 5" xfId="1554" xr:uid="{08D04853-DA18-4C9E-A6BD-49ED9195D7A9}"/>
    <cellStyle name="Comma 15 4 5 2" xfId="3139" xr:uid="{0A201AF8-E025-4F8B-8E85-ABA9E51C20BC}"/>
    <cellStyle name="Comma 15 4 6" xfId="2148" xr:uid="{8F79ACFB-A12C-4DD4-AC7C-F5DFDDD36D75}"/>
    <cellStyle name="Comma 15 4 6 2" xfId="3722" xr:uid="{A54D9D6D-1CD1-494B-8267-799172851C5A}"/>
    <cellStyle name="Comma 15 4 7" xfId="2362" xr:uid="{9DC77895-3F70-45CA-8C82-5BE9B55A2BE2}"/>
    <cellStyle name="Comma 15 5" xfId="1156" xr:uid="{54C65D91-3557-4529-9887-3FA7C0BEB307}"/>
    <cellStyle name="Comma 15 5 2" xfId="1749" xr:uid="{84E2C8CF-2404-40E9-9B86-7FF028B21128}"/>
    <cellStyle name="Comma 15 5 2 2" xfId="3331" xr:uid="{D5410DD1-2B62-45A7-B0E4-653D85EFF21E}"/>
    <cellStyle name="Comma 15 5 3" xfId="2748" xr:uid="{8A8E0757-94F7-40C2-861C-82D01528E4DC}"/>
    <cellStyle name="Comma 15 6" xfId="1350" xr:uid="{2971FB57-3322-456F-9378-ECA259BDDDCE}"/>
    <cellStyle name="Comma 15 6 2" xfId="1942" xr:uid="{FE9DE30B-7ABF-49C9-A97F-C11C2E3D8810}"/>
    <cellStyle name="Comma 15 6 2 2" xfId="3524" xr:uid="{65BECC5C-CBBA-4BA9-94B8-4E3AF53933B5}"/>
    <cellStyle name="Comma 15 6 3" xfId="2941" xr:uid="{DD84DC77-A88C-4051-AF92-C6C841DE841E}"/>
    <cellStyle name="Comma 15 7" xfId="955" xr:uid="{EDA7B826-89A7-435B-B0C3-DEBE635DA2AE}"/>
    <cellStyle name="Comma 15 7 2" xfId="2551" xr:uid="{0A642541-A8A1-4ECA-91BF-A26043BE1086}"/>
    <cellStyle name="Comma 15 8" xfId="1549" xr:uid="{37E03950-E095-44A0-9090-3B20DCBBAC34}"/>
    <cellStyle name="Comma 15 8 2" xfId="3134" xr:uid="{CA2727D2-895B-4A07-BF63-66D039EF641B}"/>
    <cellStyle name="Comma 15 9" xfId="2143" xr:uid="{D0B787DE-999F-45B6-87C6-A523FCEB5F1A}"/>
    <cellStyle name="Comma 15 9 2" xfId="3717" xr:uid="{0182EA56-1880-4B2C-BE9B-A4AB84DDE88A}"/>
    <cellStyle name="Comma 16" xfId="270" xr:uid="{FECA9039-C886-4239-B309-9CCC36B9C1E5}"/>
    <cellStyle name="Comma 16 2" xfId="271" xr:uid="{960240CA-B09C-4197-AAA9-853A3EECB974}"/>
    <cellStyle name="Comma 16 2 2" xfId="272" xr:uid="{B476AB1C-84C5-4875-AE98-849B496891C9}"/>
    <cellStyle name="Comma 16 3" xfId="273" xr:uid="{0F88B489-951D-427C-9E5B-CA105D23B798}"/>
    <cellStyle name="Comma 17" xfId="274" xr:uid="{47A10FBC-D952-42A7-9AFC-3D949AFD21F1}"/>
    <cellStyle name="Comma 17 2" xfId="1162" xr:uid="{56C371A3-819B-4732-A6AC-0EDC7B30B736}"/>
    <cellStyle name="Comma 17 2 2" xfId="1755" xr:uid="{6FC09D5F-6A69-4DD4-889F-69CC95E60519}"/>
    <cellStyle name="Comma 17 2 2 2" xfId="3337" xr:uid="{7CDD04F3-2FDA-4A08-893F-BA142F902233}"/>
    <cellStyle name="Comma 17 2 3" xfId="2754" xr:uid="{4B52E88F-08C8-49B8-A9CB-38370B25D14F}"/>
    <cellStyle name="Comma 17 3" xfId="1356" xr:uid="{C2F78DEC-AC6B-44DA-966E-05E680EAE0BF}"/>
    <cellStyle name="Comma 17 3 2" xfId="1948" xr:uid="{B46541AA-B8BF-46F4-A91D-5DE4B21EBEAC}"/>
    <cellStyle name="Comma 17 3 2 2" xfId="3530" xr:uid="{A5914A01-A4CC-4027-98BB-9931544C4BFD}"/>
    <cellStyle name="Comma 17 3 3" xfId="2947" xr:uid="{0E7E5B1B-7C42-447A-A8FE-FA3A098AC172}"/>
    <cellStyle name="Comma 17 4" xfId="961" xr:uid="{D33311C3-220F-48EE-82D0-AEC4827CC058}"/>
    <cellStyle name="Comma 17 4 2" xfId="2557" xr:uid="{FF27C5E3-8CA0-42F6-8789-B1751659F0B1}"/>
    <cellStyle name="Comma 17 5" xfId="1555" xr:uid="{305EC8A1-9C3B-4F84-B7F0-FE184C8761BD}"/>
    <cellStyle name="Comma 17 5 2" xfId="3140" xr:uid="{B92B7DD6-9D9C-43D7-8457-1C223157A8BF}"/>
    <cellStyle name="Comma 17 6" xfId="2149" xr:uid="{E263A831-C3B9-48FF-99F9-D86A735BA31F}"/>
    <cellStyle name="Comma 17 6 2" xfId="3723" xr:uid="{3C998580-418A-431F-B980-23D1595B1C22}"/>
    <cellStyle name="Comma 17 7" xfId="2363" xr:uid="{0661069C-D9B2-4E01-A5E7-E9228A3926EF}"/>
    <cellStyle name="Comma 18" xfId="275" xr:uid="{6DA046A4-E51B-443F-B273-487BA82B595E}"/>
    <cellStyle name="Comma 19" xfId="276" xr:uid="{25C20530-34DA-419E-B5B9-2C61602D5D28}"/>
    <cellStyle name="Comma 2" xfId="277" xr:uid="{6E4D69E0-1CF3-49F3-B11E-D6F5ABB7EE8A}"/>
    <cellStyle name="Comma 2 10" xfId="278" xr:uid="{210A9EF4-73BA-4962-8F8B-6E6E759B0FB1}"/>
    <cellStyle name="Comma 2 10 2" xfId="279" xr:uid="{2CEF83B4-5DE8-4652-823A-CB8BD4AF786E}"/>
    <cellStyle name="Comma 2 10 2 2" xfId="280" xr:uid="{A562278B-10F3-4D81-B974-06C339D31658}"/>
    <cellStyle name="Comma 2 10 3" xfId="281" xr:uid="{A5BEFFB9-2AC2-4BE1-B64B-C48215DB5B05}"/>
    <cellStyle name="Comma 2 11" xfId="282" xr:uid="{0204C07A-A11B-44CB-8F8D-508ABBC72923}"/>
    <cellStyle name="Comma 2 11 2" xfId="283" xr:uid="{F965C8CF-D6A5-4C2F-8CEB-133BF33FE089}"/>
    <cellStyle name="Comma 2 11 2 2" xfId="284" xr:uid="{6E66354B-9508-46EC-9B7D-565E91BA332C}"/>
    <cellStyle name="Comma 2 11 3" xfId="285" xr:uid="{96825B75-C62F-407A-B551-C06B88D8E3D1}"/>
    <cellStyle name="Comma 2 12" xfId="286" xr:uid="{1D430C9C-58B6-4B9E-AF9F-AF5646F4B94A}"/>
    <cellStyle name="Comma 2 12 10" xfId="2365" xr:uid="{3A5CA266-E129-482B-9836-9893C3860394}"/>
    <cellStyle name="Comma 2 12 2" xfId="287" xr:uid="{242849DE-B075-4F52-B081-039055C1EFFE}"/>
    <cellStyle name="Comma 2 12 2 2" xfId="288" xr:uid="{DE89B7F5-7475-4C17-814D-25CD4A596A4D}"/>
    <cellStyle name="Comma 2 12 2 2 2" xfId="1166" xr:uid="{10C89BC5-C414-4F4B-9EA1-485EDDBBB2DA}"/>
    <cellStyle name="Comma 2 12 2 2 2 2" xfId="1759" xr:uid="{9EC0343E-47D0-4AB8-A6CE-3389CFF6E4E3}"/>
    <cellStyle name="Comma 2 12 2 2 2 2 2" xfId="3341" xr:uid="{645C7610-C851-4266-A7B2-65DA9B85BDA3}"/>
    <cellStyle name="Comma 2 12 2 2 2 3" xfId="2758" xr:uid="{50D65613-7268-4750-A041-9FB84B2FC38D}"/>
    <cellStyle name="Comma 2 12 2 2 3" xfId="1360" xr:uid="{077FF659-8A3E-45BB-B077-8ECCD0DD6C03}"/>
    <cellStyle name="Comma 2 12 2 2 3 2" xfId="1952" xr:uid="{38487B59-3974-46FA-84AA-42DB694D86C1}"/>
    <cellStyle name="Comma 2 12 2 2 3 2 2" xfId="3534" xr:uid="{841F2BDA-7266-4AF7-88E5-2F243E682DAF}"/>
    <cellStyle name="Comma 2 12 2 2 3 3" xfId="2951" xr:uid="{561F44E1-F900-424A-BDB5-BC8ABEF368B8}"/>
    <cellStyle name="Comma 2 12 2 2 4" xfId="965" xr:uid="{75FD4B30-3F52-4324-8B3B-10607A3FE3A6}"/>
    <cellStyle name="Comma 2 12 2 2 4 2" xfId="2561" xr:uid="{9830CF41-370C-45FE-8086-5F8C98EF096A}"/>
    <cellStyle name="Comma 2 12 2 2 5" xfId="1559" xr:uid="{76CBDD77-3FD2-401F-9512-4D5DFA7A645A}"/>
    <cellStyle name="Comma 2 12 2 2 5 2" xfId="3144" xr:uid="{ADCF1501-5DAC-4D6D-8614-AE351F5A0EB2}"/>
    <cellStyle name="Comma 2 12 2 2 6" xfId="2153" xr:uid="{576DC353-9123-48C7-B9B6-88E3EF27FDD4}"/>
    <cellStyle name="Comma 2 12 2 2 6 2" xfId="3727" xr:uid="{A61BE36E-4773-412F-922A-DCDB8EBAE973}"/>
    <cellStyle name="Comma 2 12 2 2 7" xfId="2367" xr:uid="{32C98B46-2FCF-4CDA-9F15-DCE1CDAEFA1D}"/>
    <cellStyle name="Comma 2 12 2 3" xfId="289" xr:uid="{D8D69152-E6A3-42E0-B3DB-DD4399AC78F5}"/>
    <cellStyle name="Comma 2 12 2 3 2" xfId="1167" xr:uid="{3C616796-B688-4CC7-90E8-A5D463FABC5E}"/>
    <cellStyle name="Comma 2 12 2 3 2 2" xfId="1760" xr:uid="{7957CD4B-3D5E-4B21-B5E2-70DAF4102CB1}"/>
    <cellStyle name="Comma 2 12 2 3 2 2 2" xfId="3342" xr:uid="{AA9A8D8A-7EBC-40DD-9387-51761060F611}"/>
    <cellStyle name="Comma 2 12 2 3 2 3" xfId="2759" xr:uid="{8A34B67E-DD12-4F70-AFCB-58AD1BB95BDD}"/>
    <cellStyle name="Comma 2 12 2 3 3" xfId="1361" xr:uid="{D2015095-C944-4289-9AF5-DD608533A2BF}"/>
    <cellStyle name="Comma 2 12 2 3 3 2" xfId="1953" xr:uid="{07C5E7CD-47DB-4261-B656-8FFBD0817F58}"/>
    <cellStyle name="Comma 2 12 2 3 3 2 2" xfId="3535" xr:uid="{74223911-4693-441D-A35B-79BA62846CB1}"/>
    <cellStyle name="Comma 2 12 2 3 3 3" xfId="2952" xr:uid="{A7114BDF-73AD-4025-85C1-9C555AA0F60E}"/>
    <cellStyle name="Comma 2 12 2 3 4" xfId="966" xr:uid="{8FF857FA-7482-4548-99CD-E7E54FE244D3}"/>
    <cellStyle name="Comma 2 12 2 3 4 2" xfId="2562" xr:uid="{646D0A62-BEA7-4D98-8103-F2FAE7A28739}"/>
    <cellStyle name="Comma 2 12 2 3 5" xfId="1560" xr:uid="{C9419735-B129-4901-BD15-4B12CD8CD628}"/>
    <cellStyle name="Comma 2 12 2 3 5 2" xfId="3145" xr:uid="{4782BDED-A8B3-42F7-9F21-67F18C4D76C4}"/>
    <cellStyle name="Comma 2 12 2 3 6" xfId="2154" xr:uid="{99B4A0F9-FB52-46C2-B2A8-2A4E034B343D}"/>
    <cellStyle name="Comma 2 12 2 3 6 2" xfId="3728" xr:uid="{70D08570-0DBE-4760-99EA-7DA813D68A98}"/>
    <cellStyle name="Comma 2 12 2 3 7" xfId="2368" xr:uid="{02B8E737-B01D-4E2E-A256-7B5921CFDB94}"/>
    <cellStyle name="Comma 2 12 2 4" xfId="1165" xr:uid="{DD40ADBF-EE1F-422A-B2B1-320470523AEA}"/>
    <cellStyle name="Comma 2 12 2 4 2" xfId="1758" xr:uid="{C1A143DD-BEA7-47C3-8BAB-34D2C46CBB9C}"/>
    <cellStyle name="Comma 2 12 2 4 2 2" xfId="3340" xr:uid="{5D6F3742-43C4-4544-A65E-BEAE29003708}"/>
    <cellStyle name="Comma 2 12 2 4 3" xfId="2757" xr:uid="{1F73F854-7591-41B3-9376-C8AB95F2831A}"/>
    <cellStyle name="Comma 2 12 2 5" xfId="1359" xr:uid="{AD3C9084-C55C-4D79-9B50-CBF3A51D17F7}"/>
    <cellStyle name="Comma 2 12 2 5 2" xfId="1951" xr:uid="{A5C29849-BFF5-414B-A36C-22D0EC04F93A}"/>
    <cellStyle name="Comma 2 12 2 5 2 2" xfId="3533" xr:uid="{A22B9CD3-4694-46BA-94E5-1B30BB32A52B}"/>
    <cellStyle name="Comma 2 12 2 5 3" xfId="2950" xr:uid="{DD1DEF0B-C7C8-44DA-8E51-30A57040FAF6}"/>
    <cellStyle name="Comma 2 12 2 6" xfId="964" xr:uid="{27484444-CDC8-4F0E-B536-C6D7481F3AF4}"/>
    <cellStyle name="Comma 2 12 2 6 2" xfId="2560" xr:uid="{DEDB25F5-0F0A-4DE0-96A6-68B2EC4C3B03}"/>
    <cellStyle name="Comma 2 12 2 7" xfId="1558" xr:uid="{8E45B033-833D-47E2-876E-27EB86BE05BA}"/>
    <cellStyle name="Comma 2 12 2 7 2" xfId="3143" xr:uid="{3A8005E3-155C-44D5-88C7-6ADBB96CAA70}"/>
    <cellStyle name="Comma 2 12 2 8" xfId="2152" xr:uid="{10038B61-1244-4EDB-9D43-1E4B64133759}"/>
    <cellStyle name="Comma 2 12 2 8 2" xfId="3726" xr:uid="{4BA68401-70F1-4522-95F0-9482C7A5C3AA}"/>
    <cellStyle name="Comma 2 12 2 9" xfId="2366" xr:uid="{D0ABB554-F206-49D3-9FC0-EB8C45112F8C}"/>
    <cellStyle name="Comma 2 12 3" xfId="290" xr:uid="{CD06851F-5D37-40B8-A90E-57A966C07E6D}"/>
    <cellStyle name="Comma 2 12 3 2" xfId="1168" xr:uid="{C94572B9-A640-47B1-9E64-8FEC83C86F05}"/>
    <cellStyle name="Comma 2 12 3 2 2" xfId="1761" xr:uid="{19278950-CCA5-409E-A673-06A07D350DC3}"/>
    <cellStyle name="Comma 2 12 3 2 2 2" xfId="3343" xr:uid="{675D75B3-7CA6-4308-B2EC-431B2BEEE377}"/>
    <cellStyle name="Comma 2 12 3 2 3" xfId="2760" xr:uid="{BAC86BB6-02DF-4669-963A-4C9DCFEF84A6}"/>
    <cellStyle name="Comma 2 12 3 3" xfId="1362" xr:uid="{1DC4C9DE-E25D-4262-A860-3E044719D5CA}"/>
    <cellStyle name="Comma 2 12 3 3 2" xfId="1954" xr:uid="{8AB26BD2-9262-4FC3-85B3-4396D9D7C746}"/>
    <cellStyle name="Comma 2 12 3 3 2 2" xfId="3536" xr:uid="{958FED7C-8131-41BB-B077-FC86C31D5033}"/>
    <cellStyle name="Comma 2 12 3 3 3" xfId="2953" xr:uid="{99F3D248-A7AB-4120-8F6B-6CB1BA303710}"/>
    <cellStyle name="Comma 2 12 3 4" xfId="967" xr:uid="{31F8E7DC-2DDD-42AB-9046-8E28C6587658}"/>
    <cellStyle name="Comma 2 12 3 4 2" xfId="2563" xr:uid="{EB1BDAF4-224B-4629-8C72-1ED9BAE84E7A}"/>
    <cellStyle name="Comma 2 12 3 5" xfId="1561" xr:uid="{9085DEF5-AA2A-4832-A3B9-651B22D12E3C}"/>
    <cellStyle name="Comma 2 12 3 5 2" xfId="3146" xr:uid="{14BB812C-8D84-43EF-A62C-A12813DD3455}"/>
    <cellStyle name="Comma 2 12 3 6" xfId="2155" xr:uid="{A1AEFEEA-F45E-47DE-9A8D-7EFD283B6662}"/>
    <cellStyle name="Comma 2 12 3 6 2" xfId="3729" xr:uid="{04F9DFA7-1ACB-4AEB-A326-5B4A810F5355}"/>
    <cellStyle name="Comma 2 12 3 7" xfId="2369" xr:uid="{D8670ED8-739C-44EE-BA56-3F50C3C12630}"/>
    <cellStyle name="Comma 2 12 4" xfId="291" xr:uid="{2D06901C-0901-47A2-A793-B9438DDAEC83}"/>
    <cellStyle name="Comma 2 12 4 2" xfId="1169" xr:uid="{9C026838-393F-4573-A587-040EE47DFA3A}"/>
    <cellStyle name="Comma 2 12 4 2 2" xfId="1762" xr:uid="{C4E11C00-61E8-4730-AAFC-9FBF0783FA67}"/>
    <cellStyle name="Comma 2 12 4 2 2 2" xfId="3344" xr:uid="{93652FB7-1498-4C6C-89CE-F55C9869AFE8}"/>
    <cellStyle name="Comma 2 12 4 2 3" xfId="2761" xr:uid="{AF68B51F-CE86-4D1F-9441-080CF30D31D9}"/>
    <cellStyle name="Comma 2 12 4 3" xfId="1363" xr:uid="{AA38CF4F-0ADD-4E41-BC5E-2CC813D0721B}"/>
    <cellStyle name="Comma 2 12 4 3 2" xfId="1955" xr:uid="{F841EFD3-16E4-462D-BE78-F8BAC34E3A2B}"/>
    <cellStyle name="Comma 2 12 4 3 2 2" xfId="3537" xr:uid="{E921FD9B-8395-47FB-8C13-EA1779B4B2FF}"/>
    <cellStyle name="Comma 2 12 4 3 3" xfId="2954" xr:uid="{8260B6BC-0DBE-4505-87A7-704EECFBBBB8}"/>
    <cellStyle name="Comma 2 12 4 4" xfId="968" xr:uid="{EF6E739D-FC23-4EEB-A6F0-31267353AAFF}"/>
    <cellStyle name="Comma 2 12 4 4 2" xfId="2564" xr:uid="{70DE0EFB-7E11-469D-A3DB-F631EE9DE589}"/>
    <cellStyle name="Comma 2 12 4 5" xfId="1562" xr:uid="{6BC7622B-9A30-42D4-98A7-3D359D27E2D0}"/>
    <cellStyle name="Comma 2 12 4 5 2" xfId="3147" xr:uid="{437BD0F7-3247-4022-AE7A-C71698F8A9C3}"/>
    <cellStyle name="Comma 2 12 4 6" xfId="2156" xr:uid="{F2F9AA6D-B7E9-4421-84EC-39156F445764}"/>
    <cellStyle name="Comma 2 12 4 6 2" xfId="3730" xr:uid="{5B68C46C-C3D5-4AA4-8160-8700AA4B4A5A}"/>
    <cellStyle name="Comma 2 12 4 7" xfId="2370" xr:uid="{FA3BCA7B-8958-4FA4-B919-E648789DF478}"/>
    <cellStyle name="Comma 2 12 5" xfId="1164" xr:uid="{B42765A0-5AE5-485B-A571-3EC408627F6A}"/>
    <cellStyle name="Comma 2 12 5 2" xfId="1757" xr:uid="{4731984C-7F77-4434-8277-ABCAEF5D982B}"/>
    <cellStyle name="Comma 2 12 5 2 2" xfId="3339" xr:uid="{F31D743F-D7F8-4673-9D8C-F9BB704D176C}"/>
    <cellStyle name="Comma 2 12 5 3" xfId="2756" xr:uid="{BC7EBA5E-704C-4002-9BDB-2F79283FF3A4}"/>
    <cellStyle name="Comma 2 12 6" xfId="1358" xr:uid="{B46E0CB7-59D9-4665-8D29-AE0D89911451}"/>
    <cellStyle name="Comma 2 12 6 2" xfId="1950" xr:uid="{FC43F618-5544-4BA6-BC44-5CE746C81495}"/>
    <cellStyle name="Comma 2 12 6 2 2" xfId="3532" xr:uid="{1060670D-A470-43B2-B4F3-2D003FB46F18}"/>
    <cellStyle name="Comma 2 12 6 3" xfId="2949" xr:uid="{0F348F95-5AD8-4584-8901-81280153DF12}"/>
    <cellStyle name="Comma 2 12 7" xfId="963" xr:uid="{2822CFF3-C4AD-4392-91D0-79BAF804DFAC}"/>
    <cellStyle name="Comma 2 12 7 2" xfId="2559" xr:uid="{3339F24B-6E8C-4FDA-B6C2-AFF719E74006}"/>
    <cellStyle name="Comma 2 12 8" xfId="1557" xr:uid="{9B803B7C-3607-4D37-8C89-ADF0071232E0}"/>
    <cellStyle name="Comma 2 12 8 2" xfId="3142" xr:uid="{6B42F1EC-26A1-4E0C-A834-5218E629BF9C}"/>
    <cellStyle name="Comma 2 12 9" xfId="2151" xr:uid="{D43801FD-A4A1-4062-9D9B-512EF9D5BDDD}"/>
    <cellStyle name="Comma 2 12 9 2" xfId="3725" xr:uid="{62012297-CEEC-4EE7-9572-98C0DB657140}"/>
    <cellStyle name="Comma 2 13" xfId="292" xr:uid="{351F5DE1-ECF7-46B0-9C93-81FA60BA70AD}"/>
    <cellStyle name="Comma 2 13 2" xfId="293" xr:uid="{0AAF5B6F-7026-473F-9423-B83AE623AEC0}"/>
    <cellStyle name="Comma 2 13 2 2" xfId="294" xr:uid="{8F18E631-05F9-410A-A2EA-16F9DD180372}"/>
    <cellStyle name="Comma 2 13 3" xfId="295" xr:uid="{32807DC3-70D2-49B3-932D-B5D1CA92866C}"/>
    <cellStyle name="Comma 2 14" xfId="296" xr:uid="{15C4D3C2-99F0-42E5-948B-C179441BF74B}"/>
    <cellStyle name="Comma 2 15" xfId="297" xr:uid="{85C57F7B-5C78-4394-9356-826C17EA8A7E}"/>
    <cellStyle name="Comma 2 15 2" xfId="1170" xr:uid="{60B4109A-5CB7-453A-9F8F-E483044BCBA9}"/>
    <cellStyle name="Comma 2 15 2 2" xfId="1763" xr:uid="{443FE9C2-BAE9-46D3-8178-C467B4112D22}"/>
    <cellStyle name="Comma 2 15 2 2 2" xfId="3345" xr:uid="{5DDFC45B-A1D9-42FA-A629-D2DBA2041E6E}"/>
    <cellStyle name="Comma 2 15 2 3" xfId="2762" xr:uid="{F68197B5-AD63-4569-84AC-B4FBD51859FF}"/>
    <cellStyle name="Comma 2 15 3" xfId="1364" xr:uid="{2A003BC3-F378-4BF4-9B9A-7F6CE5C4EA43}"/>
    <cellStyle name="Comma 2 15 3 2" xfId="1956" xr:uid="{8261939E-0ABD-4BB5-9C46-83E692F41CFF}"/>
    <cellStyle name="Comma 2 15 3 2 2" xfId="3538" xr:uid="{46B6570E-D5B6-4263-A7DD-C99AF31A44A6}"/>
    <cellStyle name="Comma 2 15 3 3" xfId="2955" xr:uid="{460A1678-B9AF-435D-B920-DEE25E1980A3}"/>
    <cellStyle name="Comma 2 15 4" xfId="969" xr:uid="{E2406683-83B7-4FB5-A6FE-BAE9909D5959}"/>
    <cellStyle name="Comma 2 15 4 2" xfId="2565" xr:uid="{8106E2C9-1855-4964-995F-825188D4D5D6}"/>
    <cellStyle name="Comma 2 15 5" xfId="1563" xr:uid="{C6BCFF10-D456-4523-B83D-421F471A8D6A}"/>
    <cellStyle name="Comma 2 15 5 2" xfId="3148" xr:uid="{30C59BA9-28B8-4D41-88EB-B32713E83A17}"/>
    <cellStyle name="Comma 2 15 6" xfId="2157" xr:uid="{C1B39BA6-CFC7-4F5E-98F5-6495BB42F6B6}"/>
    <cellStyle name="Comma 2 15 6 2" xfId="3731" xr:uid="{6213EF25-5DFA-4AFE-B46F-480077326D78}"/>
    <cellStyle name="Comma 2 15 7" xfId="2371" xr:uid="{8FB52340-7383-4049-9F06-C12623342EA8}"/>
    <cellStyle name="Comma 2 16" xfId="1163" xr:uid="{57C31352-8930-44D5-ADD6-5EDBAC7EEDD2}"/>
    <cellStyle name="Comma 2 16 2" xfId="1756" xr:uid="{732173F2-F40F-4205-B76D-E2F6FBAF4EE7}"/>
    <cellStyle name="Comma 2 16 2 2" xfId="3338" xr:uid="{4F354DD5-49AF-4BDC-BFA3-925AFA5E4047}"/>
    <cellStyle name="Comma 2 16 3" xfId="2755" xr:uid="{916A0A79-8BE5-4476-BD62-F6B5F356C2D9}"/>
    <cellStyle name="Comma 2 17" xfId="1357" xr:uid="{81AEE56F-3A2E-4391-BBC1-C1960A859A73}"/>
    <cellStyle name="Comma 2 17 2" xfId="1949" xr:uid="{719499D4-E97E-4130-A3D1-53178AB5DECE}"/>
    <cellStyle name="Comma 2 17 2 2" xfId="3531" xr:uid="{2F3B9588-BF78-4A0A-A6DB-489D2CEDC53A}"/>
    <cellStyle name="Comma 2 17 3" xfId="2948" xr:uid="{B5882452-7A97-427A-9055-E73C853809F5}"/>
    <cellStyle name="Comma 2 18" xfId="962" xr:uid="{B06BD01D-49D4-4B64-8AF9-2B8B6C4B452F}"/>
    <cellStyle name="Comma 2 18 2" xfId="2558" xr:uid="{44A80C3C-5C05-4255-BA4F-E16C72110D44}"/>
    <cellStyle name="Comma 2 19" xfId="1556" xr:uid="{54B12EDA-C292-4DA1-8FEF-D6B56EE772D9}"/>
    <cellStyle name="Comma 2 19 2" xfId="3141" xr:uid="{8BC4F942-1030-4166-BFF8-85FC546EEAC8}"/>
    <cellStyle name="Comma 2 2" xfId="298" xr:uid="{B2BFA85C-5752-4337-A7B6-97B8F09DCF76}"/>
    <cellStyle name="Comma 2 2 10" xfId="2372" xr:uid="{CCB81CB0-C46E-4977-BE19-B044A81ECBE1}"/>
    <cellStyle name="Comma 2 2 2" xfId="299" xr:uid="{0375B20E-1257-4333-88C5-16BBC984B374}"/>
    <cellStyle name="Comma 2 2 2 2" xfId="300" xr:uid="{494D1171-9F0A-49D0-A627-02CE1DC0D958}"/>
    <cellStyle name="Comma 2 2 2 2 2" xfId="1173" xr:uid="{203BF051-489F-4B1A-B5E5-89E15F140530}"/>
    <cellStyle name="Comma 2 2 2 2 2 2" xfId="1766" xr:uid="{7CC92338-6761-4D1F-A20F-C1AE21CFB985}"/>
    <cellStyle name="Comma 2 2 2 2 2 2 2" xfId="3348" xr:uid="{20B26F14-928C-4468-841D-D96FB4975EC1}"/>
    <cellStyle name="Comma 2 2 2 2 2 3" xfId="2765" xr:uid="{2FFFBB8D-3474-41BE-BE0D-EA663CAAB641}"/>
    <cellStyle name="Comma 2 2 2 2 3" xfId="1367" xr:uid="{E8B9D195-E635-4E5A-B968-53508955C0AC}"/>
    <cellStyle name="Comma 2 2 2 2 3 2" xfId="1959" xr:uid="{DADE3C06-A52D-4C55-8D70-90D6DEC9317F}"/>
    <cellStyle name="Comma 2 2 2 2 3 2 2" xfId="3541" xr:uid="{B7C21762-259F-46B6-8956-5AF9658F7970}"/>
    <cellStyle name="Comma 2 2 2 2 3 3" xfId="2958" xr:uid="{C29F8AF7-A886-44C7-B81D-DF622764FF7D}"/>
    <cellStyle name="Comma 2 2 2 2 4" xfId="972" xr:uid="{545AA107-15B8-4772-B406-DCA96AB0D7F3}"/>
    <cellStyle name="Comma 2 2 2 2 4 2" xfId="2568" xr:uid="{92E28075-A53D-4A1E-807A-07BB2EAE03A6}"/>
    <cellStyle name="Comma 2 2 2 2 5" xfId="1566" xr:uid="{923CF230-979B-4474-809E-AE20F45BE9B2}"/>
    <cellStyle name="Comma 2 2 2 2 5 2" xfId="3151" xr:uid="{439B8F91-A856-4CAB-8867-91316811ADF8}"/>
    <cellStyle name="Comma 2 2 2 2 6" xfId="2160" xr:uid="{06080BF6-0430-41A6-A2E2-993998CD5CB3}"/>
    <cellStyle name="Comma 2 2 2 2 6 2" xfId="3734" xr:uid="{82543B14-1431-405F-8C2D-B554BB17B8DD}"/>
    <cellStyle name="Comma 2 2 2 2 7" xfId="2374" xr:uid="{1855D927-DA8B-4A3F-856C-68088D6169EF}"/>
    <cellStyle name="Comma 2 2 2 3" xfId="301" xr:uid="{52AC0293-27A2-481C-AD5B-63CB079722F8}"/>
    <cellStyle name="Comma 2 2 2 3 2" xfId="1174" xr:uid="{FA7094F2-1B7B-4730-8BE5-59A196DBF0B5}"/>
    <cellStyle name="Comma 2 2 2 3 2 2" xfId="1767" xr:uid="{6B3925C1-6D78-4C2E-BA9A-53BB6BD26A9A}"/>
    <cellStyle name="Comma 2 2 2 3 2 2 2" xfId="3349" xr:uid="{4757EEDD-853D-4999-B567-0236A74FE35E}"/>
    <cellStyle name="Comma 2 2 2 3 2 3" xfId="2766" xr:uid="{347B3B18-3191-4E96-B942-7673C99FC8FA}"/>
    <cellStyle name="Comma 2 2 2 3 3" xfId="1368" xr:uid="{5C617644-B9E6-46D4-9C41-2735FF4378CB}"/>
    <cellStyle name="Comma 2 2 2 3 3 2" xfId="1960" xr:uid="{0CE264E7-E70D-4A5E-890A-20C6D40301F5}"/>
    <cellStyle name="Comma 2 2 2 3 3 2 2" xfId="3542" xr:uid="{B8B52122-8997-4C8C-BB8D-BE5346B095A5}"/>
    <cellStyle name="Comma 2 2 2 3 3 3" xfId="2959" xr:uid="{8736559C-30E3-4244-82A8-F99B8748059A}"/>
    <cellStyle name="Comma 2 2 2 3 4" xfId="973" xr:uid="{92DACFB2-CA52-4205-A94D-F45C0261BF35}"/>
    <cellStyle name="Comma 2 2 2 3 4 2" xfId="2569" xr:uid="{601B80C5-54E5-48B3-8779-1922C046A1C5}"/>
    <cellStyle name="Comma 2 2 2 3 5" xfId="1567" xr:uid="{4C36BA45-703B-4CF4-ABB3-6C6971C227CA}"/>
    <cellStyle name="Comma 2 2 2 3 5 2" xfId="3152" xr:uid="{838C3014-6DD0-46AF-BE5E-61CA33CDC8C0}"/>
    <cellStyle name="Comma 2 2 2 3 6" xfId="2161" xr:uid="{3F98C3BA-B031-4DA4-99C2-C3B1F2AE987D}"/>
    <cellStyle name="Comma 2 2 2 3 6 2" xfId="3735" xr:uid="{A7A131BA-FADC-48B6-9B4E-4C51751456D9}"/>
    <cellStyle name="Comma 2 2 2 3 7" xfId="2375" xr:uid="{06D079DA-7D59-467C-AC0F-DBC725E9605E}"/>
    <cellStyle name="Comma 2 2 2 4" xfId="1172" xr:uid="{D465CCF2-9240-4B1B-907C-7B7E38FD18A4}"/>
    <cellStyle name="Comma 2 2 2 4 2" xfId="1765" xr:uid="{A184D28D-20B9-4618-BCF6-680A7DDDA605}"/>
    <cellStyle name="Comma 2 2 2 4 2 2" xfId="3347" xr:uid="{92511A7A-D36F-453E-BAF3-155D6741B9B1}"/>
    <cellStyle name="Comma 2 2 2 4 3" xfId="2764" xr:uid="{E17E5D7B-B0C7-4134-8DF4-53F1373AADF5}"/>
    <cellStyle name="Comma 2 2 2 5" xfId="1366" xr:uid="{B4732C88-6EF4-40A3-A4D8-7A8004D223AA}"/>
    <cellStyle name="Comma 2 2 2 5 2" xfId="1958" xr:uid="{73D7F98B-AE6D-4D27-AC0B-3D73629F8017}"/>
    <cellStyle name="Comma 2 2 2 5 2 2" xfId="3540" xr:uid="{1362F7AA-1A41-4CEF-A487-1096C9056686}"/>
    <cellStyle name="Comma 2 2 2 5 3" xfId="2957" xr:uid="{87D417B1-65FD-4EC1-8042-0F12761F1B20}"/>
    <cellStyle name="Comma 2 2 2 6" xfId="971" xr:uid="{DF218B99-D816-44EF-B04D-A9823865CBA0}"/>
    <cellStyle name="Comma 2 2 2 6 2" xfId="2567" xr:uid="{47CE8A4B-E2EC-46CA-9FEA-26A4927D3801}"/>
    <cellStyle name="Comma 2 2 2 7" xfId="1565" xr:uid="{3A798776-1745-4F49-AB28-FE617FAA0F99}"/>
    <cellStyle name="Comma 2 2 2 7 2" xfId="3150" xr:uid="{F112B06D-AEB2-4EB8-A64F-4D1FD5497410}"/>
    <cellStyle name="Comma 2 2 2 8" xfId="2159" xr:uid="{9B05908F-D9BD-4110-AC25-412610FDEA01}"/>
    <cellStyle name="Comma 2 2 2 8 2" xfId="3733" xr:uid="{D00E7381-A819-4683-87AB-AE0B496BD96C}"/>
    <cellStyle name="Comma 2 2 2 9" xfId="2373" xr:uid="{EF358F22-C16A-482C-A714-679648E88C0E}"/>
    <cellStyle name="Comma 2 2 3" xfId="302" xr:uid="{2AF42143-429F-4ADC-927D-6B1372911832}"/>
    <cellStyle name="Comma 2 2 3 2" xfId="1175" xr:uid="{8C69BC46-418C-403A-AFD1-2AFC2CDF8A5D}"/>
    <cellStyle name="Comma 2 2 3 2 2" xfId="1768" xr:uid="{24CF6324-779E-4A65-BC16-9AAF4A1A0B59}"/>
    <cellStyle name="Comma 2 2 3 2 2 2" xfId="3350" xr:uid="{DD566A3F-8031-4D88-89EB-20AF5FE9F5FD}"/>
    <cellStyle name="Comma 2 2 3 2 3" xfId="2767" xr:uid="{73688905-3E28-4CE0-BF6B-1CCE4F21252C}"/>
    <cellStyle name="Comma 2 2 3 3" xfId="1369" xr:uid="{67D075D9-C543-45CF-BE22-83CC1CEBAC64}"/>
    <cellStyle name="Comma 2 2 3 3 2" xfId="1961" xr:uid="{3AAB1264-3D76-4666-83BB-6EB470528D18}"/>
    <cellStyle name="Comma 2 2 3 3 2 2" xfId="3543" xr:uid="{69ACDF98-577F-4862-857C-89F3ADCA5F17}"/>
    <cellStyle name="Comma 2 2 3 3 3" xfId="2960" xr:uid="{9FF4A1AE-38D1-4CE5-BBB0-E109E5A55F1A}"/>
    <cellStyle name="Comma 2 2 3 4" xfId="974" xr:uid="{B95A709B-2266-4EA6-842E-C9992FBE2AC9}"/>
    <cellStyle name="Comma 2 2 3 4 2" xfId="2570" xr:uid="{6CC4DDEC-9FB1-4088-9A17-FCF00D7793EE}"/>
    <cellStyle name="Comma 2 2 3 5" xfId="1568" xr:uid="{9E7C5916-9D8E-492C-B11E-B20B6FC31FBF}"/>
    <cellStyle name="Comma 2 2 3 5 2" xfId="3153" xr:uid="{D3088432-FF9D-441E-BDFE-D58DD722A1F6}"/>
    <cellStyle name="Comma 2 2 3 6" xfId="2162" xr:uid="{F76EFC5D-6FFD-49D4-BB1A-87BB22D0A045}"/>
    <cellStyle name="Comma 2 2 3 6 2" xfId="3736" xr:uid="{FA9B7BAE-5B31-4A50-9F70-374A135F73F6}"/>
    <cellStyle name="Comma 2 2 3 7" xfId="2376" xr:uid="{D65950BE-BA82-45EF-9E15-7CD59A2E6CC5}"/>
    <cellStyle name="Comma 2 2 4" xfId="303" xr:uid="{4D6C0EEB-C3C8-4D93-BDCB-469E1405495F}"/>
    <cellStyle name="Comma 2 2 4 2" xfId="1176" xr:uid="{BE4AF770-962A-4CAF-B231-77A829CE832E}"/>
    <cellStyle name="Comma 2 2 4 2 2" xfId="1769" xr:uid="{D2424E20-3E95-479C-A1F8-9A6280981964}"/>
    <cellStyle name="Comma 2 2 4 2 2 2" xfId="3351" xr:uid="{3BB14433-B3A8-4E1C-8D1A-D29F85CB845B}"/>
    <cellStyle name="Comma 2 2 4 2 3" xfId="2768" xr:uid="{DD108EF2-9E7E-4DDA-A2B8-BFAF5FE647ED}"/>
    <cellStyle name="Comma 2 2 4 3" xfId="1370" xr:uid="{8A52019F-C708-41DB-A085-935C66DB9AA2}"/>
    <cellStyle name="Comma 2 2 4 3 2" xfId="1962" xr:uid="{FD98FB66-0B11-4890-88E6-C07581783874}"/>
    <cellStyle name="Comma 2 2 4 3 2 2" xfId="3544" xr:uid="{1AB44F9D-C335-4BA9-A3FA-669739460338}"/>
    <cellStyle name="Comma 2 2 4 3 3" xfId="2961" xr:uid="{622812C9-D8C0-43D9-B4E2-EE6B4952F4BB}"/>
    <cellStyle name="Comma 2 2 4 4" xfId="975" xr:uid="{F6FD13BB-38CC-4242-B62E-5B01D1776146}"/>
    <cellStyle name="Comma 2 2 4 4 2" xfId="2571" xr:uid="{3A15D99B-710F-4B23-B3E6-DCBD0CF2BD8A}"/>
    <cellStyle name="Comma 2 2 4 5" xfId="1569" xr:uid="{77D85F74-3FDA-4C43-B0DB-AC1B3825F1FC}"/>
    <cellStyle name="Comma 2 2 4 5 2" xfId="3154" xr:uid="{D784F4C3-43DF-4D67-A3C1-94235331EB93}"/>
    <cellStyle name="Comma 2 2 4 6" xfId="2163" xr:uid="{8B4A9FC7-3BDC-4129-99E6-BEA6536E027D}"/>
    <cellStyle name="Comma 2 2 4 6 2" xfId="3737" xr:uid="{DF59FD6A-9787-4D23-9C9A-526B3C2250EB}"/>
    <cellStyle name="Comma 2 2 4 7" xfId="2377" xr:uid="{97E5E0F2-E64D-4AB5-A447-150430764B9C}"/>
    <cellStyle name="Comma 2 2 5" xfId="1171" xr:uid="{F0D9398D-6FCD-4A32-B75B-ED8CDB55D748}"/>
    <cellStyle name="Comma 2 2 5 2" xfId="1764" xr:uid="{D649F9A6-F265-4525-8DC8-5BC178089F04}"/>
    <cellStyle name="Comma 2 2 5 2 2" xfId="3346" xr:uid="{9F79FF14-1A9B-4876-B9C4-C722D0BF9F4F}"/>
    <cellStyle name="Comma 2 2 5 3" xfId="2763" xr:uid="{0A1428F5-C376-43EF-9DFE-339C1BF06C50}"/>
    <cellStyle name="Comma 2 2 6" xfId="1365" xr:uid="{99DE15C9-EE06-45BB-A9D0-DC6216870E31}"/>
    <cellStyle name="Comma 2 2 6 2" xfId="1957" xr:uid="{BE9A19ED-4CF2-42D8-8B2A-9A052E68F4EA}"/>
    <cellStyle name="Comma 2 2 6 2 2" xfId="3539" xr:uid="{F8F73D52-061B-44BE-846B-6098BDCBB3F6}"/>
    <cellStyle name="Comma 2 2 6 3" xfId="2956" xr:uid="{DFC1F0FB-5702-466D-9ED5-6E31A72A1404}"/>
    <cellStyle name="Comma 2 2 7" xfId="970" xr:uid="{A8AEF198-DDB8-4B65-B9CF-C1AF6E8621D0}"/>
    <cellStyle name="Comma 2 2 7 2" xfId="2566" xr:uid="{6E152789-E5BA-4CF9-B267-E5FA52C0D082}"/>
    <cellStyle name="Comma 2 2 8" xfId="1564" xr:uid="{13F17B01-440F-4648-8AC3-06368D5E4391}"/>
    <cellStyle name="Comma 2 2 8 2" xfId="3149" xr:uid="{4BE529F8-81D7-4BE7-A6ED-514A8A071E74}"/>
    <cellStyle name="Comma 2 2 9" xfId="2158" xr:uid="{4B204091-C12E-4366-9FF4-6BBB124FB575}"/>
    <cellStyle name="Comma 2 2 9 2" xfId="3732" xr:uid="{84B6D0E7-D7A6-4E38-8FA7-3DAB010F5ED0}"/>
    <cellStyle name="Comma 2 20" xfId="2150" xr:uid="{A7EE5D19-79A8-472A-A927-5277514179D3}"/>
    <cellStyle name="Comma 2 20 2" xfId="3724" xr:uid="{7D9C5E40-910F-4E85-9570-F33B8F12A22A}"/>
    <cellStyle name="Comma 2 21" xfId="2364" xr:uid="{A311508B-EEE9-4817-AB21-EFAC9033709A}"/>
    <cellStyle name="Comma 2 3" xfId="304" xr:uid="{16BD218D-9466-4528-A580-41E00A4010DB}"/>
    <cellStyle name="Comma 2 3 10" xfId="2378" xr:uid="{04F0FE62-A79C-4608-A6E7-C34915CBDD34}"/>
    <cellStyle name="Comma 2 3 2" xfId="305" xr:uid="{84C404C1-EA1A-4451-8FE1-F7DC26CD67E0}"/>
    <cellStyle name="Comma 2 3 2 2" xfId="306" xr:uid="{4AB24B61-CFAF-45B5-9753-00D9FD5BBA6C}"/>
    <cellStyle name="Comma 2 3 2 2 2" xfId="1179" xr:uid="{DFB9B77F-63CF-4524-82C9-FE3DA770E0B3}"/>
    <cellStyle name="Comma 2 3 2 2 2 2" xfId="1772" xr:uid="{94DEB0E0-55B2-424E-8F2B-F4B692B7AA00}"/>
    <cellStyle name="Comma 2 3 2 2 2 2 2" xfId="3354" xr:uid="{BA725AF9-F485-45A8-B89C-7665391C8172}"/>
    <cellStyle name="Comma 2 3 2 2 2 3" xfId="2771" xr:uid="{3D916B79-81CD-4C46-8A6A-BAE22BE756B1}"/>
    <cellStyle name="Comma 2 3 2 2 3" xfId="1373" xr:uid="{81DE22C9-B15C-4983-A114-1ECB1E3F920B}"/>
    <cellStyle name="Comma 2 3 2 2 3 2" xfId="1965" xr:uid="{595B8391-8DD4-420E-A387-51B019CB6F00}"/>
    <cellStyle name="Comma 2 3 2 2 3 2 2" xfId="3547" xr:uid="{998E0D0F-6993-4CC9-9326-7F66CA0A6435}"/>
    <cellStyle name="Comma 2 3 2 2 3 3" xfId="2964" xr:uid="{F77ABF72-6277-460A-9371-FEA18CB232D5}"/>
    <cellStyle name="Comma 2 3 2 2 4" xfId="978" xr:uid="{48A4DE0B-6103-4D0C-9DD6-36FD9E471184}"/>
    <cellStyle name="Comma 2 3 2 2 4 2" xfId="2574" xr:uid="{1B418B65-AAEE-44A2-9A73-8847A39FF230}"/>
    <cellStyle name="Comma 2 3 2 2 5" xfId="1572" xr:uid="{995DE347-821D-49C9-83DE-959E9095348B}"/>
    <cellStyle name="Comma 2 3 2 2 5 2" xfId="3157" xr:uid="{CC7A8889-A17A-41B7-AA71-FB9FC37CA091}"/>
    <cellStyle name="Comma 2 3 2 2 6" xfId="2166" xr:uid="{F23B4690-3BE9-4E02-8167-83A91F09815F}"/>
    <cellStyle name="Comma 2 3 2 2 6 2" xfId="3740" xr:uid="{F1457121-7851-4E4C-B950-A097028FE20C}"/>
    <cellStyle name="Comma 2 3 2 2 7" xfId="2380" xr:uid="{657E9928-B4B8-4A97-85CD-4D33840BB3F9}"/>
    <cellStyle name="Comma 2 3 2 3" xfId="307" xr:uid="{6AE9238E-60C1-4ACB-879F-CE72E30F464B}"/>
    <cellStyle name="Comma 2 3 2 3 2" xfId="1180" xr:uid="{B8D1C8BC-B1A4-4D79-8290-FCD95426C5CF}"/>
    <cellStyle name="Comma 2 3 2 3 2 2" xfId="1773" xr:uid="{464B52BB-3E4C-4F44-9145-C0BDD7E373BB}"/>
    <cellStyle name="Comma 2 3 2 3 2 2 2" xfId="3355" xr:uid="{17BC15C6-6B81-43AD-A81A-74003DEA0FA9}"/>
    <cellStyle name="Comma 2 3 2 3 2 3" xfId="2772" xr:uid="{51124D73-4378-4F02-9DC2-2EBCA2B8CEAF}"/>
    <cellStyle name="Comma 2 3 2 3 3" xfId="1374" xr:uid="{A4B01224-6C4C-483F-94D3-B4C9B9CFA378}"/>
    <cellStyle name="Comma 2 3 2 3 3 2" xfId="1966" xr:uid="{2A659236-9CF2-433C-8815-FD7F1D6446ED}"/>
    <cellStyle name="Comma 2 3 2 3 3 2 2" xfId="3548" xr:uid="{C8520EE3-5505-4430-8815-0CB5A8655915}"/>
    <cellStyle name="Comma 2 3 2 3 3 3" xfId="2965" xr:uid="{DC4989D2-DD5C-4065-8491-2E0F061A4117}"/>
    <cellStyle name="Comma 2 3 2 3 4" xfId="979" xr:uid="{68C48521-6A97-4740-BFFD-3CFFB39FAED3}"/>
    <cellStyle name="Comma 2 3 2 3 4 2" xfId="2575" xr:uid="{CA21AD08-F029-47B5-B18D-1E98A0B9B7A3}"/>
    <cellStyle name="Comma 2 3 2 3 5" xfId="1573" xr:uid="{76E42157-15ED-4689-B9D9-E02511342A5B}"/>
    <cellStyle name="Comma 2 3 2 3 5 2" xfId="3158" xr:uid="{D5508981-A2EE-42EE-A240-3F9DAB136194}"/>
    <cellStyle name="Comma 2 3 2 3 6" xfId="2167" xr:uid="{3AB3F191-0E7F-45DB-A084-7B9B9F28AB79}"/>
    <cellStyle name="Comma 2 3 2 3 6 2" xfId="3741" xr:uid="{9EF3B643-9386-4C59-BD9A-5E4C0D7F7644}"/>
    <cellStyle name="Comma 2 3 2 3 7" xfId="2381" xr:uid="{D875A65A-BEFC-4B6F-B77D-325FDF07AF29}"/>
    <cellStyle name="Comma 2 3 2 4" xfId="1178" xr:uid="{3010E179-6129-4FD9-91E3-98793D9AAF2C}"/>
    <cellStyle name="Comma 2 3 2 4 2" xfId="1771" xr:uid="{26D96965-DA50-4092-AE23-B2D2A609C61C}"/>
    <cellStyle name="Comma 2 3 2 4 2 2" xfId="3353" xr:uid="{F54EE319-1639-451D-8279-67A0C4C44548}"/>
    <cellStyle name="Comma 2 3 2 4 3" xfId="2770" xr:uid="{73D3D700-0B2B-4E75-9752-C0C6BA10C69A}"/>
    <cellStyle name="Comma 2 3 2 5" xfId="1372" xr:uid="{D868EF62-56F0-431D-B469-D7E38015C41C}"/>
    <cellStyle name="Comma 2 3 2 5 2" xfId="1964" xr:uid="{0D47E852-9FCD-4EDB-8414-CD298906B2ED}"/>
    <cellStyle name="Comma 2 3 2 5 2 2" xfId="3546" xr:uid="{8C3B6CF7-0A11-4886-943C-B4F4F4AA2945}"/>
    <cellStyle name="Comma 2 3 2 5 3" xfId="2963" xr:uid="{FB43AEA0-C29F-4FF9-A5F1-B1FDB5AC10F0}"/>
    <cellStyle name="Comma 2 3 2 6" xfId="977" xr:uid="{0EEFE288-69BD-4D44-8EE8-5917CF0EF385}"/>
    <cellStyle name="Comma 2 3 2 6 2" xfId="2573" xr:uid="{89B93900-3B81-4B1C-9133-C425934F4919}"/>
    <cellStyle name="Comma 2 3 2 7" xfId="1571" xr:uid="{1BDF27DE-6940-423E-AF23-D3D3DEAEC8A3}"/>
    <cellStyle name="Comma 2 3 2 7 2" xfId="3156" xr:uid="{AC70611C-E4AD-419D-BF7D-0C2D7C0B3C42}"/>
    <cellStyle name="Comma 2 3 2 8" xfId="2165" xr:uid="{28327D80-6673-48FF-9AB2-E72E6D57A3A8}"/>
    <cellStyle name="Comma 2 3 2 8 2" xfId="3739" xr:uid="{C0255136-3D5E-4B2E-9A95-C08476088EDB}"/>
    <cellStyle name="Comma 2 3 2 9" xfId="2379" xr:uid="{C10432CC-CB68-4B3F-8CE6-5AF10B3818EA}"/>
    <cellStyle name="Comma 2 3 3" xfId="308" xr:uid="{AA6BE8B9-F6C0-4784-94CA-8260785AFC97}"/>
    <cellStyle name="Comma 2 3 3 2" xfId="1181" xr:uid="{7F13A621-F4DE-42B8-9004-7791A99EC623}"/>
    <cellStyle name="Comma 2 3 3 2 2" xfId="1774" xr:uid="{09DC0268-F0B7-4047-B6CF-E0772218F0DF}"/>
    <cellStyle name="Comma 2 3 3 2 2 2" xfId="3356" xr:uid="{6A0FB59D-53ED-4289-B21D-745D617C90AF}"/>
    <cellStyle name="Comma 2 3 3 2 3" xfId="2773" xr:uid="{74405A58-5916-47F6-B172-095CD42BBA96}"/>
    <cellStyle name="Comma 2 3 3 3" xfId="1375" xr:uid="{965E90E5-1FCC-40BF-B9D1-6D08DA2EB97A}"/>
    <cellStyle name="Comma 2 3 3 3 2" xfId="1967" xr:uid="{9D192851-C1C7-46F6-A302-AB0447F99422}"/>
    <cellStyle name="Comma 2 3 3 3 2 2" xfId="3549" xr:uid="{B511BF6A-92F6-40B4-8DAC-D74EC03A41CE}"/>
    <cellStyle name="Comma 2 3 3 3 3" xfId="2966" xr:uid="{EDF4448C-D89A-48CA-8B7E-18AB171880D5}"/>
    <cellStyle name="Comma 2 3 3 4" xfId="980" xr:uid="{E855901D-0A19-4079-83E6-4EA1D7616221}"/>
    <cellStyle name="Comma 2 3 3 4 2" xfId="2576" xr:uid="{CE6D2EA6-23D1-4894-8E13-AFE09109EAE1}"/>
    <cellStyle name="Comma 2 3 3 5" xfId="1574" xr:uid="{1E607B07-4931-40F0-AEE0-41F741E5047D}"/>
    <cellStyle name="Comma 2 3 3 5 2" xfId="3159" xr:uid="{CB840D57-E132-4BBE-B8A5-CA8595AC301D}"/>
    <cellStyle name="Comma 2 3 3 6" xfId="2168" xr:uid="{1657F4EC-4F06-422E-9DB6-0A3E96211430}"/>
    <cellStyle name="Comma 2 3 3 6 2" xfId="3742" xr:uid="{3A5B679A-BBD3-49BA-8095-790B574B914E}"/>
    <cellStyle name="Comma 2 3 3 7" xfId="2382" xr:uid="{F54F8297-6D4B-4C83-A44D-EA7052A0EAC3}"/>
    <cellStyle name="Comma 2 3 4" xfId="309" xr:uid="{E9918B6C-FD7E-4549-A898-3F7FAE1F2B1F}"/>
    <cellStyle name="Comma 2 3 4 2" xfId="1182" xr:uid="{BE703C0C-652D-4810-9443-F96879DB8761}"/>
    <cellStyle name="Comma 2 3 4 2 2" xfId="1775" xr:uid="{2C9088C0-9D38-4348-AC3A-774DA02F871E}"/>
    <cellStyle name="Comma 2 3 4 2 2 2" xfId="3357" xr:uid="{DFDD0F69-4731-4920-99CB-D0F7D1284DF3}"/>
    <cellStyle name="Comma 2 3 4 2 3" xfId="2774" xr:uid="{70B9EE50-9460-4EAD-AD94-F3228B340E27}"/>
    <cellStyle name="Comma 2 3 4 3" xfId="1376" xr:uid="{1C6CE36F-31A8-443E-8695-3D7228990E1E}"/>
    <cellStyle name="Comma 2 3 4 3 2" xfId="1968" xr:uid="{1C306BCE-0E2D-4331-B32E-119668D7278B}"/>
    <cellStyle name="Comma 2 3 4 3 2 2" xfId="3550" xr:uid="{450DADC7-C072-461F-90CA-5146673DDEDF}"/>
    <cellStyle name="Comma 2 3 4 3 3" xfId="2967" xr:uid="{EA644D07-6A14-4AAF-90BA-F782122CA3EE}"/>
    <cellStyle name="Comma 2 3 4 4" xfId="981" xr:uid="{4057B33F-A8EB-4E42-A83C-1DEB8E9E3E68}"/>
    <cellStyle name="Comma 2 3 4 4 2" xfId="2577" xr:uid="{FA5B1684-A6E8-4399-8BB3-C4B507AAD93D}"/>
    <cellStyle name="Comma 2 3 4 5" xfId="1575" xr:uid="{D2ACE990-2871-4089-B4B3-5C87C09FC741}"/>
    <cellStyle name="Comma 2 3 4 5 2" xfId="3160" xr:uid="{E05C8BCA-4E88-4A9D-81E4-7DDDF0C1262C}"/>
    <cellStyle name="Comma 2 3 4 6" xfId="2169" xr:uid="{7B8C9CDC-1041-47EE-88F7-EA7C9A8B6E8F}"/>
    <cellStyle name="Comma 2 3 4 6 2" xfId="3743" xr:uid="{B2104709-BB26-410E-9DAB-E8183B0DD176}"/>
    <cellStyle name="Comma 2 3 4 7" xfId="2383" xr:uid="{661E3153-EDC0-4033-B6E0-267C8CCE92C0}"/>
    <cellStyle name="Comma 2 3 5" xfId="1177" xr:uid="{614D1404-1A85-41F1-B127-21FC608171B9}"/>
    <cellStyle name="Comma 2 3 5 2" xfId="1770" xr:uid="{88107A3A-9EAC-45E5-8859-78AA01A0F5B4}"/>
    <cellStyle name="Comma 2 3 5 2 2" xfId="3352" xr:uid="{76F5438D-715E-4FFC-A9F8-11D620BC5614}"/>
    <cellStyle name="Comma 2 3 5 3" xfId="2769" xr:uid="{26C13D6D-3F86-4778-B3C7-62EAB6671B26}"/>
    <cellStyle name="Comma 2 3 6" xfId="1371" xr:uid="{A1A84413-610C-4049-AE12-0A5E4512A666}"/>
    <cellStyle name="Comma 2 3 6 2" xfId="1963" xr:uid="{6A2A826E-28CF-4096-A2A3-FAAB342D5844}"/>
    <cellStyle name="Comma 2 3 6 2 2" xfId="3545" xr:uid="{9D209622-A898-4A9E-AAEA-70B660C7F865}"/>
    <cellStyle name="Comma 2 3 6 3" xfId="2962" xr:uid="{EEFD4BD0-8FE2-4E3A-ACF2-AEA570B9526F}"/>
    <cellStyle name="Comma 2 3 7" xfId="976" xr:uid="{C6015529-3E06-4016-934B-70D80F0DADCB}"/>
    <cellStyle name="Comma 2 3 7 2" xfId="2572" xr:uid="{5B8CF712-B7A1-44F4-9D6A-9301D9B972F3}"/>
    <cellStyle name="Comma 2 3 8" xfId="1570" xr:uid="{24640B45-0EA3-4026-ACED-684CFE5A66C2}"/>
    <cellStyle name="Comma 2 3 8 2" xfId="3155" xr:uid="{C5BDAC17-9573-47E0-9146-20AEE965B6CB}"/>
    <cellStyle name="Comma 2 3 9" xfId="2164" xr:uid="{98FBAB63-824A-4CD2-9865-038D5B2FDCAB}"/>
    <cellStyle name="Comma 2 3 9 2" xfId="3738" xr:uid="{2C8E19B8-5A1B-448D-9788-8EE58EFFC38B}"/>
    <cellStyle name="Comma 2 4" xfId="310" xr:uid="{A60CD4D0-9526-4934-9016-894827B44CB0}"/>
    <cellStyle name="Comma 2 4 2" xfId="311" xr:uid="{BD4EB899-C6FA-49E9-A958-8DE0010396F6}"/>
    <cellStyle name="Comma 2 4 2 2" xfId="312" xr:uid="{E4BA33E0-68E4-4115-997E-B836C07518BE}"/>
    <cellStyle name="Comma 2 4 3" xfId="313" xr:uid="{A02FED67-7B3D-4E46-8620-D0A839604CF7}"/>
    <cellStyle name="Comma 2 5" xfId="314" xr:uid="{581C1C98-1F8E-4C9E-BF1F-D16AC8316056}"/>
    <cellStyle name="Comma 2 5 10" xfId="2384" xr:uid="{0C22930C-D06E-4226-B757-66995C0F591D}"/>
    <cellStyle name="Comma 2 5 2" xfId="315" xr:uid="{39FD25A6-5187-4266-B33E-E84D7F127682}"/>
    <cellStyle name="Comma 2 5 2 2" xfId="316" xr:uid="{79B2D04E-4493-487E-BBFF-C69A704E1F82}"/>
    <cellStyle name="Comma 2 5 2 2 2" xfId="1185" xr:uid="{EA1625D3-6D32-4AAB-B2DA-D2A8F56A1189}"/>
    <cellStyle name="Comma 2 5 2 2 2 2" xfId="1778" xr:uid="{5DF1CB32-C660-4856-A656-B41390DC89F1}"/>
    <cellStyle name="Comma 2 5 2 2 2 2 2" xfId="3360" xr:uid="{B430A8BA-A183-4330-A8AA-ACF0C56A5BBE}"/>
    <cellStyle name="Comma 2 5 2 2 2 3" xfId="2777" xr:uid="{491B44C5-C6FC-49F1-8066-B2E779CB907D}"/>
    <cellStyle name="Comma 2 5 2 2 3" xfId="1379" xr:uid="{01C5BBB1-231D-4CE1-AD5D-43B8C4D8AD53}"/>
    <cellStyle name="Comma 2 5 2 2 3 2" xfId="1971" xr:uid="{98E9ADB3-DC10-40A1-BF81-15D1553DF225}"/>
    <cellStyle name="Comma 2 5 2 2 3 2 2" xfId="3553" xr:uid="{B02CAB1B-2BF8-4F70-9A48-AAEB9BAAE612}"/>
    <cellStyle name="Comma 2 5 2 2 3 3" xfId="2970" xr:uid="{A789D8EA-D9D6-4CC7-B616-C8FA3FD4E226}"/>
    <cellStyle name="Comma 2 5 2 2 4" xfId="984" xr:uid="{D4A49F17-7761-49E4-823C-43B7643449EA}"/>
    <cellStyle name="Comma 2 5 2 2 4 2" xfId="2580" xr:uid="{5159F429-F1AD-4124-97C3-26108ADEE19E}"/>
    <cellStyle name="Comma 2 5 2 2 5" xfId="1578" xr:uid="{8C87847F-4C60-475B-8603-FA64E28D19D6}"/>
    <cellStyle name="Comma 2 5 2 2 5 2" xfId="3163" xr:uid="{EE5C703A-9788-4D4A-8BF2-40E3F9D5146C}"/>
    <cellStyle name="Comma 2 5 2 2 6" xfId="2172" xr:uid="{624177BB-27BB-4D75-ADBF-91BAF51DEB94}"/>
    <cellStyle name="Comma 2 5 2 2 6 2" xfId="3746" xr:uid="{69236CD4-F2C7-47D8-91D1-79A1A45C32FF}"/>
    <cellStyle name="Comma 2 5 2 2 7" xfId="2386" xr:uid="{FDB7048E-E2EE-4647-BFAD-BAFC6861EE0F}"/>
    <cellStyle name="Comma 2 5 2 3" xfId="317" xr:uid="{8EF0A4FD-D558-48AE-B7C1-96DB18EF57BD}"/>
    <cellStyle name="Comma 2 5 2 3 2" xfId="1186" xr:uid="{AAA4AD15-798C-421E-B389-CC766411C38F}"/>
    <cellStyle name="Comma 2 5 2 3 2 2" xfId="1779" xr:uid="{A3174D31-2753-4FE3-95A3-2DCB73A20E6F}"/>
    <cellStyle name="Comma 2 5 2 3 2 2 2" xfId="3361" xr:uid="{5FFD23F0-7C80-40B7-BD1C-E18EBE9B4B39}"/>
    <cellStyle name="Comma 2 5 2 3 2 3" xfId="2778" xr:uid="{71E1E2EB-9C9B-4F45-87DB-26386EBCC678}"/>
    <cellStyle name="Comma 2 5 2 3 3" xfId="1380" xr:uid="{439696DA-46B4-40C2-80F6-35E4AF714BAD}"/>
    <cellStyle name="Comma 2 5 2 3 3 2" xfId="1972" xr:uid="{4D274B45-42F9-4A06-8A8C-2C0344CFFF5E}"/>
    <cellStyle name="Comma 2 5 2 3 3 2 2" xfId="3554" xr:uid="{47E3614C-920A-4BA0-B456-1F102EB89887}"/>
    <cellStyle name="Comma 2 5 2 3 3 3" xfId="2971" xr:uid="{761BE649-B5E6-4850-AD1E-D533FD1D1DCF}"/>
    <cellStyle name="Comma 2 5 2 3 4" xfId="985" xr:uid="{F07A3C38-F175-4849-9761-14F6D170F592}"/>
    <cellStyle name="Comma 2 5 2 3 4 2" xfId="2581" xr:uid="{CD6ED91B-D59C-4130-BA76-81AB3A283BC7}"/>
    <cellStyle name="Comma 2 5 2 3 5" xfId="1579" xr:uid="{0F215820-6D82-4118-945A-E5873B250092}"/>
    <cellStyle name="Comma 2 5 2 3 5 2" xfId="3164" xr:uid="{F9186394-771A-458D-9DE2-EB216E6C49B0}"/>
    <cellStyle name="Comma 2 5 2 3 6" xfId="2173" xr:uid="{D16E6A3E-B837-4D60-BBEF-84BF6A4095FA}"/>
    <cellStyle name="Comma 2 5 2 3 6 2" xfId="3747" xr:uid="{BE96C245-A87C-4FD6-B4B5-A2AFA8DEC08E}"/>
    <cellStyle name="Comma 2 5 2 3 7" xfId="2387" xr:uid="{DC91FFF6-D06A-4579-8763-63ED00929B3A}"/>
    <cellStyle name="Comma 2 5 2 4" xfId="1184" xr:uid="{CFF123FA-B0F2-4916-AEAC-FD43EF7DA96F}"/>
    <cellStyle name="Comma 2 5 2 4 2" xfId="1777" xr:uid="{91E2D1D2-CAE3-48EE-99A6-0A2217C943E8}"/>
    <cellStyle name="Comma 2 5 2 4 2 2" xfId="3359" xr:uid="{A07BFD76-E797-46A7-98A5-162FE142536E}"/>
    <cellStyle name="Comma 2 5 2 4 3" xfId="2776" xr:uid="{A05B8D0E-0C4A-4224-8DD4-6DEA4A523426}"/>
    <cellStyle name="Comma 2 5 2 5" xfId="1378" xr:uid="{66D2DB54-652C-4E38-9D02-3A3C326A4B7E}"/>
    <cellStyle name="Comma 2 5 2 5 2" xfId="1970" xr:uid="{EC682B82-560F-401B-93F6-D67D8C1E9644}"/>
    <cellStyle name="Comma 2 5 2 5 2 2" xfId="3552" xr:uid="{42167F86-19FF-4222-8B48-641A6704F497}"/>
    <cellStyle name="Comma 2 5 2 5 3" xfId="2969" xr:uid="{A37C2F9F-5DE1-47AB-941A-49E726F8BE67}"/>
    <cellStyle name="Comma 2 5 2 6" xfId="983" xr:uid="{AE10E739-EB1B-4FC1-8FCC-C864AE4EA401}"/>
    <cellStyle name="Comma 2 5 2 6 2" xfId="2579" xr:uid="{C56321E9-BA69-4FC4-8B58-A986394F8FA0}"/>
    <cellStyle name="Comma 2 5 2 7" xfId="1577" xr:uid="{D376E217-ADD9-449C-9C33-9095A85F9E9A}"/>
    <cellStyle name="Comma 2 5 2 7 2" xfId="3162" xr:uid="{E45397A5-17AE-401A-B4F6-723A0DB8E66B}"/>
    <cellStyle name="Comma 2 5 2 8" xfId="2171" xr:uid="{E325A95C-EB45-4D5C-8670-CE78AF1AF30A}"/>
    <cellStyle name="Comma 2 5 2 8 2" xfId="3745" xr:uid="{364253C0-40D9-4433-A8AB-5C5D84132723}"/>
    <cellStyle name="Comma 2 5 2 9" xfId="2385" xr:uid="{D228C51E-FBEA-4BC6-841A-F9EEFE09E2FF}"/>
    <cellStyle name="Comma 2 5 3" xfId="318" xr:uid="{CF3CC2EA-0ED8-4084-9477-F7EB3EAD280A}"/>
    <cellStyle name="Comma 2 5 3 2" xfId="1187" xr:uid="{D1AEAD39-14CB-4EB9-A1B2-3C71BCA1C03C}"/>
    <cellStyle name="Comma 2 5 3 2 2" xfId="1780" xr:uid="{49539560-37C7-47C2-A116-4EAD88E65534}"/>
    <cellStyle name="Comma 2 5 3 2 2 2" xfId="3362" xr:uid="{D652FAD3-C67A-4374-8B1B-F3BA8D8C91F5}"/>
    <cellStyle name="Comma 2 5 3 2 3" xfId="2779" xr:uid="{40E40E18-57CA-4AE8-929D-374278F8A760}"/>
    <cellStyle name="Comma 2 5 3 3" xfId="1381" xr:uid="{4894D81B-766D-4A33-9806-224C140815A5}"/>
    <cellStyle name="Comma 2 5 3 3 2" xfId="1973" xr:uid="{1CA13E69-F1E4-41D3-8537-8A3726BAD804}"/>
    <cellStyle name="Comma 2 5 3 3 2 2" xfId="3555" xr:uid="{B2A6B2AB-8CCC-41F7-A220-4D2FC29057DB}"/>
    <cellStyle name="Comma 2 5 3 3 3" xfId="2972" xr:uid="{52E16591-B6A3-4215-BB14-F242A4E75963}"/>
    <cellStyle name="Comma 2 5 3 4" xfId="986" xr:uid="{CA672B56-C3DD-4D13-8428-446C6286ECEB}"/>
    <cellStyle name="Comma 2 5 3 4 2" xfId="2582" xr:uid="{965810E4-87C8-4492-8652-3946CE9F9AE1}"/>
    <cellStyle name="Comma 2 5 3 5" xfId="1580" xr:uid="{E0497721-50CF-4423-A8F2-74458FDAD200}"/>
    <cellStyle name="Comma 2 5 3 5 2" xfId="3165" xr:uid="{FB1A1B3D-8141-4BA5-9C8C-67A2EA74E8D7}"/>
    <cellStyle name="Comma 2 5 3 6" xfId="2174" xr:uid="{D59D15A5-D188-4F40-8214-D2FE0A83E002}"/>
    <cellStyle name="Comma 2 5 3 6 2" xfId="3748" xr:uid="{37F5DEAB-83B3-4FDA-BF85-C2856F8C5457}"/>
    <cellStyle name="Comma 2 5 3 7" xfId="2388" xr:uid="{B1336FC7-062F-41AC-957C-D034BC1910B9}"/>
    <cellStyle name="Comma 2 5 4" xfId="319" xr:uid="{B24387E8-AD51-44AB-AAB4-24E50DAFB00C}"/>
    <cellStyle name="Comma 2 5 4 2" xfId="1188" xr:uid="{7F6A8671-2235-4A76-B583-D1E20B94DF34}"/>
    <cellStyle name="Comma 2 5 4 2 2" xfId="1781" xr:uid="{19BE9DD8-BABC-44BA-B40B-5AB89E9B8666}"/>
    <cellStyle name="Comma 2 5 4 2 2 2" xfId="3363" xr:uid="{D6173A7B-C703-4C5F-A76E-5AF00142B1C5}"/>
    <cellStyle name="Comma 2 5 4 2 3" xfId="2780" xr:uid="{DE46F78F-B6AF-412A-A92C-11CDF22E4C4E}"/>
    <cellStyle name="Comma 2 5 4 3" xfId="1382" xr:uid="{6719D6AA-DAE2-4A43-9282-A1393781198B}"/>
    <cellStyle name="Comma 2 5 4 3 2" xfId="1974" xr:uid="{EBA86571-55E5-4D17-800E-4020CB4B9D1D}"/>
    <cellStyle name="Comma 2 5 4 3 2 2" xfId="3556" xr:uid="{7A817189-4DDA-4015-AD63-E12B0142D32E}"/>
    <cellStyle name="Comma 2 5 4 3 3" xfId="2973" xr:uid="{97AC02C5-3264-4819-9E15-4B9DA694B13F}"/>
    <cellStyle name="Comma 2 5 4 4" xfId="987" xr:uid="{96EC06D2-D7FC-440B-BB95-965B9B0E066A}"/>
    <cellStyle name="Comma 2 5 4 4 2" xfId="2583" xr:uid="{5C536371-B631-4F44-A1C1-56ADF46F63E6}"/>
    <cellStyle name="Comma 2 5 4 5" xfId="1581" xr:uid="{01EE9C85-55DB-4C25-9D41-2A56CDC235D8}"/>
    <cellStyle name="Comma 2 5 4 5 2" xfId="3166" xr:uid="{5E592967-3EE5-4991-8A05-129226B3D8F2}"/>
    <cellStyle name="Comma 2 5 4 6" xfId="2175" xr:uid="{8FDECEBA-6184-4F12-96EC-98A20315AA8E}"/>
    <cellStyle name="Comma 2 5 4 6 2" xfId="3749" xr:uid="{6A5E673C-D677-42F4-A2DD-446E8F8DD72F}"/>
    <cellStyle name="Comma 2 5 4 7" xfId="2389" xr:uid="{2091506F-FA41-473B-AA35-7B8ACBCD12D8}"/>
    <cellStyle name="Comma 2 5 5" xfId="1183" xr:uid="{956A836B-DC4D-4C4E-B155-066B114DA60E}"/>
    <cellStyle name="Comma 2 5 5 2" xfId="1776" xr:uid="{931702A3-3C73-465A-8A28-E4878013D909}"/>
    <cellStyle name="Comma 2 5 5 2 2" xfId="3358" xr:uid="{9086C020-033E-454F-AF66-60AB3E2A91E6}"/>
    <cellStyle name="Comma 2 5 5 3" xfId="2775" xr:uid="{200C6DB5-907B-4143-AC61-47D5E1D69301}"/>
    <cellStyle name="Comma 2 5 6" xfId="1377" xr:uid="{B23E0B6B-5A2B-437E-8566-0411D68E4264}"/>
    <cellStyle name="Comma 2 5 6 2" xfId="1969" xr:uid="{571FFB69-D6E0-4393-8D7F-4A4DFC194FF3}"/>
    <cellStyle name="Comma 2 5 6 2 2" xfId="3551" xr:uid="{95EF772E-1B11-4383-9D94-AFDD066713BB}"/>
    <cellStyle name="Comma 2 5 6 3" xfId="2968" xr:uid="{335C5438-FBCD-4476-8F6E-5F39C386447E}"/>
    <cellStyle name="Comma 2 5 7" xfId="982" xr:uid="{43C9633E-63D4-4180-B793-0942504A8C48}"/>
    <cellStyle name="Comma 2 5 7 2" xfId="2578" xr:uid="{FBCB588B-D8C7-4FAB-93D4-4A66AFF10C11}"/>
    <cellStyle name="Comma 2 5 8" xfId="1576" xr:uid="{24A7EFAB-94E8-42B9-A212-140099B0691B}"/>
    <cellStyle name="Comma 2 5 8 2" xfId="3161" xr:uid="{73CECB81-1356-4FE2-B6DE-FA8F1A974636}"/>
    <cellStyle name="Comma 2 5 9" xfId="2170" xr:uid="{C7059263-DCCB-4C00-86AE-FD3123F58876}"/>
    <cellStyle name="Comma 2 5 9 2" xfId="3744" xr:uid="{C399733B-B211-4A26-947B-4FA30694B763}"/>
    <cellStyle name="Comma 2 6" xfId="320" xr:uid="{E1B354F5-40F9-449C-A22F-929710706D53}"/>
    <cellStyle name="Comma 2 6 10" xfId="2390" xr:uid="{4F42A12E-A712-490C-AF78-FF9445752BC2}"/>
    <cellStyle name="Comma 2 6 2" xfId="321" xr:uid="{AE2C7D17-5724-4A4B-9AE6-9EE4C23E7148}"/>
    <cellStyle name="Comma 2 6 2 2" xfId="322" xr:uid="{E11C957B-D93B-4FAE-927C-0282C66F7CD9}"/>
    <cellStyle name="Comma 2 6 2 2 2" xfId="1191" xr:uid="{9E68D02A-0D46-4360-922B-C67215243F58}"/>
    <cellStyle name="Comma 2 6 2 2 2 2" xfId="1784" xr:uid="{29B33BF0-D0DA-40B6-A4C4-241C623D97E1}"/>
    <cellStyle name="Comma 2 6 2 2 2 2 2" xfId="3366" xr:uid="{C77D3617-C9A6-4D1E-8555-BB1C8559BB7A}"/>
    <cellStyle name="Comma 2 6 2 2 2 3" xfId="2783" xr:uid="{AAC7CC4A-6569-44E9-A39E-B1E236CC20DA}"/>
    <cellStyle name="Comma 2 6 2 2 3" xfId="1385" xr:uid="{6132C1C3-3D9D-47D5-AC69-3643DE1D99E9}"/>
    <cellStyle name="Comma 2 6 2 2 3 2" xfId="1977" xr:uid="{9DA9B0C4-5389-4DE9-96B0-638CFE6B8CED}"/>
    <cellStyle name="Comma 2 6 2 2 3 2 2" xfId="3559" xr:uid="{26D92713-E62A-44CC-B439-F971EF0DE372}"/>
    <cellStyle name="Comma 2 6 2 2 3 3" xfId="2976" xr:uid="{D4F67B48-CF50-4DE9-B56D-B659AD92DF02}"/>
    <cellStyle name="Comma 2 6 2 2 4" xfId="990" xr:uid="{98BC8A7C-BF7E-41F0-B43B-15B9CEC5BF5E}"/>
    <cellStyle name="Comma 2 6 2 2 4 2" xfId="2586" xr:uid="{FC03B08A-57BC-4EE0-AEB8-B2BE23252F19}"/>
    <cellStyle name="Comma 2 6 2 2 5" xfId="1584" xr:uid="{B51E137B-96A5-4A13-A380-785BC4229A53}"/>
    <cellStyle name="Comma 2 6 2 2 5 2" xfId="3169" xr:uid="{FB0F622C-2897-4C7A-9E09-04101E60A1D7}"/>
    <cellStyle name="Comma 2 6 2 2 6" xfId="2178" xr:uid="{8D63961B-1AA3-409A-A4DD-C179395A3C16}"/>
    <cellStyle name="Comma 2 6 2 2 6 2" xfId="3752" xr:uid="{7B5E5D56-ACEC-4C92-89E4-E1765A26B9DC}"/>
    <cellStyle name="Comma 2 6 2 2 7" xfId="2392" xr:uid="{A70476A0-1940-47A0-9677-4150D44B682A}"/>
    <cellStyle name="Comma 2 6 2 3" xfId="323" xr:uid="{A59B6452-B001-4422-90F8-15A4EBD8D188}"/>
    <cellStyle name="Comma 2 6 2 3 2" xfId="1192" xr:uid="{217C9366-8EE9-42D4-8AB1-D3273D26D9FC}"/>
    <cellStyle name="Comma 2 6 2 3 2 2" xfId="1785" xr:uid="{9BA20333-D4F2-4FAD-AAED-697FAB9626EB}"/>
    <cellStyle name="Comma 2 6 2 3 2 2 2" xfId="3367" xr:uid="{7A570085-E2C0-47C2-9743-84F85C8C315B}"/>
    <cellStyle name="Comma 2 6 2 3 2 3" xfId="2784" xr:uid="{70C90A2D-70E8-4446-A431-A2F2D9C4817E}"/>
    <cellStyle name="Comma 2 6 2 3 3" xfId="1386" xr:uid="{0725D8DF-1EA0-4769-8764-30C0E30BFEFC}"/>
    <cellStyle name="Comma 2 6 2 3 3 2" xfId="1978" xr:uid="{B2FC8A4D-FF32-4113-B575-5781938A5E9E}"/>
    <cellStyle name="Comma 2 6 2 3 3 2 2" xfId="3560" xr:uid="{5967F0AF-6A12-47D3-AB8A-56F04F2599B7}"/>
    <cellStyle name="Comma 2 6 2 3 3 3" xfId="2977" xr:uid="{B7BF3DA3-CC73-461F-B30A-EAA0E114FBF6}"/>
    <cellStyle name="Comma 2 6 2 3 4" xfId="991" xr:uid="{675BE297-50C9-40E8-B785-BD532BECE09F}"/>
    <cellStyle name="Comma 2 6 2 3 4 2" xfId="2587" xr:uid="{5A963C51-5A26-4659-8267-881DE5AE1B75}"/>
    <cellStyle name="Comma 2 6 2 3 5" xfId="1585" xr:uid="{2994E300-513D-4884-830C-FBC8FCC50ABA}"/>
    <cellStyle name="Comma 2 6 2 3 5 2" xfId="3170" xr:uid="{4CEBA232-0EC0-4757-9F4B-0A98BCB8C137}"/>
    <cellStyle name="Comma 2 6 2 3 6" xfId="2179" xr:uid="{6497D19B-7BF2-4869-B2CF-6C3E907ACA36}"/>
    <cellStyle name="Comma 2 6 2 3 6 2" xfId="3753" xr:uid="{21725F08-662A-4C0E-A16F-607C8A39C160}"/>
    <cellStyle name="Comma 2 6 2 3 7" xfId="2393" xr:uid="{C8A54C25-C9D0-4B08-869B-372A6E14FFF9}"/>
    <cellStyle name="Comma 2 6 2 4" xfId="1190" xr:uid="{B3595934-C70C-4AC7-B3A0-109A3403E25C}"/>
    <cellStyle name="Comma 2 6 2 4 2" xfId="1783" xr:uid="{903B7C63-BA8D-45A4-A067-5C2C0DD79DB2}"/>
    <cellStyle name="Comma 2 6 2 4 2 2" xfId="3365" xr:uid="{49EE2324-67FB-4967-B1F7-AA4693BFFC23}"/>
    <cellStyle name="Comma 2 6 2 4 3" xfId="2782" xr:uid="{53B06303-C019-4442-8916-D91FEA695F6C}"/>
    <cellStyle name="Comma 2 6 2 5" xfId="1384" xr:uid="{D24FE9D7-6706-4D9E-8F8A-E4C557DF3D8F}"/>
    <cellStyle name="Comma 2 6 2 5 2" xfId="1976" xr:uid="{EDEC9401-51C1-41FC-8D91-9D2BC2A49C1D}"/>
    <cellStyle name="Comma 2 6 2 5 2 2" xfId="3558" xr:uid="{A15D6257-291C-47BF-B193-DADDFB6842ED}"/>
    <cellStyle name="Comma 2 6 2 5 3" xfId="2975" xr:uid="{C185C915-E4ED-4DCE-AA7E-146C6E1CF65E}"/>
    <cellStyle name="Comma 2 6 2 6" xfId="989" xr:uid="{D2607638-4667-4F9F-872B-4270C953D203}"/>
    <cellStyle name="Comma 2 6 2 6 2" xfId="2585" xr:uid="{4F20DFD8-114B-4F0A-A7B5-487435021160}"/>
    <cellStyle name="Comma 2 6 2 7" xfId="1583" xr:uid="{2BC23F2E-B83F-424F-BBC3-622E9C5B212F}"/>
    <cellStyle name="Comma 2 6 2 7 2" xfId="3168" xr:uid="{1204DCDB-2E1B-46DC-94E5-E985522C778E}"/>
    <cellStyle name="Comma 2 6 2 8" xfId="2177" xr:uid="{B0260B3C-6F55-4F6F-9F6E-AF472E16C2A4}"/>
    <cellStyle name="Comma 2 6 2 8 2" xfId="3751" xr:uid="{58DF4FC6-E67C-4752-9BCC-63E84F48A9DF}"/>
    <cellStyle name="Comma 2 6 2 9" xfId="2391" xr:uid="{26CAA668-68B2-4A6B-84E8-8B40D7C99C4F}"/>
    <cellStyle name="Comma 2 6 3" xfId="324" xr:uid="{96ED854F-5A59-411C-A42B-49AE516671C5}"/>
    <cellStyle name="Comma 2 6 3 2" xfId="1193" xr:uid="{A8CA03AD-C38F-4050-8C17-E4834E81DA28}"/>
    <cellStyle name="Comma 2 6 3 2 2" xfId="1786" xr:uid="{DE39B5AC-7A99-459B-A5F7-604AA0AC4F2F}"/>
    <cellStyle name="Comma 2 6 3 2 2 2" xfId="3368" xr:uid="{A08BF100-2EC7-4C08-AFCF-5B16A859A6B0}"/>
    <cellStyle name="Comma 2 6 3 2 3" xfId="2785" xr:uid="{6761098C-95C3-45BB-8709-01C30921EBC7}"/>
    <cellStyle name="Comma 2 6 3 3" xfId="1387" xr:uid="{7ECF77E6-AB84-41C4-B140-4DE38CEF37B8}"/>
    <cellStyle name="Comma 2 6 3 3 2" xfId="1979" xr:uid="{38F64619-2D5F-4BDE-AC8B-A36206AE2AA1}"/>
    <cellStyle name="Comma 2 6 3 3 2 2" xfId="3561" xr:uid="{DC52BD8F-1A9E-488C-9604-FF1E37279AA7}"/>
    <cellStyle name="Comma 2 6 3 3 3" xfId="2978" xr:uid="{C63C5BEF-8F8B-4B35-8F50-4EE511F97A66}"/>
    <cellStyle name="Comma 2 6 3 4" xfId="992" xr:uid="{9FA63957-9F15-4260-86E6-6DA92B596AC6}"/>
    <cellStyle name="Comma 2 6 3 4 2" xfId="2588" xr:uid="{7C9F5A4A-A23E-4E44-AC46-F3EB11A5B6D9}"/>
    <cellStyle name="Comma 2 6 3 5" xfId="1586" xr:uid="{E4D9FA2A-6DE2-4A91-97D8-678143D9F9FC}"/>
    <cellStyle name="Comma 2 6 3 5 2" xfId="3171" xr:uid="{586B22A4-2FF8-40FA-9929-FD7D8A9D4A37}"/>
    <cellStyle name="Comma 2 6 3 6" xfId="2180" xr:uid="{E5F0EFA7-DBC7-4B9D-8590-EB179D899C08}"/>
    <cellStyle name="Comma 2 6 3 6 2" xfId="3754" xr:uid="{CCF86704-2DCE-42AC-AFC1-A6EB67DE8EDB}"/>
    <cellStyle name="Comma 2 6 3 7" xfId="2394" xr:uid="{1C9C1262-1119-4C62-8697-7141EABE90A5}"/>
    <cellStyle name="Comma 2 6 4" xfId="325" xr:uid="{DA2B5035-2911-4A45-94D1-98270D2EF1B3}"/>
    <cellStyle name="Comma 2 6 4 2" xfId="1194" xr:uid="{BA7A0049-0F93-4AC3-B225-2E19A5B4AA83}"/>
    <cellStyle name="Comma 2 6 4 2 2" xfId="1787" xr:uid="{972578E6-4357-430E-BD44-FC5B19DB3FB7}"/>
    <cellStyle name="Comma 2 6 4 2 2 2" xfId="3369" xr:uid="{87763700-F2C3-4E41-AF76-3B1AA3CD653C}"/>
    <cellStyle name="Comma 2 6 4 2 3" xfId="2786" xr:uid="{27CDF2CE-2C7C-421D-8B64-0239EE1612EA}"/>
    <cellStyle name="Comma 2 6 4 3" xfId="1388" xr:uid="{29E17238-2D8E-4815-B835-81168FF4B156}"/>
    <cellStyle name="Comma 2 6 4 3 2" xfId="1980" xr:uid="{3CDE3D69-0769-41CE-BE8B-57695FE717C4}"/>
    <cellStyle name="Comma 2 6 4 3 2 2" xfId="3562" xr:uid="{5A782E22-EAC9-4F94-9385-C9CFD87C67C1}"/>
    <cellStyle name="Comma 2 6 4 3 3" xfId="2979" xr:uid="{87424DA5-1A76-47FB-9AFB-63673A1B5466}"/>
    <cellStyle name="Comma 2 6 4 4" xfId="993" xr:uid="{149EF0AB-11CC-430B-AC17-3A755F471BF1}"/>
    <cellStyle name="Comma 2 6 4 4 2" xfId="2589" xr:uid="{BADE6537-C02F-4285-AD94-59ABBFAFD75E}"/>
    <cellStyle name="Comma 2 6 4 5" xfId="1587" xr:uid="{5B7BB27C-4335-4421-A605-B750CA8A1441}"/>
    <cellStyle name="Comma 2 6 4 5 2" xfId="3172" xr:uid="{F8DC751F-4DA8-4122-93FA-D241773FCA1A}"/>
    <cellStyle name="Comma 2 6 4 6" xfId="2181" xr:uid="{313DCFD5-3C7C-4403-839F-C1F8B30A1C33}"/>
    <cellStyle name="Comma 2 6 4 6 2" xfId="3755" xr:uid="{51342F98-EB8E-4EE8-B3E3-DC0227E767DF}"/>
    <cellStyle name="Comma 2 6 4 7" xfId="2395" xr:uid="{F5D4CC74-80E5-4955-8BB0-4E39B4D71E8E}"/>
    <cellStyle name="Comma 2 6 5" xfId="1189" xr:uid="{73EC2DEF-5D1A-46B2-A46F-A6D9ACB8ECE8}"/>
    <cellStyle name="Comma 2 6 5 2" xfId="1782" xr:uid="{6A5F000B-186B-4AAB-AED1-77B9731168CD}"/>
    <cellStyle name="Comma 2 6 5 2 2" xfId="3364" xr:uid="{39E27BF2-D2A0-424A-833E-14C8935F0F3C}"/>
    <cellStyle name="Comma 2 6 5 3" xfId="2781" xr:uid="{AFB66774-B822-4153-BDA8-0C5E923C6C26}"/>
    <cellStyle name="Comma 2 6 6" xfId="1383" xr:uid="{D01E0186-823B-4D0E-B0BC-B3406F9460E5}"/>
    <cellStyle name="Comma 2 6 6 2" xfId="1975" xr:uid="{1B716BEF-3330-47A8-B904-A953512AD677}"/>
    <cellStyle name="Comma 2 6 6 2 2" xfId="3557" xr:uid="{9DC2E8D8-BB8E-47C6-9F85-6C47B353F4CD}"/>
    <cellStyle name="Comma 2 6 6 3" xfId="2974" xr:uid="{CDA23AE6-3C59-4978-A7E8-B74D82487B36}"/>
    <cellStyle name="Comma 2 6 7" xfId="988" xr:uid="{9C3D900A-777A-4CF5-9A00-3B3EAABBA8F9}"/>
    <cellStyle name="Comma 2 6 7 2" xfId="2584" xr:uid="{0757FE4A-EAAF-46C1-BC2A-0B449734BC26}"/>
    <cellStyle name="Comma 2 6 8" xfId="1582" xr:uid="{2ADA5F32-026E-4C90-843C-21BFF4FE7399}"/>
    <cellStyle name="Comma 2 6 8 2" xfId="3167" xr:uid="{EC55D14A-1B2B-4A88-AED2-22C599338143}"/>
    <cellStyle name="Comma 2 6 9" xfId="2176" xr:uid="{CA62A7DA-12F1-4450-8AD1-CCF9BA302D93}"/>
    <cellStyle name="Comma 2 6 9 2" xfId="3750" xr:uid="{51AC1D42-3A8A-4553-9B00-CE58E3E79B5B}"/>
    <cellStyle name="Comma 2 7" xfId="326" xr:uid="{CD76611F-EC90-4C52-9CA1-3AC25144A71B}"/>
    <cellStyle name="Comma 2 7 2" xfId="327" xr:uid="{839A51B9-C636-4C71-961B-76D4AED0D37B}"/>
    <cellStyle name="Comma 2 7 2 2" xfId="328" xr:uid="{280F7FA3-B88A-474C-ACA1-AA613329CFAB}"/>
    <cellStyle name="Comma 2 7 3" xfId="329" xr:uid="{78E32E81-B0E6-4E47-A2BC-9F9CCAA70F2B}"/>
    <cellStyle name="Comma 2 8" xfId="330" xr:uid="{053790C9-67C3-435C-A5F9-9A946418E48E}"/>
    <cellStyle name="Comma 2 8 2" xfId="331" xr:uid="{D1693BC4-0C5F-4515-9466-F5CC5BF4D080}"/>
    <cellStyle name="Comma 2 8 2 2" xfId="332" xr:uid="{1BDD9EFF-90BE-4813-8444-0F094F1256C9}"/>
    <cellStyle name="Comma 2 8 3" xfId="333" xr:uid="{27E0F74F-6175-400C-93C4-9C85262CDCBD}"/>
    <cellStyle name="Comma 2 9" xfId="334" xr:uid="{B07914EE-3906-428C-A3F7-6B6CB529A495}"/>
    <cellStyle name="Comma 2 9 2" xfId="335" xr:uid="{4A9954BC-2E5E-4717-9429-44C8DC644EA5}"/>
    <cellStyle name="Comma 2 9 2 2" xfId="336" xr:uid="{F6F0E316-B53C-4063-82AF-3AD833F099B6}"/>
    <cellStyle name="Comma 2 9 3" xfId="337" xr:uid="{6DF34D80-5DF4-44E0-A86F-9EE492FD9A2D}"/>
    <cellStyle name="Comma 3" xfId="338" xr:uid="{2AE79766-FB45-40F3-B3AC-188DC10C3346}"/>
    <cellStyle name="Comma 3 2" xfId="339" xr:uid="{BCFDC7D8-2EC5-4DF8-A1A1-81F35FD48097}"/>
    <cellStyle name="Comma 3 2 2" xfId="340" xr:uid="{B589EE7B-C8E7-41C8-9C22-B13E75688E3F}"/>
    <cellStyle name="Comma 3 2 2 2" xfId="341" xr:uid="{552A8AD2-5229-4575-AC96-004F681826E6}"/>
    <cellStyle name="Comma 3 2 3" xfId="342" xr:uid="{74195296-D9B8-4162-B285-89BE5E74D04B}"/>
    <cellStyle name="Comma 3 3" xfId="343" xr:uid="{4901F655-1695-43D1-8B2E-6EA976BEC2AC}"/>
    <cellStyle name="Comma 3 3 2" xfId="344" xr:uid="{CA89C794-5409-45E0-8EA8-0A69A4BCB4DD}"/>
    <cellStyle name="Comma 3 3 2 2" xfId="345" xr:uid="{6D1B5658-25CF-4642-94E3-90CACEF79082}"/>
    <cellStyle name="Comma 3 3 3" xfId="346" xr:uid="{043F5B47-05BC-4465-9A5D-D0DD02474787}"/>
    <cellStyle name="Comma 3 4" xfId="347" xr:uid="{C2DDA3C1-7BBF-440E-A9EE-B6306AFD081E}"/>
    <cellStyle name="Comma 3 4 2" xfId="348" xr:uid="{07EF29E4-65C7-4814-8F90-0449D6E6D87D}"/>
    <cellStyle name="Comma 3 4 2 2" xfId="349" xr:uid="{D9A4E4BD-5849-46A3-9723-F336F7A831FD}"/>
    <cellStyle name="Comma 3 4 3" xfId="350" xr:uid="{36CE659B-9A5E-4C1A-942D-CCAF15DBE071}"/>
    <cellStyle name="Comma 3 5" xfId="351" xr:uid="{11303749-396A-4BE7-A7FD-9FE45A66900D}"/>
    <cellStyle name="Comma 3 5 2" xfId="352" xr:uid="{F468164C-D1A4-4643-8889-94CF5F30574B}"/>
    <cellStyle name="Comma 3 5 2 2" xfId="353" xr:uid="{60306E1B-B3C7-462E-8533-E182C767290D}"/>
    <cellStyle name="Comma 3 5 3" xfId="354" xr:uid="{9CD7134F-4B78-4CAF-A992-32160658EF16}"/>
    <cellStyle name="Comma 3 6" xfId="355" xr:uid="{C28ECFFC-72CE-4CA9-8CD6-780D3156595E}"/>
    <cellStyle name="Comma 3 6 2" xfId="356" xr:uid="{A5A5B146-D4BA-4EDD-8FA8-242A68A0F10E}"/>
    <cellStyle name="Comma 3 6 2 2" xfId="357" xr:uid="{974DC26E-F931-4866-AD24-779EEBFC4085}"/>
    <cellStyle name="Comma 3 6 3" xfId="358" xr:uid="{317C68FC-80A4-49BC-BC64-BA597A8502EE}"/>
    <cellStyle name="Comma 3 7" xfId="359" xr:uid="{93C86582-B542-48F8-99DD-FEE3623F5D8B}"/>
    <cellStyle name="Comma 3 7 2" xfId="360" xr:uid="{E9AF258C-730C-4805-98AF-0D1B5C2FC447}"/>
    <cellStyle name="Comma 3 7 2 2" xfId="361" xr:uid="{C520364C-256D-40E7-8C6A-AFFA46BE3CF8}"/>
    <cellStyle name="Comma 3 7 3" xfId="362" xr:uid="{68DDBBD6-DE64-486B-A65C-1AE104AFC865}"/>
    <cellStyle name="Comma 3 8" xfId="363" xr:uid="{C3EE95D2-5BCF-4CF8-B4F3-186963668E64}"/>
    <cellStyle name="Comma 4" xfId="364" xr:uid="{5B3E0EB3-BEB2-4AD6-9F34-F370C155081D}"/>
    <cellStyle name="Comma 4 2" xfId="365" xr:uid="{CF2E79A2-3A4E-42FB-ABBC-B6ADD9B215A8}"/>
    <cellStyle name="Comma 4 2 2" xfId="366" xr:uid="{77CB748A-AA69-44D0-AA3F-0CE4540F4A71}"/>
    <cellStyle name="Comma 4 2 2 2" xfId="367" xr:uid="{03F9A18F-3296-44F8-A20D-BF915B7F2372}"/>
    <cellStyle name="Comma 4 2 3" xfId="368" xr:uid="{3FDC8ACF-8171-465C-A4C3-DD45A0AC2632}"/>
    <cellStyle name="Comma 4 3" xfId="369" xr:uid="{715FB8AF-48FC-47B8-9E00-B0A96265D256}"/>
    <cellStyle name="Comma 4 3 2" xfId="370" xr:uid="{4A17E2B1-A8F2-48B2-AB28-D7B369D62C1C}"/>
    <cellStyle name="Comma 4 3 2 2" xfId="371" xr:uid="{FD248629-12B3-4B42-AA11-64AE0BC0D41C}"/>
    <cellStyle name="Comma 4 3 3" xfId="372" xr:uid="{1C86B09C-37A8-4D58-972C-3C37AEDE3DD0}"/>
    <cellStyle name="Comma 4 4" xfId="373" xr:uid="{87B00E19-56BE-41FF-BD53-EA2CE3A5C8F0}"/>
    <cellStyle name="Comma 4 4 2" xfId="374" xr:uid="{31BE5465-2623-40C1-AB00-C6F67E27D747}"/>
    <cellStyle name="Comma 4 4 2 2" xfId="375" xr:uid="{BCFD376F-C3EF-4063-8569-5BBD2BE03E51}"/>
    <cellStyle name="Comma 4 4 3" xfId="376" xr:uid="{84C54B73-01F7-4537-8419-00A4DD955874}"/>
    <cellStyle name="Comma 4 5" xfId="377" xr:uid="{9A3A4386-E00C-476F-80B4-AF69D373D7AE}"/>
    <cellStyle name="Comma 4 5 2" xfId="378" xr:uid="{1C96C2BE-8205-4C69-A03F-DEFEB8A0E8A9}"/>
    <cellStyle name="Comma 4 5 2 2" xfId="379" xr:uid="{A33EB89B-C4FF-417E-A151-48A84563E531}"/>
    <cellStyle name="Comma 4 5 3" xfId="380" xr:uid="{0BB495F2-B31E-431A-98E0-57CC80CA347A}"/>
    <cellStyle name="Comma 4 6" xfId="381" xr:uid="{BED39C38-39FE-4D85-B029-7000FD27EBDC}"/>
    <cellStyle name="Comma 4 6 2" xfId="382" xr:uid="{3FFB39D5-D813-45A2-87AA-5863F78BE286}"/>
    <cellStyle name="Comma 4 6 2 2" xfId="383" xr:uid="{0161AB94-024B-4B62-9A03-CDFEDD24E25C}"/>
    <cellStyle name="Comma 4 6 3" xfId="384" xr:uid="{1C06C307-5D04-40A0-848A-DEEC8F588719}"/>
    <cellStyle name="Comma 4 7" xfId="385" xr:uid="{C5DF14A7-406A-4B50-8BDC-DA290395C8B5}"/>
    <cellStyle name="Comma 4 7 2" xfId="386" xr:uid="{DA05DC5C-4DF1-4D9E-B8AC-3B3E69CA0601}"/>
    <cellStyle name="Comma 4 7 2 2" xfId="387" xr:uid="{89A61E67-FC20-4E50-BC33-FD6628FCBE77}"/>
    <cellStyle name="Comma 4 7 3" xfId="388" xr:uid="{7B00BDD2-7D68-4E36-8BF0-91555789D01C}"/>
    <cellStyle name="Comma 4 8" xfId="389" xr:uid="{A8892B44-5848-4A6D-B8FA-00146E59CA86}"/>
    <cellStyle name="Comma 5" xfId="390" xr:uid="{CC40BF81-25FA-4F23-9271-F2444BCF6A45}"/>
    <cellStyle name="Comma 5 10" xfId="1389" xr:uid="{50C94A57-9A10-4DA9-9AA3-D4CE5AD17F2A}"/>
    <cellStyle name="Comma 5 10 2" xfId="1981" xr:uid="{712C5FB1-53F1-4706-8656-7C1CF3436AE9}"/>
    <cellStyle name="Comma 5 10 2 2" xfId="3563" xr:uid="{1D9D1FFC-4B2B-459A-882F-0F7BA0E693F0}"/>
    <cellStyle name="Comma 5 10 3" xfId="2980" xr:uid="{E075A6FC-D318-4A39-B958-CC95455DDCFA}"/>
    <cellStyle name="Comma 5 11" xfId="994" xr:uid="{9028CE67-644F-459A-AA36-672FE4804A3B}"/>
    <cellStyle name="Comma 5 11 2" xfId="2590" xr:uid="{5F74A38F-DB16-4FAF-A3FF-0C48123E6238}"/>
    <cellStyle name="Comma 5 12" xfId="1588" xr:uid="{01844D39-3BF7-4CCE-B2B9-E4EB133DDBAA}"/>
    <cellStyle name="Comma 5 12 2" xfId="3173" xr:uid="{D4009654-3C86-4465-B067-78B2B963769B}"/>
    <cellStyle name="Comma 5 13" xfId="2182" xr:uid="{F9886342-8B77-4B71-B3B0-34812277BE7F}"/>
    <cellStyle name="Comma 5 13 2" xfId="3756" xr:uid="{9E4183C7-E797-41CB-B4B2-50E9F7E753F6}"/>
    <cellStyle name="Comma 5 14" xfId="2396" xr:uid="{F623D0D9-EE19-45F6-8026-C04176A36F6D}"/>
    <cellStyle name="Comma 5 2" xfId="391" xr:uid="{62C3B762-C418-47DA-A855-521C00AA438D}"/>
    <cellStyle name="Comma 5 2 10" xfId="2397" xr:uid="{461884EF-1146-48EB-98E1-E428EC18D221}"/>
    <cellStyle name="Comma 5 2 2" xfId="392" xr:uid="{48F0918F-BBD0-454D-B1E3-F7F11994AB83}"/>
    <cellStyle name="Comma 5 2 2 2" xfId="393" xr:uid="{227C618A-97F8-4FB1-8ABB-D9A3A273DD7B}"/>
    <cellStyle name="Comma 5 2 2 2 2" xfId="1198" xr:uid="{C758E611-DC5D-42C8-8A28-CFCC191B429F}"/>
    <cellStyle name="Comma 5 2 2 2 2 2" xfId="1791" xr:uid="{367A45B7-4A38-4ACA-B793-D3D6F022B6E7}"/>
    <cellStyle name="Comma 5 2 2 2 2 2 2" xfId="3373" xr:uid="{6B29B1E2-750D-4FD2-90FC-0901F38F2706}"/>
    <cellStyle name="Comma 5 2 2 2 2 3" xfId="2790" xr:uid="{8BF03EC6-76F1-48B0-AFC4-266841362F80}"/>
    <cellStyle name="Comma 5 2 2 2 3" xfId="1392" xr:uid="{CE9BC692-8C92-4C40-B5AE-530BBFA085A5}"/>
    <cellStyle name="Comma 5 2 2 2 3 2" xfId="1984" xr:uid="{76FDAECD-125E-43AC-AB10-D95362D1E901}"/>
    <cellStyle name="Comma 5 2 2 2 3 2 2" xfId="3566" xr:uid="{70281595-8458-4C06-9177-88C39D610646}"/>
    <cellStyle name="Comma 5 2 2 2 3 3" xfId="2983" xr:uid="{BF748BF5-6F2D-41FC-9E37-8A9323D1141A}"/>
    <cellStyle name="Comma 5 2 2 2 4" xfId="997" xr:uid="{D6D9E083-66AD-4708-9B9F-431B3BB4E68E}"/>
    <cellStyle name="Comma 5 2 2 2 4 2" xfId="2593" xr:uid="{55702C9A-9DFC-4733-A321-072ABD82E65A}"/>
    <cellStyle name="Comma 5 2 2 2 5" xfId="1591" xr:uid="{B3951CF6-E94E-487C-9752-21DD8D8145C1}"/>
    <cellStyle name="Comma 5 2 2 2 5 2" xfId="3176" xr:uid="{462E1C6F-B0F6-4840-8513-7D97CCFC9372}"/>
    <cellStyle name="Comma 5 2 2 2 6" xfId="2185" xr:uid="{14EC5565-E892-4871-8FD9-A4AA2226E372}"/>
    <cellStyle name="Comma 5 2 2 2 6 2" xfId="3759" xr:uid="{04798545-5D0D-4FB4-9287-7737501C8966}"/>
    <cellStyle name="Comma 5 2 2 2 7" xfId="2399" xr:uid="{8B583A76-C440-44C3-BB93-B0AB50DEEC95}"/>
    <cellStyle name="Comma 5 2 2 3" xfId="394" xr:uid="{A44289CB-F05D-4438-B384-5F77C695EC7E}"/>
    <cellStyle name="Comma 5 2 2 3 2" xfId="1199" xr:uid="{F10D7479-0DC9-4917-8B95-F36ECE026EB7}"/>
    <cellStyle name="Comma 5 2 2 3 2 2" xfId="1792" xr:uid="{B5D445D6-2F07-439E-9B68-0EAA727B6B91}"/>
    <cellStyle name="Comma 5 2 2 3 2 2 2" xfId="3374" xr:uid="{BA7FF236-8E52-4318-9685-68CAD8DF2FE3}"/>
    <cellStyle name="Comma 5 2 2 3 2 3" xfId="2791" xr:uid="{49DA8516-F7DC-4C2A-82C8-A71A351A178F}"/>
    <cellStyle name="Comma 5 2 2 3 3" xfId="1393" xr:uid="{7EA4265E-C2A3-4A55-92C0-A186E3DCD322}"/>
    <cellStyle name="Comma 5 2 2 3 3 2" xfId="1985" xr:uid="{301C685B-E875-4A3C-BD0B-4B43FE6DA675}"/>
    <cellStyle name="Comma 5 2 2 3 3 2 2" xfId="3567" xr:uid="{8399F62C-5499-4157-B706-7ABD94DE2ABA}"/>
    <cellStyle name="Comma 5 2 2 3 3 3" xfId="2984" xr:uid="{155573EC-9450-4F86-858F-686220B98265}"/>
    <cellStyle name="Comma 5 2 2 3 4" xfId="998" xr:uid="{0B058A6C-BEFE-48CD-B64B-DFB3D07E18D0}"/>
    <cellStyle name="Comma 5 2 2 3 4 2" xfId="2594" xr:uid="{980EA5EE-D5A5-430F-9F6F-B62C6C999FD3}"/>
    <cellStyle name="Comma 5 2 2 3 5" xfId="1592" xr:uid="{C54FE0F4-AF74-41F1-B44C-3D0C19460716}"/>
    <cellStyle name="Comma 5 2 2 3 5 2" xfId="3177" xr:uid="{534E52DA-C95A-489C-B0BD-3F91260BA0AA}"/>
    <cellStyle name="Comma 5 2 2 3 6" xfId="2186" xr:uid="{737CBD74-98E6-4787-99ED-6A6E2B525919}"/>
    <cellStyle name="Comma 5 2 2 3 6 2" xfId="3760" xr:uid="{9B2A45A6-6636-4017-A69C-C03C27CC3D4B}"/>
    <cellStyle name="Comma 5 2 2 3 7" xfId="2400" xr:uid="{EAC65460-3540-4ECC-ADFE-7ECB6CCB7E0F}"/>
    <cellStyle name="Comma 5 2 2 4" xfId="1197" xr:uid="{79481C23-E4E6-46B9-85DE-CE43526915B2}"/>
    <cellStyle name="Comma 5 2 2 4 2" xfId="1790" xr:uid="{3074D342-C0B8-422C-BD78-EE04715BD59D}"/>
    <cellStyle name="Comma 5 2 2 4 2 2" xfId="3372" xr:uid="{29A05DBA-BAD0-4778-8E32-79E260BF8687}"/>
    <cellStyle name="Comma 5 2 2 4 3" xfId="2789" xr:uid="{655788BF-2BCE-4EE0-81CC-305BC2C9C3F0}"/>
    <cellStyle name="Comma 5 2 2 5" xfId="1391" xr:uid="{B09BD67B-30C0-409A-BC39-E51005F81A60}"/>
    <cellStyle name="Comma 5 2 2 5 2" xfId="1983" xr:uid="{7A063F5A-866C-4804-8542-1B915F8D7A66}"/>
    <cellStyle name="Comma 5 2 2 5 2 2" xfId="3565" xr:uid="{2CF770A9-61EB-4198-AD31-3D3DE75EC118}"/>
    <cellStyle name="Comma 5 2 2 5 3" xfId="2982" xr:uid="{BEAD0107-F1D2-478F-AD64-375BD009838B}"/>
    <cellStyle name="Comma 5 2 2 6" xfId="996" xr:uid="{D8120FAB-0F35-4E15-82D4-D734C187E0CC}"/>
    <cellStyle name="Comma 5 2 2 6 2" xfId="2592" xr:uid="{A5D1EA49-2CC6-47EE-BFB2-2858621D2EDC}"/>
    <cellStyle name="Comma 5 2 2 7" xfId="1590" xr:uid="{936C73AF-30CD-4D45-89DF-18624E20B0C7}"/>
    <cellStyle name="Comma 5 2 2 7 2" xfId="3175" xr:uid="{1E1F4113-7202-4CD1-902E-005DA3218D2D}"/>
    <cellStyle name="Comma 5 2 2 8" xfId="2184" xr:uid="{2B048374-BB7C-4DC5-90A6-8663B142ED0F}"/>
    <cellStyle name="Comma 5 2 2 8 2" xfId="3758" xr:uid="{27E9CC14-F90E-44E0-A2F3-825E39AC7735}"/>
    <cellStyle name="Comma 5 2 2 9" xfId="2398" xr:uid="{FD70ED13-9545-4240-AE6D-78D50B896043}"/>
    <cellStyle name="Comma 5 2 3" xfId="395" xr:uid="{F4227467-6676-4769-919C-B4A45838AC46}"/>
    <cellStyle name="Comma 5 2 3 2" xfId="1200" xr:uid="{430B4CF1-F59E-4135-8645-6AE3F866D11F}"/>
    <cellStyle name="Comma 5 2 3 2 2" xfId="1793" xr:uid="{B3938C7D-77E9-4BB1-A455-88B81371F215}"/>
    <cellStyle name="Comma 5 2 3 2 2 2" xfId="3375" xr:uid="{62B77A13-5AF0-42CF-8458-737FAD9834F4}"/>
    <cellStyle name="Comma 5 2 3 2 3" xfId="2792" xr:uid="{C5013234-AE97-4069-8096-2A8484128588}"/>
    <cellStyle name="Comma 5 2 3 3" xfId="1394" xr:uid="{8586B708-B213-4087-98F0-D64EE333905A}"/>
    <cellStyle name="Comma 5 2 3 3 2" xfId="1986" xr:uid="{E88A5C89-B5B2-4B3A-9DBD-3946969D5330}"/>
    <cellStyle name="Comma 5 2 3 3 2 2" xfId="3568" xr:uid="{050215E4-DB8D-43E6-B4BD-78388ABD8B21}"/>
    <cellStyle name="Comma 5 2 3 3 3" xfId="2985" xr:uid="{7A5042E6-13CA-4BC2-BCF4-A0F0A2A377FC}"/>
    <cellStyle name="Comma 5 2 3 4" xfId="999" xr:uid="{3498812C-80E2-49BA-B68F-F96FCB5529A3}"/>
    <cellStyle name="Comma 5 2 3 4 2" xfId="2595" xr:uid="{4CB2E205-AC49-4784-B904-B50C3AA095EE}"/>
    <cellStyle name="Comma 5 2 3 5" xfId="1593" xr:uid="{CA5610F9-E9C6-4660-8F40-F9A9E41521CF}"/>
    <cellStyle name="Comma 5 2 3 5 2" xfId="3178" xr:uid="{1D0E7342-CAAA-4F7C-BC85-4583D4FDA70B}"/>
    <cellStyle name="Comma 5 2 3 6" xfId="2187" xr:uid="{D60B35DC-5C12-4BBB-819F-CFB2327DD4F3}"/>
    <cellStyle name="Comma 5 2 3 6 2" xfId="3761" xr:uid="{44610181-FE3D-4789-A381-7CDBCAAEA609}"/>
    <cellStyle name="Comma 5 2 3 7" xfId="2401" xr:uid="{1097FD60-E78F-4BE0-B469-CF3AAA547ADB}"/>
    <cellStyle name="Comma 5 2 4" xfId="396" xr:uid="{3B650C9B-08DB-4DF1-9193-DB70C516011C}"/>
    <cellStyle name="Comma 5 2 4 2" xfId="1201" xr:uid="{CEC2579F-836F-4D76-9DA7-88209AF48D66}"/>
    <cellStyle name="Comma 5 2 4 2 2" xfId="1794" xr:uid="{E76A5E91-7F23-42F2-B465-1DB50E08D395}"/>
    <cellStyle name="Comma 5 2 4 2 2 2" xfId="3376" xr:uid="{A2863112-9CFA-47B8-8511-C2B660B348A4}"/>
    <cellStyle name="Comma 5 2 4 2 3" xfId="2793" xr:uid="{D69CB32C-3B75-4A5B-B027-19C15BBBEBBE}"/>
    <cellStyle name="Comma 5 2 4 3" xfId="1395" xr:uid="{A2814835-F447-4D0C-AA1E-E5A8E1517F65}"/>
    <cellStyle name="Comma 5 2 4 3 2" xfId="1987" xr:uid="{2585939F-8A14-4F66-8EDF-20DC2367D556}"/>
    <cellStyle name="Comma 5 2 4 3 2 2" xfId="3569" xr:uid="{3BF7DEEA-68ED-4FE6-80E4-CB9C01148C15}"/>
    <cellStyle name="Comma 5 2 4 3 3" xfId="2986" xr:uid="{89502BE8-54DF-48C6-83FC-8D5211540132}"/>
    <cellStyle name="Comma 5 2 4 4" xfId="1000" xr:uid="{A27D9FCF-E100-4309-85AE-2B43E69E534E}"/>
    <cellStyle name="Comma 5 2 4 4 2" xfId="2596" xr:uid="{83A082A4-8966-429F-A36F-BB5CD67F9F86}"/>
    <cellStyle name="Comma 5 2 4 5" xfId="1594" xr:uid="{BA0DE01E-5FBB-430B-9239-84134FBEF38E}"/>
    <cellStyle name="Comma 5 2 4 5 2" xfId="3179" xr:uid="{679876AE-8109-4B77-8CF0-F753703B11EE}"/>
    <cellStyle name="Comma 5 2 4 6" xfId="2188" xr:uid="{040E0018-5968-4433-AC5F-378F417D6D34}"/>
    <cellStyle name="Comma 5 2 4 6 2" xfId="3762" xr:uid="{F9D48BB8-DFCC-48D3-9EB4-B13E4ED1E5BF}"/>
    <cellStyle name="Comma 5 2 4 7" xfId="2402" xr:uid="{72F2B926-DDF1-428E-A372-11E7FEDF90EF}"/>
    <cellStyle name="Comma 5 2 5" xfId="1196" xr:uid="{0C506F1A-F3D5-4006-9BC6-6F7C8018FE2C}"/>
    <cellStyle name="Comma 5 2 5 2" xfId="1789" xr:uid="{D519993B-7766-4F88-943F-057F0EE0D715}"/>
    <cellStyle name="Comma 5 2 5 2 2" xfId="3371" xr:uid="{81309293-B65C-4322-BA85-5F10D2B6E2BA}"/>
    <cellStyle name="Comma 5 2 5 3" xfId="2788" xr:uid="{2B183C10-5CA7-4000-8AC9-94BD9DAE56CD}"/>
    <cellStyle name="Comma 5 2 6" xfId="1390" xr:uid="{1C214A4F-E4AB-4A34-B30A-539F3FCD4E2C}"/>
    <cellStyle name="Comma 5 2 6 2" xfId="1982" xr:uid="{29150931-2806-4D50-823E-D000C14AB658}"/>
    <cellStyle name="Comma 5 2 6 2 2" xfId="3564" xr:uid="{A97C7F48-4A54-441B-A534-3E6F5C3BFA7C}"/>
    <cellStyle name="Comma 5 2 6 3" xfId="2981" xr:uid="{1CE20406-CB22-492C-B61A-92D8C383B54F}"/>
    <cellStyle name="Comma 5 2 7" xfId="995" xr:uid="{D3BD4BDD-B544-423C-A11E-98D606BF3C6D}"/>
    <cellStyle name="Comma 5 2 7 2" xfId="2591" xr:uid="{6E53BF36-A218-43A5-950C-BAA6532CA135}"/>
    <cellStyle name="Comma 5 2 8" xfId="1589" xr:uid="{70E0491C-EF7A-4639-B8AD-E641D7C101C8}"/>
    <cellStyle name="Comma 5 2 8 2" xfId="3174" xr:uid="{5B751064-64BD-4C65-8940-0B7112DC6CCE}"/>
    <cellStyle name="Comma 5 2 9" xfId="2183" xr:uid="{27932800-2492-49AA-8FE8-0A57D2EE38C4}"/>
    <cellStyle name="Comma 5 2 9 2" xfId="3757" xr:uid="{F0152691-95C8-4106-BB2B-2CF3C9F8D6AB}"/>
    <cellStyle name="Comma 5 3" xfId="397" xr:uid="{8FFF419C-15DE-4FF5-931D-81C4CE57BDCD}"/>
    <cellStyle name="Comma 5 3 10" xfId="2403" xr:uid="{260338C5-9219-4A9D-B40E-DC93E186C81E}"/>
    <cellStyle name="Comma 5 3 2" xfId="398" xr:uid="{3E73AB41-76D5-437F-90A8-C147A973892A}"/>
    <cellStyle name="Comma 5 3 2 2" xfId="399" xr:uid="{13F43F78-2FB0-481A-96E6-F74866093DA9}"/>
    <cellStyle name="Comma 5 3 2 2 2" xfId="1204" xr:uid="{6A5FB60D-6FED-4BF7-88EE-5EB2FEC11167}"/>
    <cellStyle name="Comma 5 3 2 2 2 2" xfId="1797" xr:uid="{A3C4428C-E0B2-411B-B3A8-CA1CD6568790}"/>
    <cellStyle name="Comma 5 3 2 2 2 2 2" xfId="3379" xr:uid="{A1D17214-D3AC-4F54-AE2C-40D7719B514D}"/>
    <cellStyle name="Comma 5 3 2 2 2 3" xfId="2796" xr:uid="{5B34461E-400F-407F-8257-50272F3FE8A4}"/>
    <cellStyle name="Comma 5 3 2 2 3" xfId="1398" xr:uid="{3DA4B1C6-3119-4F27-8CBB-162CD9548ED1}"/>
    <cellStyle name="Comma 5 3 2 2 3 2" xfId="1990" xr:uid="{13583DBE-868C-41C0-A61B-C9771F3D2F6C}"/>
    <cellStyle name="Comma 5 3 2 2 3 2 2" xfId="3572" xr:uid="{2D738BBE-798C-45C9-A46C-66545C55AAE3}"/>
    <cellStyle name="Comma 5 3 2 2 3 3" xfId="2989" xr:uid="{5C08989E-DA1D-4911-BB5B-0683066DAC81}"/>
    <cellStyle name="Comma 5 3 2 2 4" xfId="1003" xr:uid="{673F0B83-8AAD-47F1-8710-64C1BAA09FE4}"/>
    <cellStyle name="Comma 5 3 2 2 4 2" xfId="2599" xr:uid="{5D8E1689-15C5-44A8-8E4F-4FD19A3C12E6}"/>
    <cellStyle name="Comma 5 3 2 2 5" xfId="1597" xr:uid="{A4C86AA4-EDF2-40B5-8B03-35B22C07774E}"/>
    <cellStyle name="Comma 5 3 2 2 5 2" xfId="3182" xr:uid="{5F8CEB8A-8B06-44E2-A329-CDE8729C3050}"/>
    <cellStyle name="Comma 5 3 2 2 6" xfId="2191" xr:uid="{1A5A44D3-0AAB-43FB-8DFE-3CD4EDD12A10}"/>
    <cellStyle name="Comma 5 3 2 2 6 2" xfId="3765" xr:uid="{78FC1BE1-1EA9-4531-A542-391D1377E797}"/>
    <cellStyle name="Comma 5 3 2 2 7" xfId="2405" xr:uid="{711E440D-05C1-47E4-9B23-14D890E0630E}"/>
    <cellStyle name="Comma 5 3 2 3" xfId="400" xr:uid="{E3247DA1-A83A-4451-A8CD-D81F198FAC8A}"/>
    <cellStyle name="Comma 5 3 2 3 2" xfId="1205" xr:uid="{05B09580-175C-4394-BE76-05202D82D368}"/>
    <cellStyle name="Comma 5 3 2 3 2 2" xfId="1798" xr:uid="{25385EC3-62CB-4E5E-9063-7F93987AA5A9}"/>
    <cellStyle name="Comma 5 3 2 3 2 2 2" xfId="3380" xr:uid="{183D2C4B-703E-4B09-B899-3F98B8F7760F}"/>
    <cellStyle name="Comma 5 3 2 3 2 3" xfId="2797" xr:uid="{9DBCE6F2-A813-4CD8-9709-C728BF1665BD}"/>
    <cellStyle name="Comma 5 3 2 3 3" xfId="1399" xr:uid="{8D5F1F9E-0A7C-4DF4-B333-C87BF23805A1}"/>
    <cellStyle name="Comma 5 3 2 3 3 2" xfId="1991" xr:uid="{D582D463-6071-456D-98F1-6DA022C30180}"/>
    <cellStyle name="Comma 5 3 2 3 3 2 2" xfId="3573" xr:uid="{877507F7-523E-42F4-81BB-EAD26DBE6CDF}"/>
    <cellStyle name="Comma 5 3 2 3 3 3" xfId="2990" xr:uid="{ACDD2151-105F-44E4-ABBC-CC383E1F5D5E}"/>
    <cellStyle name="Comma 5 3 2 3 4" xfId="1004" xr:uid="{B55F5D25-2E8A-4A5F-9807-21C238CE6455}"/>
    <cellStyle name="Comma 5 3 2 3 4 2" xfId="2600" xr:uid="{6F3FA498-87A9-4F56-B035-B28D22C2E58D}"/>
    <cellStyle name="Comma 5 3 2 3 5" xfId="1598" xr:uid="{08AEE1A8-F9A5-4EA3-88F4-35CFEB0D3940}"/>
    <cellStyle name="Comma 5 3 2 3 5 2" xfId="3183" xr:uid="{6E97CC4D-1AEE-46A7-912C-A7430C445966}"/>
    <cellStyle name="Comma 5 3 2 3 6" xfId="2192" xr:uid="{D27D37E8-286B-4F4B-9484-89D0DE3BDB66}"/>
    <cellStyle name="Comma 5 3 2 3 6 2" xfId="3766" xr:uid="{111B7B8E-5168-4963-B1F5-7F6FAB438970}"/>
    <cellStyle name="Comma 5 3 2 3 7" xfId="2406" xr:uid="{57D8172E-23B6-404C-B803-F03E849DE488}"/>
    <cellStyle name="Comma 5 3 2 4" xfId="1203" xr:uid="{0B12C412-4357-4FE4-8464-3B059F9F0D83}"/>
    <cellStyle name="Comma 5 3 2 4 2" xfId="1796" xr:uid="{D7B099C1-E759-4D4F-BA61-BDCEB874411A}"/>
    <cellStyle name="Comma 5 3 2 4 2 2" xfId="3378" xr:uid="{F7FB5EC3-9249-4AAE-82D9-1C18075EE3CA}"/>
    <cellStyle name="Comma 5 3 2 4 3" xfId="2795" xr:uid="{356416A7-9777-4DEE-953D-F55B6EBEB195}"/>
    <cellStyle name="Comma 5 3 2 5" xfId="1397" xr:uid="{6B2B0395-4BFB-4DE5-9E13-0D4DC516B357}"/>
    <cellStyle name="Comma 5 3 2 5 2" xfId="1989" xr:uid="{88B0410E-FE7A-4260-A2F2-A5AF7B3455A9}"/>
    <cellStyle name="Comma 5 3 2 5 2 2" xfId="3571" xr:uid="{CB207F28-142B-48F9-AB96-EEA8DC0FD5A4}"/>
    <cellStyle name="Comma 5 3 2 5 3" xfId="2988" xr:uid="{00C15817-52CC-4C43-AF6B-871AA3685315}"/>
    <cellStyle name="Comma 5 3 2 6" xfId="1002" xr:uid="{72FD6DBA-A9B3-4F74-A386-738F5ED7D442}"/>
    <cellStyle name="Comma 5 3 2 6 2" xfId="2598" xr:uid="{B58790E2-08C9-425E-8C55-F869FB155171}"/>
    <cellStyle name="Comma 5 3 2 7" xfId="1596" xr:uid="{7DF94C36-F5CD-429A-B254-DE64889DDEDC}"/>
    <cellStyle name="Comma 5 3 2 7 2" xfId="3181" xr:uid="{75231CF3-844A-4436-9F90-E37F99BB2784}"/>
    <cellStyle name="Comma 5 3 2 8" xfId="2190" xr:uid="{1BED671F-BF59-4D9D-94CF-548BAC37FB1F}"/>
    <cellStyle name="Comma 5 3 2 8 2" xfId="3764" xr:uid="{8737B467-C1E8-4654-B164-D311095D9E80}"/>
    <cellStyle name="Comma 5 3 2 9" xfId="2404" xr:uid="{766BB92A-5544-4B00-9AD7-8E4E0D3A6D52}"/>
    <cellStyle name="Comma 5 3 3" xfId="401" xr:uid="{E421F1DD-A483-4748-AB3A-31529FDCED3E}"/>
    <cellStyle name="Comma 5 3 3 2" xfId="1206" xr:uid="{0FC3EF48-3616-41A8-ACD1-6520889D5D6B}"/>
    <cellStyle name="Comma 5 3 3 2 2" xfId="1799" xr:uid="{F13995A3-01DB-4938-804B-03E15B2A607D}"/>
    <cellStyle name="Comma 5 3 3 2 2 2" xfId="3381" xr:uid="{C053CA8A-77C4-4467-A9F4-08FEF31DF643}"/>
    <cellStyle name="Comma 5 3 3 2 3" xfId="2798" xr:uid="{4D1ECC7A-8D04-4D6A-8AE4-F46E76B09ABC}"/>
    <cellStyle name="Comma 5 3 3 3" xfId="1400" xr:uid="{98F6FAF5-8F43-4BBA-B38F-E78BD4EE64D1}"/>
    <cellStyle name="Comma 5 3 3 3 2" xfId="1992" xr:uid="{EFB8FEC8-4C8B-410F-83A7-64BB8585EC8D}"/>
    <cellStyle name="Comma 5 3 3 3 2 2" xfId="3574" xr:uid="{76A076EC-16D2-40C4-AD2F-7E57CC50E980}"/>
    <cellStyle name="Comma 5 3 3 3 3" xfId="2991" xr:uid="{003B85E4-151E-4F33-899D-9B4B465BF80F}"/>
    <cellStyle name="Comma 5 3 3 4" xfId="1005" xr:uid="{D273FEDA-C314-474E-A0FA-16B5EAC40C41}"/>
    <cellStyle name="Comma 5 3 3 4 2" xfId="2601" xr:uid="{19F60A81-DAD7-4423-9602-7151E4F2E706}"/>
    <cellStyle name="Comma 5 3 3 5" xfId="1599" xr:uid="{6DFBED99-C4E9-4A48-88BB-B7728ADD5CD6}"/>
    <cellStyle name="Comma 5 3 3 5 2" xfId="3184" xr:uid="{52A858B0-8263-458A-BB9C-FA6B3DDFD9CE}"/>
    <cellStyle name="Comma 5 3 3 6" xfId="2193" xr:uid="{A456E7A9-C0C7-404F-8BA0-35CBC843C354}"/>
    <cellStyle name="Comma 5 3 3 6 2" xfId="3767" xr:uid="{6D31395C-E764-4A86-8D78-A077C33F58C4}"/>
    <cellStyle name="Comma 5 3 3 7" xfId="2407" xr:uid="{D298E35B-CA3A-45C4-9792-968CD8431EA1}"/>
    <cellStyle name="Comma 5 3 4" xfId="402" xr:uid="{61E5F5FC-0C30-4070-8E0B-0B14066ACC50}"/>
    <cellStyle name="Comma 5 3 4 2" xfId="1207" xr:uid="{938A4F4F-167F-4CA9-89F2-8E9B544E9501}"/>
    <cellStyle name="Comma 5 3 4 2 2" xfId="1800" xr:uid="{11C8049C-DF0B-4A94-9148-98510EDF2323}"/>
    <cellStyle name="Comma 5 3 4 2 2 2" xfId="3382" xr:uid="{CEF519FA-B152-4576-80C6-E36577B7BB4B}"/>
    <cellStyle name="Comma 5 3 4 2 3" xfId="2799" xr:uid="{E3B66E6C-A65B-458B-ACEC-5AD5A7A55E0C}"/>
    <cellStyle name="Comma 5 3 4 3" xfId="1401" xr:uid="{5B1E0BFC-1A41-4158-BDCC-A4A401F935E2}"/>
    <cellStyle name="Comma 5 3 4 3 2" xfId="1993" xr:uid="{57A0727F-B12F-4825-A823-194B3064CFA2}"/>
    <cellStyle name="Comma 5 3 4 3 2 2" xfId="3575" xr:uid="{C808D236-777C-40D7-8F17-F9FE4AA65BBE}"/>
    <cellStyle name="Comma 5 3 4 3 3" xfId="2992" xr:uid="{D0FB1BE8-760F-4CBF-8817-DD9553A4190A}"/>
    <cellStyle name="Comma 5 3 4 4" xfId="1006" xr:uid="{9B669416-B81F-4E59-8B82-31D63BEC60A2}"/>
    <cellStyle name="Comma 5 3 4 4 2" xfId="2602" xr:uid="{4715F074-A40B-43A5-9B83-DF2F5035B78B}"/>
    <cellStyle name="Comma 5 3 4 5" xfId="1600" xr:uid="{EE38C7E4-CF2C-4C78-9EA0-A20E673E6C82}"/>
    <cellStyle name="Comma 5 3 4 5 2" xfId="3185" xr:uid="{0B501ADA-2EDB-4E6E-AB69-2FB8D1BDEE97}"/>
    <cellStyle name="Comma 5 3 4 6" xfId="2194" xr:uid="{88C4CEA6-F5B8-4953-9306-CCD8B9689F24}"/>
    <cellStyle name="Comma 5 3 4 6 2" xfId="3768" xr:uid="{A52CFDCB-8FD4-4B18-9F00-E1D79C7C163A}"/>
    <cellStyle name="Comma 5 3 4 7" xfId="2408" xr:uid="{A3E5AD06-21E7-4ACD-A28D-3B4397708CFC}"/>
    <cellStyle name="Comma 5 3 5" xfId="1202" xr:uid="{7A620743-ED68-43CA-A0C4-F8638725EDDA}"/>
    <cellStyle name="Comma 5 3 5 2" xfId="1795" xr:uid="{5E6661B5-FE20-489B-8F44-592941CC5F7D}"/>
    <cellStyle name="Comma 5 3 5 2 2" xfId="3377" xr:uid="{43938D35-C7FC-490F-A7C6-4DACEFF36711}"/>
    <cellStyle name="Comma 5 3 5 3" xfId="2794" xr:uid="{DB54A5A2-FDC8-49D7-A56E-02A094E837EA}"/>
    <cellStyle name="Comma 5 3 6" xfId="1396" xr:uid="{81B9885F-96EC-4DD9-8279-49BFC19F7387}"/>
    <cellStyle name="Comma 5 3 6 2" xfId="1988" xr:uid="{C469A757-393B-484D-90D6-2CA6AC1FCB42}"/>
    <cellStyle name="Comma 5 3 6 2 2" xfId="3570" xr:uid="{29BF9FBF-B393-45A0-BD9D-BC2A499E34B3}"/>
    <cellStyle name="Comma 5 3 6 3" xfId="2987" xr:uid="{2A37DAC2-C439-4711-BD0D-D754A606860E}"/>
    <cellStyle name="Comma 5 3 7" xfId="1001" xr:uid="{F503B81B-80AF-448A-91B4-D46E51FB0A6A}"/>
    <cellStyle name="Comma 5 3 7 2" xfId="2597" xr:uid="{BD71D3C1-AFC6-4F89-8ACE-B666CB9885B4}"/>
    <cellStyle name="Comma 5 3 8" xfId="1595" xr:uid="{F7A18A17-06B6-4552-A1A0-776F840D3AAF}"/>
    <cellStyle name="Comma 5 3 8 2" xfId="3180" xr:uid="{63220CC2-0C8C-4284-93BE-D6B89023A922}"/>
    <cellStyle name="Comma 5 3 9" xfId="2189" xr:uid="{FB85BC1D-9625-46E7-8934-B6D096A6D16D}"/>
    <cellStyle name="Comma 5 3 9 2" xfId="3763" xr:uid="{E079B595-9A2E-42AC-BE39-2019819C0AA1}"/>
    <cellStyle name="Comma 5 4" xfId="403" xr:uid="{DF93E969-ED2C-45C4-AB66-3A5193ED8F82}"/>
    <cellStyle name="Comma 5 4 10" xfId="2409" xr:uid="{9B9070C8-EC95-42F8-AB9A-F283931D016C}"/>
    <cellStyle name="Comma 5 4 2" xfId="404" xr:uid="{9E42EE5F-485B-4C6F-BD2D-9651794B9D66}"/>
    <cellStyle name="Comma 5 4 2 2" xfId="405" xr:uid="{879D1E64-2B12-49DC-8DBA-C10AA1106262}"/>
    <cellStyle name="Comma 5 4 2 2 2" xfId="1210" xr:uid="{AC59F06B-1157-4847-BB7E-EDE9CABA1111}"/>
    <cellStyle name="Comma 5 4 2 2 2 2" xfId="1803" xr:uid="{6939C7B5-FDC5-43B3-B77A-881CB8D44872}"/>
    <cellStyle name="Comma 5 4 2 2 2 2 2" xfId="3385" xr:uid="{A4CB4CB1-3BBD-40F3-BFB9-D58D07AD942F}"/>
    <cellStyle name="Comma 5 4 2 2 2 3" xfId="2802" xr:uid="{0AC27837-8B41-4514-819E-9D2D3A46B82C}"/>
    <cellStyle name="Comma 5 4 2 2 3" xfId="1404" xr:uid="{12FFFE40-F113-4EB4-8831-D13EC79DB769}"/>
    <cellStyle name="Comma 5 4 2 2 3 2" xfId="1996" xr:uid="{73C5A8AC-D80B-4DB9-878B-C5CF4E70132A}"/>
    <cellStyle name="Comma 5 4 2 2 3 2 2" xfId="3578" xr:uid="{B572A6AD-864B-49B8-A52F-D53B4A9945B9}"/>
    <cellStyle name="Comma 5 4 2 2 3 3" xfId="2995" xr:uid="{4B60AC4B-248B-4535-8136-051A65CE21CE}"/>
    <cellStyle name="Comma 5 4 2 2 4" xfId="1009" xr:uid="{90316EAD-26B9-4920-94A9-A4C73CBFC8BA}"/>
    <cellStyle name="Comma 5 4 2 2 4 2" xfId="2605" xr:uid="{BDFD000C-9023-432E-BCFA-D65C250C9E1D}"/>
    <cellStyle name="Comma 5 4 2 2 5" xfId="1603" xr:uid="{FBF77DF7-E6E1-4E69-B0EA-5F33BC75F8D2}"/>
    <cellStyle name="Comma 5 4 2 2 5 2" xfId="3188" xr:uid="{744A13CB-C7B8-4C61-843B-16CBFA622AA5}"/>
    <cellStyle name="Comma 5 4 2 2 6" xfId="2197" xr:uid="{340C80B0-5234-4EDE-914A-380BFA806BF3}"/>
    <cellStyle name="Comma 5 4 2 2 6 2" xfId="3771" xr:uid="{871A79A4-A404-4232-8CDE-A5A5DC92121A}"/>
    <cellStyle name="Comma 5 4 2 2 7" xfId="2411" xr:uid="{F03E081D-125F-4DEC-8D07-223FD35FFEA3}"/>
    <cellStyle name="Comma 5 4 2 3" xfId="406" xr:uid="{459768D3-B94D-4768-9A27-A5F8B0E96DCC}"/>
    <cellStyle name="Comma 5 4 2 3 2" xfId="1211" xr:uid="{574F5255-3319-431F-9BF6-8559A455B808}"/>
    <cellStyle name="Comma 5 4 2 3 2 2" xfId="1804" xr:uid="{DF64E0CA-E2D2-4AD5-90D4-F7674108F533}"/>
    <cellStyle name="Comma 5 4 2 3 2 2 2" xfId="3386" xr:uid="{B2765987-9BD3-4F45-BE92-6C066FE8ADAC}"/>
    <cellStyle name="Comma 5 4 2 3 2 3" xfId="2803" xr:uid="{26F76180-E107-4DDB-BA5C-F95C3EE643E6}"/>
    <cellStyle name="Comma 5 4 2 3 3" xfId="1405" xr:uid="{B465FB75-332D-4899-B073-9B81505BC0E1}"/>
    <cellStyle name="Comma 5 4 2 3 3 2" xfId="1997" xr:uid="{A72AC01D-31E8-4F17-85A9-1B2B35BC14DC}"/>
    <cellStyle name="Comma 5 4 2 3 3 2 2" xfId="3579" xr:uid="{7C734354-2230-4C9C-9910-D96CFF2665CB}"/>
    <cellStyle name="Comma 5 4 2 3 3 3" xfId="2996" xr:uid="{A03A6A09-00F0-485A-AA2B-02A88DFC623F}"/>
    <cellStyle name="Comma 5 4 2 3 4" xfId="1010" xr:uid="{52757704-F8D5-44B2-8759-A11E70DEEB15}"/>
    <cellStyle name="Comma 5 4 2 3 4 2" xfId="2606" xr:uid="{4CB5E395-CF7B-4C89-A52A-B8888D1FFDFE}"/>
    <cellStyle name="Comma 5 4 2 3 5" xfId="1604" xr:uid="{13F1B884-3BEA-4C92-B7B0-8262DF0E3BDF}"/>
    <cellStyle name="Comma 5 4 2 3 5 2" xfId="3189" xr:uid="{70F9D9E3-3E01-448B-9ABB-D57AB9FFA4FF}"/>
    <cellStyle name="Comma 5 4 2 3 6" xfId="2198" xr:uid="{3B7BBA07-23F8-4E2B-8B33-2E553D0DEAB4}"/>
    <cellStyle name="Comma 5 4 2 3 6 2" xfId="3772" xr:uid="{24BD710F-632A-4D4E-A253-7341D65A568D}"/>
    <cellStyle name="Comma 5 4 2 3 7" xfId="2412" xr:uid="{A78403EB-9428-492E-81E5-3D0A5BBD06A7}"/>
    <cellStyle name="Comma 5 4 2 4" xfId="1209" xr:uid="{9DDC91AE-C5B5-47FC-AC58-FD95A2E3EACC}"/>
    <cellStyle name="Comma 5 4 2 4 2" xfId="1802" xr:uid="{40087F53-3778-45B3-9627-F4BBEE52A88C}"/>
    <cellStyle name="Comma 5 4 2 4 2 2" xfId="3384" xr:uid="{EB440604-1067-46ED-A78F-C1AAE7388B11}"/>
    <cellStyle name="Comma 5 4 2 4 3" xfId="2801" xr:uid="{A78D0286-E717-456A-8FBD-C4E5F06ACB08}"/>
    <cellStyle name="Comma 5 4 2 5" xfId="1403" xr:uid="{7045F1A3-5DFE-4E10-ACB8-FDDBAC4BAAD0}"/>
    <cellStyle name="Comma 5 4 2 5 2" xfId="1995" xr:uid="{B999FBF7-7D05-45E5-9F80-236CE734DEB1}"/>
    <cellStyle name="Comma 5 4 2 5 2 2" xfId="3577" xr:uid="{DABC1107-945B-4E70-A6CF-8A5B449EEFB9}"/>
    <cellStyle name="Comma 5 4 2 5 3" xfId="2994" xr:uid="{4A5B08B0-B2AA-496A-80C2-A4D44A91D346}"/>
    <cellStyle name="Comma 5 4 2 6" xfId="1008" xr:uid="{7874C94D-8BB2-4B08-B123-2139E5E61411}"/>
    <cellStyle name="Comma 5 4 2 6 2" xfId="2604" xr:uid="{740C1EC0-CDF3-480B-971E-BABCA39893BA}"/>
    <cellStyle name="Comma 5 4 2 7" xfId="1602" xr:uid="{CD42DAC7-E2B2-40F5-B334-5FB2C953C3FC}"/>
    <cellStyle name="Comma 5 4 2 7 2" xfId="3187" xr:uid="{4306AD41-0552-4B69-A097-E2E167762A3B}"/>
    <cellStyle name="Comma 5 4 2 8" xfId="2196" xr:uid="{4C9DF6F0-9885-476C-BA43-BBFFCF419602}"/>
    <cellStyle name="Comma 5 4 2 8 2" xfId="3770" xr:uid="{3F47941B-87C6-4260-841C-2ABF68ED4C72}"/>
    <cellStyle name="Comma 5 4 2 9" xfId="2410" xr:uid="{5F67FB81-16B8-4469-9372-E9DE3B942BA3}"/>
    <cellStyle name="Comma 5 4 3" xfId="407" xr:uid="{2D51A31E-7F6C-4382-8B1E-B701D14D250D}"/>
    <cellStyle name="Comma 5 4 3 2" xfId="1212" xr:uid="{EC9CDED7-68F7-47D0-B732-7B22EE24B0F4}"/>
    <cellStyle name="Comma 5 4 3 2 2" xfId="1805" xr:uid="{59280712-0836-4232-8558-660CFDE6C6D2}"/>
    <cellStyle name="Comma 5 4 3 2 2 2" xfId="3387" xr:uid="{03922DF2-A09F-4360-85A6-CFF0717D176D}"/>
    <cellStyle name="Comma 5 4 3 2 3" xfId="2804" xr:uid="{DEC8B594-FD1A-4DD6-82DB-B62F4A42D68A}"/>
    <cellStyle name="Comma 5 4 3 3" xfId="1406" xr:uid="{DB952298-D79E-4D09-A03E-0ECFA1F43156}"/>
    <cellStyle name="Comma 5 4 3 3 2" xfId="1998" xr:uid="{FFAD89D0-5132-493C-AF89-6984CE59AC42}"/>
    <cellStyle name="Comma 5 4 3 3 2 2" xfId="3580" xr:uid="{FDD45509-C93B-400D-8D4A-7114904836C7}"/>
    <cellStyle name="Comma 5 4 3 3 3" xfId="2997" xr:uid="{275D56ED-A907-4188-84BB-2D064143B4E3}"/>
    <cellStyle name="Comma 5 4 3 4" xfId="1011" xr:uid="{29EE5FC2-AEFD-44BA-B5A9-EC242A1E4B41}"/>
    <cellStyle name="Comma 5 4 3 4 2" xfId="2607" xr:uid="{66A78DE8-B3C8-4673-8E42-3D55C04EFCF7}"/>
    <cellStyle name="Comma 5 4 3 5" xfId="1605" xr:uid="{430F5933-9973-491B-880D-8E2778D152AA}"/>
    <cellStyle name="Comma 5 4 3 5 2" xfId="3190" xr:uid="{61898C3C-E70D-4286-B68C-6DAB5F90F808}"/>
    <cellStyle name="Comma 5 4 3 6" xfId="2199" xr:uid="{EDC096BD-B4D4-4A41-AFC4-76B3236454AB}"/>
    <cellStyle name="Comma 5 4 3 6 2" xfId="3773" xr:uid="{70E1D6D0-98BD-4D7F-B39B-FADB2B75033C}"/>
    <cellStyle name="Comma 5 4 3 7" xfId="2413" xr:uid="{2D21BCC3-57A8-49E5-8E8A-E023D7A7F218}"/>
    <cellStyle name="Comma 5 4 4" xfId="408" xr:uid="{789AA358-2A62-4A99-9C8E-2614BC577CC5}"/>
    <cellStyle name="Comma 5 4 4 2" xfId="1213" xr:uid="{112C3472-F2E9-432A-817C-5926233D4518}"/>
    <cellStyle name="Comma 5 4 4 2 2" xfId="1806" xr:uid="{1BFFFB19-87F9-4A8C-AEC2-63B28A22AB28}"/>
    <cellStyle name="Comma 5 4 4 2 2 2" xfId="3388" xr:uid="{C77BC8DF-6247-4CEE-9C64-0FA33B2BDDFF}"/>
    <cellStyle name="Comma 5 4 4 2 3" xfId="2805" xr:uid="{2591F646-ADD1-413B-BFCC-567D6B799FFD}"/>
    <cellStyle name="Comma 5 4 4 3" xfId="1407" xr:uid="{0CA88F9F-EEEF-4C17-B517-E8C4E8DE9C3A}"/>
    <cellStyle name="Comma 5 4 4 3 2" xfId="1999" xr:uid="{3343FFA5-9E50-459E-AD97-8479E581D250}"/>
    <cellStyle name="Comma 5 4 4 3 2 2" xfId="3581" xr:uid="{D8EC0C92-D7E4-4D33-B197-E3AF7D50329D}"/>
    <cellStyle name="Comma 5 4 4 3 3" xfId="2998" xr:uid="{AC4240AA-C635-490F-914C-CD164F970C82}"/>
    <cellStyle name="Comma 5 4 4 4" xfId="1012" xr:uid="{EEDCA8B8-6959-48FD-96D2-A5DA1DBD1589}"/>
    <cellStyle name="Comma 5 4 4 4 2" xfId="2608" xr:uid="{E1841BF2-E81F-4D04-A553-74BF4DB9B917}"/>
    <cellStyle name="Comma 5 4 4 5" xfId="1606" xr:uid="{18ECE7A5-C50D-4F7F-A620-B8509C72F8DC}"/>
    <cellStyle name="Comma 5 4 4 5 2" xfId="3191" xr:uid="{877A4765-6726-4DB0-BC34-6373BB412398}"/>
    <cellStyle name="Comma 5 4 4 6" xfId="2200" xr:uid="{DE580812-6BDC-4A73-A8DC-0D8BD0F84EA4}"/>
    <cellStyle name="Comma 5 4 4 6 2" xfId="3774" xr:uid="{E50574D3-DC9A-489A-9EEF-7C7270546020}"/>
    <cellStyle name="Comma 5 4 4 7" xfId="2414" xr:uid="{06B049CE-A967-40E0-9170-46F9B9586103}"/>
    <cellStyle name="Comma 5 4 5" xfId="1208" xr:uid="{D5AC1526-3911-490C-ACE0-3863D875CF63}"/>
    <cellStyle name="Comma 5 4 5 2" xfId="1801" xr:uid="{37C31F3C-D37C-4A3C-BE08-A8A4610D983F}"/>
    <cellStyle name="Comma 5 4 5 2 2" xfId="3383" xr:uid="{269BAA68-1240-4B2E-994B-B7765A228E8B}"/>
    <cellStyle name="Comma 5 4 5 3" xfId="2800" xr:uid="{A76B0EAD-3645-44F3-B8C1-457728962BBC}"/>
    <cellStyle name="Comma 5 4 6" xfId="1402" xr:uid="{5274E469-AEB9-4FB1-90A1-743275AA1948}"/>
    <cellStyle name="Comma 5 4 6 2" xfId="1994" xr:uid="{68D15F66-23F6-4E7D-A330-BB9000812BE7}"/>
    <cellStyle name="Comma 5 4 6 2 2" xfId="3576" xr:uid="{C3C5C2BE-60F4-4566-AF52-4146F986DE0B}"/>
    <cellStyle name="Comma 5 4 6 3" xfId="2993" xr:uid="{934A8DEE-7475-498C-B76A-B1E7227D2316}"/>
    <cellStyle name="Comma 5 4 7" xfId="1007" xr:uid="{70BB3DFE-530E-4A14-9E20-14D8162CB347}"/>
    <cellStyle name="Comma 5 4 7 2" xfId="2603" xr:uid="{9EAD238B-7F2B-468B-A7A0-9A154BDEF67F}"/>
    <cellStyle name="Comma 5 4 8" xfId="1601" xr:uid="{DB3D815D-4F86-4BDE-BDCE-AA86828733F9}"/>
    <cellStyle name="Comma 5 4 8 2" xfId="3186" xr:uid="{CFD6F15D-4B70-4ABB-914E-6C4432F10763}"/>
    <cellStyle name="Comma 5 4 9" xfId="2195" xr:uid="{31F90A8B-7028-4A45-B890-E3213E5B3449}"/>
    <cellStyle name="Comma 5 4 9 2" xfId="3769" xr:uid="{CA379725-2688-4095-BE8B-60295284F97A}"/>
    <cellStyle name="Comma 5 5" xfId="409" xr:uid="{AEE26C53-A712-4B78-8303-5B98D564DB2D}"/>
    <cellStyle name="Comma 5 5 10" xfId="2415" xr:uid="{883725EA-19A8-40FB-9E96-B56D31538D79}"/>
    <cellStyle name="Comma 5 5 2" xfId="410" xr:uid="{E1DF7E2D-8A76-4F54-BE92-7C54F01D39D2}"/>
    <cellStyle name="Comma 5 5 2 2" xfId="411" xr:uid="{0BAE488B-8DEE-4CFE-B27E-32BA39BB8D18}"/>
    <cellStyle name="Comma 5 5 2 2 2" xfId="1216" xr:uid="{9F3FA193-1B3D-48C5-A23E-8A52056F5D86}"/>
    <cellStyle name="Comma 5 5 2 2 2 2" xfId="1809" xr:uid="{B97E4812-2733-43C6-AAA9-0985AE5EA02F}"/>
    <cellStyle name="Comma 5 5 2 2 2 2 2" xfId="3391" xr:uid="{E1829C15-56A1-48F7-B4E0-0719EDF37086}"/>
    <cellStyle name="Comma 5 5 2 2 2 3" xfId="2808" xr:uid="{EE11938F-6717-4E28-BF40-B5889377FDF2}"/>
    <cellStyle name="Comma 5 5 2 2 3" xfId="1410" xr:uid="{D87C9299-2154-4C37-B4D9-A4876484289F}"/>
    <cellStyle name="Comma 5 5 2 2 3 2" xfId="2002" xr:uid="{F4697E38-C352-4D76-8BF0-DD27BB9FF8A6}"/>
    <cellStyle name="Comma 5 5 2 2 3 2 2" xfId="3584" xr:uid="{2601BB04-F933-4764-AF28-CA02A1680797}"/>
    <cellStyle name="Comma 5 5 2 2 3 3" xfId="3001" xr:uid="{51978A1D-A9EC-4CC6-8633-24AEDC994CAA}"/>
    <cellStyle name="Comma 5 5 2 2 4" xfId="1015" xr:uid="{4AD87216-4EAE-4C92-BB19-F2F34CCECD31}"/>
    <cellStyle name="Comma 5 5 2 2 4 2" xfId="2611" xr:uid="{E3BAC396-6575-480A-A3CA-6017000FE65F}"/>
    <cellStyle name="Comma 5 5 2 2 5" xfId="1609" xr:uid="{0C71F2A8-B498-4C7E-A2CE-2972A495BFD0}"/>
    <cellStyle name="Comma 5 5 2 2 5 2" xfId="3194" xr:uid="{68BFEB76-6AF5-4746-8690-50EDD606B6AA}"/>
    <cellStyle name="Comma 5 5 2 2 6" xfId="2203" xr:uid="{E12696E2-68BA-4B82-BE1A-E6D726125050}"/>
    <cellStyle name="Comma 5 5 2 2 6 2" xfId="3777" xr:uid="{BDECF911-930D-477F-AAE7-B5AED729EE9A}"/>
    <cellStyle name="Comma 5 5 2 2 7" xfId="2417" xr:uid="{3D4F001E-8855-44A6-82FC-0D44013E46C4}"/>
    <cellStyle name="Comma 5 5 2 3" xfId="412" xr:uid="{961FC241-AB4B-4F18-857D-51CD3402D19D}"/>
    <cellStyle name="Comma 5 5 2 3 2" xfId="1217" xr:uid="{B15598DC-2313-4868-A0BA-D51F2F8C1C73}"/>
    <cellStyle name="Comma 5 5 2 3 2 2" xfId="1810" xr:uid="{C05552A1-4383-4938-AF26-18022E4B7CD9}"/>
    <cellStyle name="Comma 5 5 2 3 2 2 2" xfId="3392" xr:uid="{320B53D5-C203-4D8E-B253-F1690AFED3B2}"/>
    <cellStyle name="Comma 5 5 2 3 2 3" xfId="2809" xr:uid="{DBC4EFE8-7554-4FA3-AB07-5AD25DFB8F1E}"/>
    <cellStyle name="Comma 5 5 2 3 3" xfId="1411" xr:uid="{645C232E-7E1C-406B-85A2-791AB1D863C8}"/>
    <cellStyle name="Comma 5 5 2 3 3 2" xfId="2003" xr:uid="{CBBB94EB-C13E-4E9E-A3D6-AE396F7C3E51}"/>
    <cellStyle name="Comma 5 5 2 3 3 2 2" xfId="3585" xr:uid="{4613FFF4-A86C-4BCB-9B24-8AC720AE17AA}"/>
    <cellStyle name="Comma 5 5 2 3 3 3" xfId="3002" xr:uid="{B1324DE1-E3F7-486F-8FB0-09E62974F9EB}"/>
    <cellStyle name="Comma 5 5 2 3 4" xfId="1016" xr:uid="{B8245163-6FF9-4F90-A2BE-99C1D4A2A2F5}"/>
    <cellStyle name="Comma 5 5 2 3 4 2" xfId="2612" xr:uid="{55784B23-A551-4332-AB37-7C63A8AE90FD}"/>
    <cellStyle name="Comma 5 5 2 3 5" xfId="1610" xr:uid="{5710E8E2-405D-4056-9486-11CF1A68C376}"/>
    <cellStyle name="Comma 5 5 2 3 5 2" xfId="3195" xr:uid="{DBC9E831-58D5-4350-B06A-003418A22777}"/>
    <cellStyle name="Comma 5 5 2 3 6" xfId="2204" xr:uid="{BE9D0216-86DC-4B03-94FE-1300FD7B808A}"/>
    <cellStyle name="Comma 5 5 2 3 6 2" xfId="3778" xr:uid="{FB4CC0E5-6DB9-432B-A6D4-3AA5EBEBCE10}"/>
    <cellStyle name="Comma 5 5 2 3 7" xfId="2418" xr:uid="{4B48CA1F-A789-4D1A-8B6B-E81CCE35B023}"/>
    <cellStyle name="Comma 5 5 2 4" xfId="1215" xr:uid="{B08DE3E4-6287-41EF-88E2-E8E4B71B2438}"/>
    <cellStyle name="Comma 5 5 2 4 2" xfId="1808" xr:uid="{AF493630-5B75-4414-ACAD-3DABBB79D5F6}"/>
    <cellStyle name="Comma 5 5 2 4 2 2" xfId="3390" xr:uid="{46F32360-E956-46B1-89B8-CFBDA0570EAB}"/>
    <cellStyle name="Comma 5 5 2 4 3" xfId="2807" xr:uid="{A847DE37-8512-426F-BCB4-694681DEC91B}"/>
    <cellStyle name="Comma 5 5 2 5" xfId="1409" xr:uid="{E7EFA991-2AC8-49AE-9EC3-3C0729F02378}"/>
    <cellStyle name="Comma 5 5 2 5 2" xfId="2001" xr:uid="{10AF8199-828D-41DE-BE7C-6858006C469E}"/>
    <cellStyle name="Comma 5 5 2 5 2 2" xfId="3583" xr:uid="{EFB41183-39D6-420F-AEF1-31D5FF6CB12C}"/>
    <cellStyle name="Comma 5 5 2 5 3" xfId="3000" xr:uid="{4BFF54EE-B15F-43C9-A7DB-CB7F1DA7A74C}"/>
    <cellStyle name="Comma 5 5 2 6" xfId="1014" xr:uid="{C1F9CAE3-309C-4616-BABE-80B15933595C}"/>
    <cellStyle name="Comma 5 5 2 6 2" xfId="2610" xr:uid="{44028CC1-5E16-4A6D-8D4C-E91746ED6A28}"/>
    <cellStyle name="Comma 5 5 2 7" xfId="1608" xr:uid="{05748FC4-FB1F-44FF-AE16-656ED9B024B0}"/>
    <cellStyle name="Comma 5 5 2 7 2" xfId="3193" xr:uid="{02B01728-1459-48F0-A1EF-CE057DD23077}"/>
    <cellStyle name="Comma 5 5 2 8" xfId="2202" xr:uid="{02E1F891-2098-4735-A2A4-DF12C6B42A65}"/>
    <cellStyle name="Comma 5 5 2 8 2" xfId="3776" xr:uid="{87D7BDDE-3D2C-45F6-93FE-C42F1B9418B8}"/>
    <cellStyle name="Comma 5 5 2 9" xfId="2416" xr:uid="{A4CE8F1B-FF52-46C0-9CFB-2508C841A0E9}"/>
    <cellStyle name="Comma 5 5 3" xfId="413" xr:uid="{AD76BD04-95E2-4C0B-880B-56EDD5B83B45}"/>
    <cellStyle name="Comma 5 5 3 2" xfId="1218" xr:uid="{92B27BC5-23F2-4066-A08A-9C816D39FB76}"/>
    <cellStyle name="Comma 5 5 3 2 2" xfId="1811" xr:uid="{C4A36D56-CC3E-4AC1-85C6-72D0C31C41E7}"/>
    <cellStyle name="Comma 5 5 3 2 2 2" xfId="3393" xr:uid="{09EC8E6C-5745-4070-B390-5BB60B941E5D}"/>
    <cellStyle name="Comma 5 5 3 2 3" xfId="2810" xr:uid="{BFB344E3-1A7E-4748-BBBB-C48C5B66F9DB}"/>
    <cellStyle name="Comma 5 5 3 3" xfId="1412" xr:uid="{C78A2E3C-19B1-4D79-9677-5C6A6BAF4004}"/>
    <cellStyle name="Comma 5 5 3 3 2" xfId="2004" xr:uid="{2E9B8C07-C412-4C61-BF7F-C4119C5BF1EF}"/>
    <cellStyle name="Comma 5 5 3 3 2 2" xfId="3586" xr:uid="{731DAE13-1B8C-4752-AC07-53D5487C4EA9}"/>
    <cellStyle name="Comma 5 5 3 3 3" xfId="3003" xr:uid="{0C5F6DB0-76CF-4B60-8A83-5F10F6DB2699}"/>
    <cellStyle name="Comma 5 5 3 4" xfId="1017" xr:uid="{3EA2931A-5A45-4F6C-82D9-F8EFE2420883}"/>
    <cellStyle name="Comma 5 5 3 4 2" xfId="2613" xr:uid="{D4448EF9-8BAE-4BD1-8523-DD293C8E5183}"/>
    <cellStyle name="Comma 5 5 3 5" xfId="1611" xr:uid="{965033F8-065D-4185-A544-91C2F1E43AB4}"/>
    <cellStyle name="Comma 5 5 3 5 2" xfId="3196" xr:uid="{6EB96669-5577-41DA-B3CD-95F024E36848}"/>
    <cellStyle name="Comma 5 5 3 6" xfId="2205" xr:uid="{FE0A400C-355A-4411-B6C6-807E9B8721C1}"/>
    <cellStyle name="Comma 5 5 3 6 2" xfId="3779" xr:uid="{4E5E0331-9843-4DA0-A78A-55DBE923F72E}"/>
    <cellStyle name="Comma 5 5 3 7" xfId="2419" xr:uid="{55D02942-70ED-4BF1-A898-894FCC0A10E4}"/>
    <cellStyle name="Comma 5 5 4" xfId="414" xr:uid="{56EA145A-210F-4BC9-A2F5-C0F813B44F5F}"/>
    <cellStyle name="Comma 5 5 4 2" xfId="1219" xr:uid="{F31122FF-1D04-4006-9E37-E7C82B2536C4}"/>
    <cellStyle name="Comma 5 5 4 2 2" xfId="1812" xr:uid="{0FA6D5F3-15B9-4A3C-ACD1-9ED175A74F4D}"/>
    <cellStyle name="Comma 5 5 4 2 2 2" xfId="3394" xr:uid="{94CBB76B-3AF1-412C-86F6-642361661716}"/>
    <cellStyle name="Comma 5 5 4 2 3" xfId="2811" xr:uid="{3066B6F6-EB9D-4A86-B3D2-F61452AB286C}"/>
    <cellStyle name="Comma 5 5 4 3" xfId="1413" xr:uid="{82F4AC9A-C883-4937-B179-51DABB87AD77}"/>
    <cellStyle name="Comma 5 5 4 3 2" xfId="2005" xr:uid="{DA9B2BEE-71BD-4751-AAF4-3F81AE13DCFE}"/>
    <cellStyle name="Comma 5 5 4 3 2 2" xfId="3587" xr:uid="{576750AF-5C1F-4A08-BE4E-E43D01A5E915}"/>
    <cellStyle name="Comma 5 5 4 3 3" xfId="3004" xr:uid="{DDA6C4EB-529E-48C1-8F36-33A0C513DF58}"/>
    <cellStyle name="Comma 5 5 4 4" xfId="1018" xr:uid="{77589EBF-FD64-4421-868D-54889A8DFED5}"/>
    <cellStyle name="Comma 5 5 4 4 2" xfId="2614" xr:uid="{96A620FB-2558-4885-8874-4EFC698DA9BC}"/>
    <cellStyle name="Comma 5 5 4 5" xfId="1612" xr:uid="{9F0506F4-2134-43E9-8D13-C549DCFEC9A5}"/>
    <cellStyle name="Comma 5 5 4 5 2" xfId="3197" xr:uid="{A31B2C62-DB06-427B-9DFD-50FD2730B2BA}"/>
    <cellStyle name="Comma 5 5 4 6" xfId="2206" xr:uid="{030F1F1B-8DFB-4DC9-8B99-BAAAC25221A1}"/>
    <cellStyle name="Comma 5 5 4 6 2" xfId="3780" xr:uid="{8854905F-39CF-4CF5-87D8-E9DA8B47147A}"/>
    <cellStyle name="Comma 5 5 4 7" xfId="2420" xr:uid="{007B4257-4D86-4242-BC02-88D97F73B425}"/>
    <cellStyle name="Comma 5 5 5" xfId="1214" xr:uid="{8B674BBC-14D8-4708-8E84-2756FE36C08E}"/>
    <cellStyle name="Comma 5 5 5 2" xfId="1807" xr:uid="{0B118EC9-9276-48EB-AFA8-D12183A4B4DE}"/>
    <cellStyle name="Comma 5 5 5 2 2" xfId="3389" xr:uid="{0CE2BCF3-E908-4278-836E-176278EDE9EF}"/>
    <cellStyle name="Comma 5 5 5 3" xfId="2806" xr:uid="{A063A648-77B7-45CF-8CBB-EDA1FCFD3B38}"/>
    <cellStyle name="Comma 5 5 6" xfId="1408" xr:uid="{1E7D42E0-AA47-4A42-B5FE-0FB76DB8F290}"/>
    <cellStyle name="Comma 5 5 6 2" xfId="2000" xr:uid="{7A8F1C6A-C607-4BCF-812C-01180BB509CE}"/>
    <cellStyle name="Comma 5 5 6 2 2" xfId="3582" xr:uid="{A9CA9839-3837-438E-9CD9-921936D160AE}"/>
    <cellStyle name="Comma 5 5 6 3" xfId="2999" xr:uid="{0A041AD3-B8C7-428F-A3CD-7F5510CF8E60}"/>
    <cellStyle name="Comma 5 5 7" xfId="1013" xr:uid="{3F6ABB2D-AEA4-431D-BA72-74292B128BBD}"/>
    <cellStyle name="Comma 5 5 7 2" xfId="2609" xr:uid="{29DC6276-D36A-4DF1-8C58-52A57025CE63}"/>
    <cellStyle name="Comma 5 5 8" xfId="1607" xr:uid="{05D7496A-9DD6-421B-B928-E7EBE277F7C9}"/>
    <cellStyle name="Comma 5 5 8 2" xfId="3192" xr:uid="{31EEC089-B69C-47E2-B568-BC6FD71D3079}"/>
    <cellStyle name="Comma 5 5 9" xfId="2201" xr:uid="{E50E1168-C233-463A-BE79-5AEA4765EFFB}"/>
    <cellStyle name="Comma 5 5 9 2" xfId="3775" xr:uid="{BB65D05D-6328-4826-9501-DA2E3B64A56F}"/>
    <cellStyle name="Comma 5 6" xfId="415" xr:uid="{153AF368-E721-4E12-90FB-525D46996637}"/>
    <cellStyle name="Comma 5 6 10" xfId="2421" xr:uid="{CB60A8C8-D561-4F96-9EEE-2B16530A721F}"/>
    <cellStyle name="Comma 5 6 2" xfId="416" xr:uid="{EFFF11DA-2A6D-43BC-AA09-3AED70C5D34D}"/>
    <cellStyle name="Comma 5 6 2 2" xfId="417" xr:uid="{F3BE0BDF-673B-4575-AA9D-F82BD0097F31}"/>
    <cellStyle name="Comma 5 6 2 2 2" xfId="1222" xr:uid="{AB6DC8F4-0A8E-491D-93ED-F08FAAB9A217}"/>
    <cellStyle name="Comma 5 6 2 2 2 2" xfId="1815" xr:uid="{CF834A9C-A720-4FED-80DE-7BACBACF7ED9}"/>
    <cellStyle name="Comma 5 6 2 2 2 2 2" xfId="3397" xr:uid="{0C63965A-F16C-4A39-B161-DB6E496BF019}"/>
    <cellStyle name="Comma 5 6 2 2 2 3" xfId="2814" xr:uid="{F0163460-3DEB-4F8F-AD53-6149DB298178}"/>
    <cellStyle name="Comma 5 6 2 2 3" xfId="1416" xr:uid="{6E9DEFB9-7934-45E7-A9C1-13A6298D154D}"/>
    <cellStyle name="Comma 5 6 2 2 3 2" xfId="2008" xr:uid="{B0380CC1-8BBC-4DAF-9EB5-ADBCC20277BC}"/>
    <cellStyle name="Comma 5 6 2 2 3 2 2" xfId="3590" xr:uid="{AAAF3C00-2EFF-4CE5-B7A9-1FBA5899373D}"/>
    <cellStyle name="Comma 5 6 2 2 3 3" xfId="3007" xr:uid="{67C18CDD-BEC1-4635-9A55-6131CFFD6DD4}"/>
    <cellStyle name="Comma 5 6 2 2 4" xfId="1021" xr:uid="{E09682FF-08E7-4F9F-A622-95A096FE01DC}"/>
    <cellStyle name="Comma 5 6 2 2 4 2" xfId="2617" xr:uid="{F2F2726F-DE44-4AFC-8259-0B3D0858B074}"/>
    <cellStyle name="Comma 5 6 2 2 5" xfId="1615" xr:uid="{985E93B4-1005-4305-88CC-41A8C3890E39}"/>
    <cellStyle name="Comma 5 6 2 2 5 2" xfId="3200" xr:uid="{42E5C33B-CA32-4F61-95D7-52BB03437A81}"/>
    <cellStyle name="Comma 5 6 2 2 6" xfId="2209" xr:uid="{E5F8E1FE-6CEE-4C28-9135-E7A5142AF2FA}"/>
    <cellStyle name="Comma 5 6 2 2 6 2" xfId="3783" xr:uid="{7CF8F7AE-80D2-4DDA-ADB3-1AF96AD61F10}"/>
    <cellStyle name="Comma 5 6 2 2 7" xfId="2423" xr:uid="{7269AB97-AFD7-42F6-88F6-99E9934E7A4B}"/>
    <cellStyle name="Comma 5 6 2 3" xfId="418" xr:uid="{7DF4A49B-75D0-4EDA-8AFA-AD643E603A97}"/>
    <cellStyle name="Comma 5 6 2 3 2" xfId="1223" xr:uid="{52B32CB1-E003-4A7F-87B9-CF4CB282F65E}"/>
    <cellStyle name="Comma 5 6 2 3 2 2" xfId="1816" xr:uid="{E8322AFC-2C81-4865-BF61-AA2811B0DA9E}"/>
    <cellStyle name="Comma 5 6 2 3 2 2 2" xfId="3398" xr:uid="{3D1C194F-2DED-4978-9A60-30DE0D283D06}"/>
    <cellStyle name="Comma 5 6 2 3 2 3" xfId="2815" xr:uid="{4454B0B4-9F69-48EB-A8B9-90B4C1BD299B}"/>
    <cellStyle name="Comma 5 6 2 3 3" xfId="1417" xr:uid="{1D785050-CCF4-4876-BAF3-3A2D6FD8107A}"/>
    <cellStyle name="Comma 5 6 2 3 3 2" xfId="2009" xr:uid="{A9D4D80A-37AE-4F79-B94F-158FE270806F}"/>
    <cellStyle name="Comma 5 6 2 3 3 2 2" xfId="3591" xr:uid="{578D90A4-62D0-4109-B796-B5059AD14562}"/>
    <cellStyle name="Comma 5 6 2 3 3 3" xfId="3008" xr:uid="{4F2CE118-36A6-4E91-B0C8-7A7EC29BA37C}"/>
    <cellStyle name="Comma 5 6 2 3 4" xfId="1022" xr:uid="{1512FF11-D573-4312-BCD8-0A6C8753ECA3}"/>
    <cellStyle name="Comma 5 6 2 3 4 2" xfId="2618" xr:uid="{F75FAC0F-EF7C-40DE-9EC1-620DB75ADE8F}"/>
    <cellStyle name="Comma 5 6 2 3 5" xfId="1616" xr:uid="{CE55B6E4-DB7D-4DB9-884F-3FF95B1EF6C0}"/>
    <cellStyle name="Comma 5 6 2 3 5 2" xfId="3201" xr:uid="{C72A8534-AAC2-40BC-A50A-EFC11399CB76}"/>
    <cellStyle name="Comma 5 6 2 3 6" xfId="2210" xr:uid="{DE8D94BA-C66F-4572-BA85-C9BA02C0223C}"/>
    <cellStyle name="Comma 5 6 2 3 6 2" xfId="3784" xr:uid="{B8786A20-2316-4A47-87A5-27DF8D94DC6A}"/>
    <cellStyle name="Comma 5 6 2 3 7" xfId="2424" xr:uid="{F85B1E56-095E-4FB1-8EB3-66AC6F618497}"/>
    <cellStyle name="Comma 5 6 2 4" xfId="1221" xr:uid="{8BB9568E-5897-4521-BEA1-C999626CFC3F}"/>
    <cellStyle name="Comma 5 6 2 4 2" xfId="1814" xr:uid="{45E4171C-73B3-422E-A8CB-20794DA4E004}"/>
    <cellStyle name="Comma 5 6 2 4 2 2" xfId="3396" xr:uid="{408BFAD2-FA27-45CA-A0A6-D30A3513CF22}"/>
    <cellStyle name="Comma 5 6 2 4 3" xfId="2813" xr:uid="{F7CCD0D8-FAC5-40C7-8B48-E10E4C4180B8}"/>
    <cellStyle name="Comma 5 6 2 5" xfId="1415" xr:uid="{BA7F2483-3329-40EC-9029-534416CC1430}"/>
    <cellStyle name="Comma 5 6 2 5 2" xfId="2007" xr:uid="{59D247F3-CDD2-4E9A-B320-1D2095AE6870}"/>
    <cellStyle name="Comma 5 6 2 5 2 2" xfId="3589" xr:uid="{390BCA16-81AE-4DE9-8347-D53F9967C496}"/>
    <cellStyle name="Comma 5 6 2 5 3" xfId="3006" xr:uid="{09DD55C4-BDED-4891-B0A1-55DAD8245B25}"/>
    <cellStyle name="Comma 5 6 2 6" xfId="1020" xr:uid="{C6745E00-D1DD-401F-9288-7A8D2D3566A8}"/>
    <cellStyle name="Comma 5 6 2 6 2" xfId="2616" xr:uid="{D586230F-AC3B-4783-9537-1A0269DB8CE8}"/>
    <cellStyle name="Comma 5 6 2 7" xfId="1614" xr:uid="{C32B8633-DA80-4DD4-8EFE-619920016B0B}"/>
    <cellStyle name="Comma 5 6 2 7 2" xfId="3199" xr:uid="{520DA308-AF23-4E88-82FF-A1FC2F1DAE3E}"/>
    <cellStyle name="Comma 5 6 2 8" xfId="2208" xr:uid="{56ED183E-A190-446C-B104-123AEDE3E371}"/>
    <cellStyle name="Comma 5 6 2 8 2" xfId="3782" xr:uid="{DF8D6A11-0396-443B-BE1E-9FDB5E3564FF}"/>
    <cellStyle name="Comma 5 6 2 9" xfId="2422" xr:uid="{CF36C296-F1ED-4036-AC82-B76396C79522}"/>
    <cellStyle name="Comma 5 6 3" xfId="419" xr:uid="{DA6C5587-E4B5-477F-B278-74395020B718}"/>
    <cellStyle name="Comma 5 6 3 2" xfId="1224" xr:uid="{A22F31DD-B5FC-45EA-A31C-EBDB98DE69F5}"/>
    <cellStyle name="Comma 5 6 3 2 2" xfId="1817" xr:uid="{4FA90DA1-8243-43B5-A972-39419D4EC091}"/>
    <cellStyle name="Comma 5 6 3 2 2 2" xfId="3399" xr:uid="{95632544-2963-48FD-A1D2-FDA34DEC4751}"/>
    <cellStyle name="Comma 5 6 3 2 3" xfId="2816" xr:uid="{68249388-C3A6-424E-BA3E-2B8F575AD8DA}"/>
    <cellStyle name="Comma 5 6 3 3" xfId="1418" xr:uid="{90BE8812-D35A-4AF5-B484-77A0E65ADC03}"/>
    <cellStyle name="Comma 5 6 3 3 2" xfId="2010" xr:uid="{4FAEE9B9-C234-4039-BB03-02714393997B}"/>
    <cellStyle name="Comma 5 6 3 3 2 2" xfId="3592" xr:uid="{4D799534-46A9-46FC-8C40-737E0D3E1C79}"/>
    <cellStyle name="Comma 5 6 3 3 3" xfId="3009" xr:uid="{F140F16E-54CD-4B4F-9F9A-2CA3F9261468}"/>
    <cellStyle name="Comma 5 6 3 4" xfId="1023" xr:uid="{C9B85F39-5F62-4966-B5EC-CE137718972B}"/>
    <cellStyle name="Comma 5 6 3 4 2" xfId="2619" xr:uid="{642FF896-452B-477D-A567-0D46D24CBF11}"/>
    <cellStyle name="Comma 5 6 3 5" xfId="1617" xr:uid="{88329B39-2774-4B63-BB3F-8B28E755E94B}"/>
    <cellStyle name="Comma 5 6 3 5 2" xfId="3202" xr:uid="{E1C12BF9-B648-4FB3-ACFA-4E58C60C95A8}"/>
    <cellStyle name="Comma 5 6 3 6" xfId="2211" xr:uid="{BF556357-6BF2-4005-B2B0-E0BCC8FD9DC2}"/>
    <cellStyle name="Comma 5 6 3 6 2" xfId="3785" xr:uid="{3D64667F-4BAA-43E1-A893-09009733AD43}"/>
    <cellStyle name="Comma 5 6 3 7" xfId="2425" xr:uid="{8DA265E6-E239-4550-B672-7265FDD63D64}"/>
    <cellStyle name="Comma 5 6 4" xfId="420" xr:uid="{1AD345FA-D695-4E19-8E6C-34D2839BAAF9}"/>
    <cellStyle name="Comma 5 6 4 2" xfId="1225" xr:uid="{4101A6BA-0296-4974-BB1F-A5CB32C806EE}"/>
    <cellStyle name="Comma 5 6 4 2 2" xfId="1818" xr:uid="{3004552D-0BAF-43CD-A504-868EFE62C580}"/>
    <cellStyle name="Comma 5 6 4 2 2 2" xfId="3400" xr:uid="{8CB336EB-5A48-4728-B70B-CBC45613DCC5}"/>
    <cellStyle name="Comma 5 6 4 2 3" xfId="2817" xr:uid="{196BB99C-F7AB-4AEC-B720-BB50BC400A37}"/>
    <cellStyle name="Comma 5 6 4 3" xfId="1419" xr:uid="{B016DFAE-336B-467D-BD2D-50EFEDE1AD0B}"/>
    <cellStyle name="Comma 5 6 4 3 2" xfId="2011" xr:uid="{F5865004-6AE5-4550-89FD-5D49126226C8}"/>
    <cellStyle name="Comma 5 6 4 3 2 2" xfId="3593" xr:uid="{20A9C94A-65FB-4A5B-8830-4BF436D64A10}"/>
    <cellStyle name="Comma 5 6 4 3 3" xfId="3010" xr:uid="{B3C3B287-4CEE-4975-A7BD-547B02519A67}"/>
    <cellStyle name="Comma 5 6 4 4" xfId="1024" xr:uid="{1BF69836-046E-4D5E-9592-A3867FC77CBB}"/>
    <cellStyle name="Comma 5 6 4 4 2" xfId="2620" xr:uid="{C36018D0-6BAB-4825-A0F6-E9EF2C6E925F}"/>
    <cellStyle name="Comma 5 6 4 5" xfId="1618" xr:uid="{32D024E1-86F9-4139-84DC-C5C0735A4D7E}"/>
    <cellStyle name="Comma 5 6 4 5 2" xfId="3203" xr:uid="{960A8434-14BA-46BB-8406-6BEA3A697C83}"/>
    <cellStyle name="Comma 5 6 4 6" xfId="2212" xr:uid="{1878F88A-2C0C-4279-9969-A8319E5E4780}"/>
    <cellStyle name="Comma 5 6 4 6 2" xfId="3786" xr:uid="{6060BE11-BB05-444E-A380-4B66B2D406F8}"/>
    <cellStyle name="Comma 5 6 4 7" xfId="2426" xr:uid="{9733B88A-929F-4516-8E10-A0964D7402F6}"/>
    <cellStyle name="Comma 5 6 5" xfId="1220" xr:uid="{B4B23D43-87EB-4B36-933E-AE6EB2CD77ED}"/>
    <cellStyle name="Comma 5 6 5 2" xfId="1813" xr:uid="{2DF4674A-C1F2-48F8-9C8B-AB8E5042C466}"/>
    <cellStyle name="Comma 5 6 5 2 2" xfId="3395" xr:uid="{E3246611-2074-4603-ACED-BD672461C01A}"/>
    <cellStyle name="Comma 5 6 5 3" xfId="2812" xr:uid="{49716164-7EE1-425C-BD56-FF44CAF7A89B}"/>
    <cellStyle name="Comma 5 6 6" xfId="1414" xr:uid="{771C7D77-B841-4A3B-84A3-F3D5F1DA8619}"/>
    <cellStyle name="Comma 5 6 6 2" xfId="2006" xr:uid="{144B61DC-2D10-4B95-BDF3-7A1997639F27}"/>
    <cellStyle name="Comma 5 6 6 2 2" xfId="3588" xr:uid="{903072A2-F71F-4496-A868-A45170B6D2B8}"/>
    <cellStyle name="Comma 5 6 6 3" xfId="3005" xr:uid="{BCA32F0B-2B6F-48F6-9113-84E341E5258A}"/>
    <cellStyle name="Comma 5 6 7" xfId="1019" xr:uid="{2FBFCA25-5110-45B1-BDCC-F57F76EB0617}"/>
    <cellStyle name="Comma 5 6 7 2" xfId="2615" xr:uid="{332D6F73-4CEF-4284-941C-D8D9F5CEE197}"/>
    <cellStyle name="Comma 5 6 8" xfId="1613" xr:uid="{93130F89-7F59-4712-BD3C-C09406F67B3E}"/>
    <cellStyle name="Comma 5 6 8 2" xfId="3198" xr:uid="{FE3D5D06-7524-4782-AC3E-465841D512F6}"/>
    <cellStyle name="Comma 5 6 9" xfId="2207" xr:uid="{83F08499-C941-432D-BAC5-7804F61AC920}"/>
    <cellStyle name="Comma 5 6 9 2" xfId="3781" xr:uid="{5CC0B302-9B0D-4580-AF06-0E51275166AA}"/>
    <cellStyle name="Comma 5 7" xfId="421" xr:uid="{C1707C42-8EFE-40C2-B232-E0570793355D}"/>
    <cellStyle name="Comma 5 7 2" xfId="1226" xr:uid="{B7628FDC-46C8-4360-8759-0F5447CA9620}"/>
    <cellStyle name="Comma 5 7 2 2" xfId="1819" xr:uid="{87AD3ADC-62CC-4BE5-8BFD-0035309C4485}"/>
    <cellStyle name="Comma 5 7 2 2 2" xfId="3401" xr:uid="{92794EFE-FD79-401D-A7B7-0C88C730E8A7}"/>
    <cellStyle name="Comma 5 7 2 3" xfId="2818" xr:uid="{0CB4A48F-94B6-45C1-9943-90E68254A2F0}"/>
    <cellStyle name="Comma 5 7 3" xfId="1420" xr:uid="{9EB0EB13-E22D-4B89-95A4-33585B217F6A}"/>
    <cellStyle name="Comma 5 7 3 2" xfId="2012" xr:uid="{5737EBB3-0D62-427E-9AA4-057D44E825D6}"/>
    <cellStyle name="Comma 5 7 3 2 2" xfId="3594" xr:uid="{B26CE511-0EF7-4AE6-9B97-8BC979C817CF}"/>
    <cellStyle name="Comma 5 7 3 3" xfId="3011" xr:uid="{1637E23E-F9A8-45CE-B3C1-71932D5E2F5E}"/>
    <cellStyle name="Comma 5 7 4" xfId="1025" xr:uid="{9E19A3A9-E389-4149-BBC9-5662DF7F7270}"/>
    <cellStyle name="Comma 5 7 4 2" xfId="2621" xr:uid="{43F1291A-95A6-4703-8964-0AAF4C334F9A}"/>
    <cellStyle name="Comma 5 7 5" xfId="1619" xr:uid="{AF2D4240-9C5D-46BA-81C7-2EF8D4C57EC3}"/>
    <cellStyle name="Comma 5 7 5 2" xfId="3204" xr:uid="{DF1FABCB-7CFB-4734-944C-B36387FFFFBD}"/>
    <cellStyle name="Comma 5 7 6" xfId="2213" xr:uid="{0D31E6B0-87D9-4D44-BE27-11BD75B9A1A4}"/>
    <cellStyle name="Comma 5 7 6 2" xfId="3787" xr:uid="{E74F9EC4-B9C5-4520-949F-5B08E55545E8}"/>
    <cellStyle name="Comma 5 7 7" xfId="2427" xr:uid="{7FE402AF-D887-4361-AC83-516932183DD9}"/>
    <cellStyle name="Comma 5 8" xfId="422" xr:uid="{2D455DB5-7DEC-402A-9EE9-28EE049AC013}"/>
    <cellStyle name="Comma 5 8 2" xfId="1227" xr:uid="{25321B53-536D-4209-903F-4F2DE698F273}"/>
    <cellStyle name="Comma 5 8 2 2" xfId="1820" xr:uid="{740D9DCA-02B8-4405-96B0-75A6E7DB3B58}"/>
    <cellStyle name="Comma 5 8 2 2 2" xfId="3402" xr:uid="{92B5439F-1903-4DA4-A309-543B29231A66}"/>
    <cellStyle name="Comma 5 8 2 3" xfId="2819" xr:uid="{E671175E-0DF0-46AB-85AF-4CB3244C9799}"/>
    <cellStyle name="Comma 5 8 3" xfId="1421" xr:uid="{80FE0055-E62A-4E83-85CF-240F815FFC7A}"/>
    <cellStyle name="Comma 5 8 3 2" xfId="2013" xr:uid="{FBDA3E96-4E99-404E-B4FE-4FAE568D2600}"/>
    <cellStyle name="Comma 5 8 3 2 2" xfId="3595" xr:uid="{B85530BA-4B7A-499E-AECA-1F62791930B6}"/>
    <cellStyle name="Comma 5 8 3 3" xfId="3012" xr:uid="{A51EF084-2934-424C-A9DC-16C883B7D043}"/>
    <cellStyle name="Comma 5 8 4" xfId="1026" xr:uid="{5E0194A2-FB4F-40CE-93BE-7CA0A499B0D0}"/>
    <cellStyle name="Comma 5 8 4 2" xfId="2622" xr:uid="{DF993626-014C-4EAD-A7C3-1DD4503F8CEF}"/>
    <cellStyle name="Comma 5 8 5" xfId="1620" xr:uid="{7B5F07E1-26EE-45F1-8903-ED4AF2452BA8}"/>
    <cellStyle name="Comma 5 8 5 2" xfId="3205" xr:uid="{08481033-D30F-4FB9-951B-D6E384DB0D7B}"/>
    <cellStyle name="Comma 5 8 6" xfId="2214" xr:uid="{31F56F86-38A2-4406-9E66-0C4435EC62E3}"/>
    <cellStyle name="Comma 5 8 6 2" xfId="3788" xr:uid="{7E38D734-EC43-4426-AE4E-7684F703E263}"/>
    <cellStyle name="Comma 5 8 7" xfId="2428" xr:uid="{2D14EF23-19E9-4DC0-922F-B2B345D4E06D}"/>
    <cellStyle name="Comma 5 9" xfId="1195" xr:uid="{F2575854-F3C1-4046-AF19-E7548A60237F}"/>
    <cellStyle name="Comma 5 9 2" xfId="1788" xr:uid="{C2F81395-51B5-4DF4-9EE1-B11BD31DE3E1}"/>
    <cellStyle name="Comma 5 9 2 2" xfId="3370" xr:uid="{17C3FDB9-C220-4810-897F-875A9CAD605D}"/>
    <cellStyle name="Comma 5 9 3" xfId="2787" xr:uid="{CC490ED7-0CF6-4A3F-BF23-54882405E3B4}"/>
    <cellStyle name="Comma 6" xfId="423" xr:uid="{6D382EFC-5E84-4D9B-B8F3-FA7F13C637FA}"/>
    <cellStyle name="Comma 6 2" xfId="424" xr:uid="{DDBF131C-B59B-4C6C-8297-3CB6C54ED9BD}"/>
    <cellStyle name="Comma 6 2 2" xfId="425" xr:uid="{C6BE1DD3-5DF7-46B9-8412-40F9383E313C}"/>
    <cellStyle name="Comma 6 3" xfId="426" xr:uid="{F99D9698-76C1-4564-B09D-59EB6309B24B}"/>
    <cellStyle name="Comma 7" xfId="427" xr:uid="{AFD59719-8E00-422A-8540-C8D24560A86E}"/>
    <cellStyle name="Comma 7 2" xfId="428" xr:uid="{6CBCA358-E281-40B2-980B-CAEA0B346618}"/>
    <cellStyle name="Comma 7 2 2" xfId="429" xr:uid="{8A782FF3-36A5-437B-93EE-5DF83B511A20}"/>
    <cellStyle name="Comma 7 3" xfId="430" xr:uid="{99D93960-B95E-4997-A6E2-A31E506259DB}"/>
    <cellStyle name="Comma 8" xfId="431" xr:uid="{CF15F7CA-8CB5-4DD9-AD96-D1C096B787EF}"/>
    <cellStyle name="Comma 8 10" xfId="2429" xr:uid="{3ED52BB6-B74D-42DA-AA4A-7BBE0A9CE019}"/>
    <cellStyle name="Comma 8 2" xfId="432" xr:uid="{BF81C419-E3BC-42F0-B144-A09B7C2F4839}"/>
    <cellStyle name="Comma 8 2 2" xfId="433" xr:uid="{B117641E-1338-4DEA-A224-DBE17EEB1544}"/>
    <cellStyle name="Comma 8 2 2 2" xfId="1230" xr:uid="{23909003-6E14-4670-A6A1-4686F8250C63}"/>
    <cellStyle name="Comma 8 2 2 2 2" xfId="1823" xr:uid="{C29A09F5-EBDE-4A89-B094-9A0F15312221}"/>
    <cellStyle name="Comma 8 2 2 2 2 2" xfId="3405" xr:uid="{B3E37F0A-89F6-402D-A688-F52E54E332DD}"/>
    <cellStyle name="Comma 8 2 2 2 3" xfId="2822" xr:uid="{207BB21B-0DBC-4833-9F98-A6D4B2AD5CE5}"/>
    <cellStyle name="Comma 8 2 2 3" xfId="1424" xr:uid="{222B8EE6-B8F4-4143-8021-1B14099C3426}"/>
    <cellStyle name="Comma 8 2 2 3 2" xfId="2016" xr:uid="{C9E15A88-3364-4623-BCAB-D31D1E8F53A1}"/>
    <cellStyle name="Comma 8 2 2 3 2 2" xfId="3598" xr:uid="{019330B6-D2B1-43CE-A151-12E2E63BC262}"/>
    <cellStyle name="Comma 8 2 2 3 3" xfId="3015" xr:uid="{AF76A6B8-6F28-4B9F-B566-05907DFBE067}"/>
    <cellStyle name="Comma 8 2 2 4" xfId="1029" xr:uid="{6ECA57A2-6DC6-4856-ABB4-DC06FA174567}"/>
    <cellStyle name="Comma 8 2 2 4 2" xfId="2625" xr:uid="{633255D2-A7B6-4057-996A-A69A4BBF3B23}"/>
    <cellStyle name="Comma 8 2 2 5" xfId="1623" xr:uid="{6C6DF6B9-304E-40B3-A8BC-8612A6460CE8}"/>
    <cellStyle name="Comma 8 2 2 5 2" xfId="3208" xr:uid="{44E981C1-4DEC-46AD-8840-75F667A92326}"/>
    <cellStyle name="Comma 8 2 2 6" xfId="2217" xr:uid="{E6B8CF9A-254A-46CC-B36C-7D990EF65AD8}"/>
    <cellStyle name="Comma 8 2 2 6 2" xfId="3791" xr:uid="{D146FD3C-0735-4ECF-B739-BBDBFF93E8FB}"/>
    <cellStyle name="Comma 8 2 2 7" xfId="2431" xr:uid="{9E6669CF-3B1B-4591-AB9B-20AEE275990A}"/>
    <cellStyle name="Comma 8 2 3" xfId="434" xr:uid="{B012CDE2-DEAB-4AD7-9131-D0302DA68134}"/>
    <cellStyle name="Comma 8 2 3 2" xfId="1231" xr:uid="{FAE09013-A275-48D7-8972-EB7155C5027A}"/>
    <cellStyle name="Comma 8 2 3 2 2" xfId="1824" xr:uid="{3B9E36FF-2F2A-4F3F-84EC-603BF17D3FE4}"/>
    <cellStyle name="Comma 8 2 3 2 2 2" xfId="3406" xr:uid="{CBFB2F66-14A8-4015-9BA1-9E1BA0B89249}"/>
    <cellStyle name="Comma 8 2 3 2 3" xfId="2823" xr:uid="{99C17120-E4A3-4A79-B138-09374384ED03}"/>
    <cellStyle name="Comma 8 2 3 3" xfId="1425" xr:uid="{2679B3FB-7947-4B07-AB86-DAD81DFB42F5}"/>
    <cellStyle name="Comma 8 2 3 3 2" xfId="2017" xr:uid="{C3C73C64-C646-49E1-9D2C-3F87F91F636E}"/>
    <cellStyle name="Comma 8 2 3 3 2 2" xfId="3599" xr:uid="{156AEE3A-3133-4344-97E3-D7930629264A}"/>
    <cellStyle name="Comma 8 2 3 3 3" xfId="3016" xr:uid="{F8BBEEEF-B4F3-430F-A4A3-D481019350D2}"/>
    <cellStyle name="Comma 8 2 3 4" xfId="1030" xr:uid="{21C0D176-943E-4B21-903E-48531990CDA3}"/>
    <cellStyle name="Comma 8 2 3 4 2" xfId="2626" xr:uid="{D1002947-1265-43C0-B679-EDC26970DFE0}"/>
    <cellStyle name="Comma 8 2 3 5" xfId="1624" xr:uid="{CC520F50-EE0B-4FF8-810E-93A332C157B4}"/>
    <cellStyle name="Comma 8 2 3 5 2" xfId="3209" xr:uid="{1974FBEC-13AD-47B3-9F0A-24F880E23276}"/>
    <cellStyle name="Comma 8 2 3 6" xfId="2218" xr:uid="{7F8AE91D-E175-4955-85C5-6E77BD593725}"/>
    <cellStyle name="Comma 8 2 3 6 2" xfId="3792" xr:uid="{A6D06C1C-D7CF-4A71-93B3-CBFDE53A4C3D}"/>
    <cellStyle name="Comma 8 2 3 7" xfId="2432" xr:uid="{CEE9E77D-6A3C-4192-92EF-1EB58B81CBFB}"/>
    <cellStyle name="Comma 8 2 4" xfId="1229" xr:uid="{C8D47A54-4455-4505-87EB-19EB4B5B3526}"/>
    <cellStyle name="Comma 8 2 4 2" xfId="1822" xr:uid="{D1B21CDB-8B74-4505-8281-48C375DABC85}"/>
    <cellStyle name="Comma 8 2 4 2 2" xfId="3404" xr:uid="{41B285B9-325D-45FF-8F6F-44350814ACB3}"/>
    <cellStyle name="Comma 8 2 4 3" xfId="2821" xr:uid="{C81A1EF5-59C0-48AD-BB24-651051606307}"/>
    <cellStyle name="Comma 8 2 5" xfId="1423" xr:uid="{5BA7FF4C-C532-4841-B7E8-C5C57FD3B1B9}"/>
    <cellStyle name="Comma 8 2 5 2" xfId="2015" xr:uid="{4E1C6959-3C43-43CC-924A-4A1C05CAF10F}"/>
    <cellStyle name="Comma 8 2 5 2 2" xfId="3597" xr:uid="{F5ABF11D-580C-40BC-9BEA-2D267908D645}"/>
    <cellStyle name="Comma 8 2 5 3" xfId="3014" xr:uid="{1E116090-AECC-43B6-982D-E5F41E08DEBC}"/>
    <cellStyle name="Comma 8 2 6" xfId="1028" xr:uid="{AF8CA1B1-7F8E-4643-AC2B-0303780E2FDD}"/>
    <cellStyle name="Comma 8 2 6 2" xfId="2624" xr:uid="{EEA94A47-8B67-4165-A93F-CD678A8EE27C}"/>
    <cellStyle name="Comma 8 2 7" xfId="1622" xr:uid="{40034DC1-FC89-440C-98F1-C8CC3A735382}"/>
    <cellStyle name="Comma 8 2 7 2" xfId="3207" xr:uid="{A3316454-CCB5-4E80-AEDB-DC15C913EB55}"/>
    <cellStyle name="Comma 8 2 8" xfId="2216" xr:uid="{298A71AF-D9A1-45C2-ABF1-E9900CEA36B1}"/>
    <cellStyle name="Comma 8 2 8 2" xfId="3790" xr:uid="{90D5CAA9-D517-40E0-B348-AB12F66217B8}"/>
    <cellStyle name="Comma 8 2 9" xfId="2430" xr:uid="{6DD8FD23-0F45-4E7A-B86A-6AC8E12DAA09}"/>
    <cellStyle name="Comma 8 3" xfId="435" xr:uid="{683C45BA-7008-4ACD-A43F-F0FA6F634063}"/>
    <cellStyle name="Comma 8 3 2" xfId="1232" xr:uid="{E639D727-D532-42B1-864E-B8BA927DDBE2}"/>
    <cellStyle name="Comma 8 3 2 2" xfId="1825" xr:uid="{0E793AD5-8375-4E16-847C-E24DBF755A0F}"/>
    <cellStyle name="Comma 8 3 2 2 2" xfId="3407" xr:uid="{19E8021B-6561-4147-BD90-98E5570D5F56}"/>
    <cellStyle name="Comma 8 3 2 3" xfId="2824" xr:uid="{FB0F249F-3EF5-41DE-9228-717C9FDB0D13}"/>
    <cellStyle name="Comma 8 3 3" xfId="1426" xr:uid="{767D5E73-E239-4737-B016-EC9B91559FC2}"/>
    <cellStyle name="Comma 8 3 3 2" xfId="2018" xr:uid="{31090E81-3FDF-408B-98E0-B750C561A61B}"/>
    <cellStyle name="Comma 8 3 3 2 2" xfId="3600" xr:uid="{4485F92F-3C53-487F-B9E1-D164EF76AA22}"/>
    <cellStyle name="Comma 8 3 3 3" xfId="3017" xr:uid="{0406FDB8-841A-4356-9BD1-BB60F4452818}"/>
    <cellStyle name="Comma 8 3 4" xfId="1031" xr:uid="{F276CBE8-C680-4090-9077-4E21622B1DA0}"/>
    <cellStyle name="Comma 8 3 4 2" xfId="2627" xr:uid="{0672584F-3B0D-44B0-B986-1433FC0C6C55}"/>
    <cellStyle name="Comma 8 3 5" xfId="1625" xr:uid="{41F9B500-84FD-4D41-A225-6E7F02A3498E}"/>
    <cellStyle name="Comma 8 3 5 2" xfId="3210" xr:uid="{59EFEBF4-EA3B-4982-AB4A-3B266CBA260A}"/>
    <cellStyle name="Comma 8 3 6" xfId="2219" xr:uid="{482C6203-FEBD-4963-8858-428485602D55}"/>
    <cellStyle name="Comma 8 3 6 2" xfId="3793" xr:uid="{6C2AB68A-B20D-491D-96A0-46D472ED405C}"/>
    <cellStyle name="Comma 8 3 7" xfId="2433" xr:uid="{10A335BD-1110-4506-89E9-4422C81C42AC}"/>
    <cellStyle name="Comma 8 4" xfId="436" xr:uid="{A2958D22-CB6A-4E80-9FDE-0C7C7226C7D2}"/>
    <cellStyle name="Comma 8 4 2" xfId="1233" xr:uid="{D7447AF3-49F9-4C07-AF36-52D055627854}"/>
    <cellStyle name="Comma 8 4 2 2" xfId="1826" xr:uid="{6FD09A4D-F5FB-498B-B125-58A5893B661B}"/>
    <cellStyle name="Comma 8 4 2 2 2" xfId="3408" xr:uid="{2FDF6D77-B33C-49CE-BDDA-020B18D3BF17}"/>
    <cellStyle name="Comma 8 4 2 3" xfId="2825" xr:uid="{84DFDBCA-C2F3-4873-979C-E08BFE1E8040}"/>
    <cellStyle name="Comma 8 4 3" xfId="1427" xr:uid="{BC790137-707F-40D5-9CC8-7537A98B6BB2}"/>
    <cellStyle name="Comma 8 4 3 2" xfId="2019" xr:uid="{2F4334A1-36FF-4B42-845D-20E492A929C6}"/>
    <cellStyle name="Comma 8 4 3 2 2" xfId="3601" xr:uid="{D9EF688B-2DCB-4666-BC25-D91B168D6C62}"/>
    <cellStyle name="Comma 8 4 3 3" xfId="3018" xr:uid="{132FAF90-ABA6-467B-88A0-607AD74AAE0E}"/>
    <cellStyle name="Comma 8 4 4" xfId="1032" xr:uid="{291AFCE4-24E8-41F3-B391-E22B27913588}"/>
    <cellStyle name="Comma 8 4 4 2" xfId="2628" xr:uid="{922FEBC4-BC43-4A0E-AF47-A30CF526AE95}"/>
    <cellStyle name="Comma 8 4 5" xfId="1626" xr:uid="{1409EC2B-DB4A-486C-85F8-CF4F7878FF9C}"/>
    <cellStyle name="Comma 8 4 5 2" xfId="3211" xr:uid="{5B3C99BF-6267-47D8-B3DD-2DCCF0DF1475}"/>
    <cellStyle name="Comma 8 4 6" xfId="2220" xr:uid="{E9388CE5-18ED-420A-9B09-3943DE041B24}"/>
    <cellStyle name="Comma 8 4 6 2" xfId="3794" xr:uid="{92D93C3E-2A68-4A4A-B906-E6A2C960429A}"/>
    <cellStyle name="Comma 8 4 7" xfId="2434" xr:uid="{E78D6F39-27B8-41FB-BF03-E8F07914D9C4}"/>
    <cellStyle name="Comma 8 5" xfId="1228" xr:uid="{9C0D7F45-325F-46F1-A4ED-BC37A35976D2}"/>
    <cellStyle name="Comma 8 5 2" xfId="1821" xr:uid="{4E750744-4673-45BA-8C3F-4DDEFB4CC4EC}"/>
    <cellStyle name="Comma 8 5 2 2" xfId="3403" xr:uid="{976B82F1-4F7B-4E02-A904-663631FAA68E}"/>
    <cellStyle name="Comma 8 5 3" xfId="2820" xr:uid="{88AB7EA9-6E26-49E2-93CB-26925337B398}"/>
    <cellStyle name="Comma 8 6" xfId="1422" xr:uid="{E3EE7E70-650A-4446-AE01-971C5F415728}"/>
    <cellStyle name="Comma 8 6 2" xfId="2014" xr:uid="{79798411-5691-468A-9083-0DBD2585460E}"/>
    <cellStyle name="Comma 8 6 2 2" xfId="3596" xr:uid="{CD262AB4-F713-4A96-A654-ADC8688A196A}"/>
    <cellStyle name="Comma 8 6 3" xfId="3013" xr:uid="{EEDCC29C-637D-4CFF-A5AE-B4419F9118F6}"/>
    <cellStyle name="Comma 8 7" xfId="1027" xr:uid="{8CF346FB-4D51-4F20-8657-0A953B43B1B2}"/>
    <cellStyle name="Comma 8 7 2" xfId="2623" xr:uid="{ADBF084F-6A04-4AC7-ACEF-35D8390AE3F7}"/>
    <cellStyle name="Comma 8 8" xfId="1621" xr:uid="{0E4087DB-611B-4037-B252-5C6DC4162715}"/>
    <cellStyle name="Comma 8 8 2" xfId="3206" xr:uid="{03189872-1BE3-4A24-A857-72DB7D2940F8}"/>
    <cellStyle name="Comma 8 9" xfId="2215" xr:uid="{9043FACA-F641-40FD-961A-230CB87CE3AA}"/>
    <cellStyle name="Comma 8 9 2" xfId="3789" xr:uid="{954A9FA4-818A-4B2E-B678-47C2EFD57702}"/>
    <cellStyle name="Comma 9" xfId="437" xr:uid="{260B0B36-0C8D-49A6-BDB6-2143832FC9B0}"/>
    <cellStyle name="Comma 9 2" xfId="438" xr:uid="{EC5F348E-C603-4124-8929-3E2532845270}"/>
    <cellStyle name="Comma 9 2 2" xfId="439" xr:uid="{5F477E29-DE9A-454F-9296-BE0F98E9BE8E}"/>
    <cellStyle name="Comma 9 3" xfId="440" xr:uid="{0F631EF0-E627-4936-8A7C-F95369FA7BDF}"/>
    <cellStyle name="Emphasis 1" xfId="39" xr:uid="{41E7111C-162E-4681-807A-0EAF59BBB3CE}"/>
    <cellStyle name="Emphasis 2" xfId="40" xr:uid="{E4102916-42F2-4D49-BEF3-AB6726464E8E}"/>
    <cellStyle name="Emphasis 3" xfId="41" xr:uid="{AC875572-A73C-4F76-A2DA-927F394C25C3}"/>
    <cellStyle name="Explanatory Text 2" xfId="441" xr:uid="{F8B373C8-AAD7-4621-9E82-ED71463B2DD9}"/>
    <cellStyle name="Good 2" xfId="442" xr:uid="{DA13EA9B-A999-45B5-9E48-4F731310EB96}"/>
    <cellStyle name="Good 3" xfId="443" xr:uid="{D83ABF11-7526-42DB-B77C-ECC07D3E0B3F}"/>
    <cellStyle name="Good 4" xfId="42" xr:uid="{B98461B5-C3B4-4D6E-959A-16AF2BC82447}"/>
    <cellStyle name="Grey" xfId="444" xr:uid="{07BA420D-E69C-488C-A8FC-2878AD2437AD}"/>
    <cellStyle name="Header - Style1" xfId="445" xr:uid="{FBA14390-5987-44A2-990E-42603D9535D7}"/>
    <cellStyle name="Heading" xfId="446" xr:uid="{B2D0EC98-6B90-4434-BD3D-ACEF1DD63799}"/>
    <cellStyle name="Heading 1 2" xfId="447" xr:uid="{960A3A9B-8CBC-4099-BF43-9FE7D54B6DF1}"/>
    <cellStyle name="Heading 1 3" xfId="43" xr:uid="{59053DCA-1F18-4A17-9AE7-3104923A3842}"/>
    <cellStyle name="Heading 2 2" xfId="448" xr:uid="{FCDBD0E1-7344-46DE-AF8A-D34F0CD51186}"/>
    <cellStyle name="Heading 2 2 2" xfId="449" xr:uid="{E0B319C1-B195-46F4-AF4A-D1363FCC82B4}"/>
    <cellStyle name="Heading 2 2 3" xfId="450" xr:uid="{D5CA55D4-A8D2-4500-A990-296C3EED26C9}"/>
    <cellStyle name="Heading 2 3" xfId="451" xr:uid="{81389285-5E73-473E-A70F-11A967D6D29F}"/>
    <cellStyle name="Heading 2 4" xfId="44" xr:uid="{D36329C2-A6E9-4FCD-9F59-5C2BD6BA225A}"/>
    <cellStyle name="Heading 3 2" xfId="452" xr:uid="{6C243356-01EE-467D-8700-0AE86C47B220}"/>
    <cellStyle name="Heading 3 2 2" xfId="453" xr:uid="{7AF47931-59D3-491B-86C5-FD8CC91CDDF4}"/>
    <cellStyle name="Heading 3 2 3" xfId="454" xr:uid="{D2F14E22-1878-4EA7-8F6B-2698243C2CA2}"/>
    <cellStyle name="Heading 3 3" xfId="455" xr:uid="{57B39EDE-8A2D-4EB6-B650-4900B110D12D}"/>
    <cellStyle name="Heading 3 4" xfId="45" xr:uid="{AD581CAE-39CD-4776-BC0B-09595729029E}"/>
    <cellStyle name="Heading 4 2" xfId="456" xr:uid="{79563668-E68F-48BC-85E7-E22C7342E0DC}"/>
    <cellStyle name="Heading 4 3" xfId="46" xr:uid="{9D0F8793-91A2-4490-9D6A-A8D4457FE272}"/>
    <cellStyle name="Hyperlink" xfId="6" builtinId="8"/>
    <cellStyle name="Hyperlink 2" xfId="2" xr:uid="{00000000-0005-0000-0000-000000000000}"/>
    <cellStyle name="Hyperlink 3" xfId="10" xr:uid="{976E4F97-AE15-4972-A3B8-59E1F7FB8B15}"/>
    <cellStyle name="Input [yellow]" xfId="457" xr:uid="{637CEB7D-0D90-4EB2-94E4-45503A9F7022}"/>
    <cellStyle name="Input 10" xfId="458" xr:uid="{EA229B5B-8747-4138-A337-A16F7CD93CD7}"/>
    <cellStyle name="Input 11" xfId="459" xr:uid="{93F5A819-4CF6-4424-B2C6-5C6B4E11FCD9}"/>
    <cellStyle name="Input 12" xfId="460" xr:uid="{FA96EA22-B61F-42F1-A93F-94C0B348D613}"/>
    <cellStyle name="Input 13" xfId="461" xr:uid="{0F0E11F7-7C8B-4E98-9237-2576466AE0B0}"/>
    <cellStyle name="Input 14" xfId="462" xr:uid="{9CD66F76-778B-4F51-BC56-260DFE1B6A79}"/>
    <cellStyle name="Input 15" xfId="463" xr:uid="{31AE13ED-1C5A-4159-8FD0-C79AFC711D5B}"/>
    <cellStyle name="Input 16" xfId="464" xr:uid="{74B8ECB2-B5ED-4CBA-937C-61E9988F8E12}"/>
    <cellStyle name="Input 17" xfId="47" xr:uid="{5C979927-629E-4F04-962D-B7412D62BAAA}"/>
    <cellStyle name="Input 2" xfId="465" xr:uid="{A5F1ABF7-DBF4-4AF4-8AC3-A960DB30ED90}"/>
    <cellStyle name="Input 2 2" xfId="466" xr:uid="{8E6A4A42-FF81-47E6-A9FF-67697F47698C}"/>
    <cellStyle name="Input 2 3" xfId="467" xr:uid="{FA150F7D-D9A1-427D-B373-013F37BEC4BE}"/>
    <cellStyle name="Input 3" xfId="468" xr:uid="{0C39E40C-8B9D-4105-A0DB-BADBE1481BE6}"/>
    <cellStyle name="Input 4" xfId="469" xr:uid="{BD268F26-BA56-4432-8E8F-C9DB43421121}"/>
    <cellStyle name="Input 5" xfId="470" xr:uid="{5584D391-E56E-478A-9343-2E56B995C0AD}"/>
    <cellStyle name="Input 6" xfId="471" xr:uid="{A83BDD79-566A-409E-84F8-023E7B267992}"/>
    <cellStyle name="Input 7" xfId="472" xr:uid="{DFF3CA12-8FE0-4729-8ABA-2B573F723474}"/>
    <cellStyle name="Input 8" xfId="473" xr:uid="{6C601F71-4577-4263-8AE7-0A4C870C2672}"/>
    <cellStyle name="Input 9" xfId="474" xr:uid="{4A9E4AFB-D15C-41E3-BF43-0FC433F451E2}"/>
    <cellStyle name="Linked Cell 2" xfId="475" xr:uid="{7BAAD142-858E-40B7-BD40-2C9F3827464D}"/>
    <cellStyle name="Linked Cell 2 2" xfId="476" xr:uid="{4B80D454-C3A3-4C75-9D5A-0FC67930283B}"/>
    <cellStyle name="Linked Cell 2 3" xfId="477" xr:uid="{906F8980-52BF-4C81-986C-5D074E32C4B1}"/>
    <cellStyle name="Linked Cell 3" xfId="478" xr:uid="{52722A25-9A7B-476B-91DA-A16D2B3C874F}"/>
    <cellStyle name="Linked Cell 4" xfId="48" xr:uid="{410C8A39-C1B3-4002-8A11-04D78D0C4D38}"/>
    <cellStyle name="Neutral 2" xfId="479" xr:uid="{0735995A-3020-4E6D-9396-BB91C80C4D97}"/>
    <cellStyle name="Neutral 3" xfId="480" xr:uid="{5B7F4B0D-D30F-4FE6-8F52-40157661464E}"/>
    <cellStyle name="Neutral 4" xfId="49" xr:uid="{56961428-C2BF-4422-9E2A-AAF40F623DC7}"/>
    <cellStyle name="Normal" xfId="0" builtinId="0"/>
    <cellStyle name="Normal - Style1" xfId="481" xr:uid="{F4647E25-A802-470A-BD7C-7BC354C78024}"/>
    <cellStyle name="Normal 10" xfId="482" xr:uid="{083F311B-48F3-4188-9598-146F29682F42}"/>
    <cellStyle name="Normal 100" xfId="2318" xr:uid="{D3FE5AB1-D078-4A17-B35C-5267A2AC8B0A}"/>
    <cellStyle name="Normal 101" xfId="2322" xr:uid="{A9BFFA4A-09D2-47AC-BD3D-181C76C0C152}"/>
    <cellStyle name="Normal 102" xfId="2315" xr:uid="{B2C291CD-468F-4DAD-9ACE-8A18580E1F04}"/>
    <cellStyle name="Normal 103" xfId="2316" xr:uid="{992462F8-9146-48BD-943E-7320BA6DFE6F}"/>
    <cellStyle name="Normal 104" xfId="2117" xr:uid="{BD1DBEC2-2081-4633-A7EF-A44A0C7B8C5A}"/>
    <cellStyle name="Normal 105" xfId="2317" xr:uid="{465EAA50-A495-4898-93C7-24AB308D14C6}"/>
    <cellStyle name="Normal 106" xfId="2313" xr:uid="{F6A26B7E-03F3-4CFC-B89C-6DA46937EF14}"/>
    <cellStyle name="Normal 107" xfId="2323" xr:uid="{6B5AE125-2D4D-4498-8755-5EFD030F878F}"/>
    <cellStyle name="Normal 108" xfId="2118" xr:uid="{F1B5812A-B710-46D3-997B-9E4514A95122}"/>
    <cellStyle name="Normal 109" xfId="2312" xr:uid="{44FFDCEE-1BBA-429F-8980-A76E37D62D4A}"/>
    <cellStyle name="Normal 11" xfId="483" xr:uid="{5B7A50F0-92F4-41B8-B25D-9AE34EE8E99E}"/>
    <cellStyle name="Normal 11 2" xfId="484" xr:uid="{CCA0B1CE-D009-4CDC-BC57-33F15C1DF5F8}"/>
    <cellStyle name="Normal 110" xfId="2332" xr:uid="{63778B13-12A1-41F0-93C9-FABD6092FFA5}"/>
    <cellStyle name="Normal 111" xfId="2526" xr:uid="{5EA17D7C-39D6-493D-95B9-F6078FDD7A03}"/>
    <cellStyle name="Normal 112" xfId="11" xr:uid="{92E68245-FEE4-498A-B5BE-D881029A6F74}"/>
    <cellStyle name="Normal 114" xfId="2331" xr:uid="{6E464869-5C6F-4D17-A0F0-135060E1D256}"/>
    <cellStyle name="Normal 12" xfId="485" xr:uid="{638FFBD0-AB59-4C0C-A4C7-0C984CD5B1EB}"/>
    <cellStyle name="Normal 12 2" xfId="486" xr:uid="{0D9A43CE-90DF-4523-AAF4-77D92F3814D2}"/>
    <cellStyle name="Normal 128 2" xfId="2327" xr:uid="{68EFF35E-F13C-478C-8C4F-1BEC7643C4F9}"/>
    <cellStyle name="Normal 13" xfId="487" xr:uid="{9C397DCB-7101-4DAB-BACB-1885A53E2E66}"/>
    <cellStyle name="Normal 13 2" xfId="488" xr:uid="{75D60A85-6E2C-4955-A88C-41ACB07D0FD5}"/>
    <cellStyle name="Normal 14" xfId="489" xr:uid="{74EC5A43-E238-4809-B946-AEF48134E836}"/>
    <cellStyle name="Normal 14 2" xfId="490" xr:uid="{4C18EDCB-23DB-4FA0-9B02-8BF02D887D7A}"/>
    <cellStyle name="Normal 15" xfId="491" xr:uid="{D3B313A7-F10F-4BC8-AF1E-CD259707E224}"/>
    <cellStyle name="Normal 15 2" xfId="492" xr:uid="{D0B15C61-F8E0-41EE-BDFF-B41CE5836392}"/>
    <cellStyle name="Normal 159 2" xfId="2326" xr:uid="{724D4FF8-4FD5-428C-8AE0-162FE8EA3C47}"/>
    <cellStyle name="Normal 16" xfId="493" xr:uid="{0F9DD028-AAD7-43DC-B6DA-FCA12A1945F7}"/>
    <cellStyle name="Normal 16 2" xfId="494" xr:uid="{DEAD7E58-4742-4C65-91AA-169D51F73BBD}"/>
    <cellStyle name="Normal 17" xfId="495" xr:uid="{735E1AF3-E886-43BD-B6D2-4841050227BE}"/>
    <cellStyle name="Normal 17 2" xfId="496" xr:uid="{A7B310C4-955A-4DB0-87A6-9C7DCAA588BD}"/>
    <cellStyle name="Normal 18" xfId="497" xr:uid="{2786F11E-718A-4B2F-9501-274DD6236A10}"/>
    <cellStyle name="Normal 18 10" xfId="1428" xr:uid="{FADF3783-8CDD-49E4-99BC-8A40A96087CE}"/>
    <cellStyle name="Normal 18 10 2" xfId="2020" xr:uid="{BA8D37CB-0BD6-4A55-B7DC-514A18CCCFCF}"/>
    <cellStyle name="Normal 18 10 2 2" xfId="3602" xr:uid="{9BAE77DC-40E2-43D2-9F57-C64EC7443682}"/>
    <cellStyle name="Normal 18 10 3" xfId="3019" xr:uid="{FA37F464-5094-45AE-94FA-568F15C30CF9}"/>
    <cellStyle name="Normal 18 11" xfId="1033" xr:uid="{D504EDDD-E0B3-4FE6-9607-69B99E61D5B6}"/>
    <cellStyle name="Normal 18 11 2" xfId="2629" xr:uid="{868978E2-C14A-4DF2-8776-15FFA0B245A3}"/>
    <cellStyle name="Normal 18 12" xfId="1627" xr:uid="{896A0B92-C4DB-49C2-8849-3FE3A1821EF0}"/>
    <cellStyle name="Normal 18 12 2" xfId="3212" xr:uid="{CEB2FAF0-281F-43F1-BA7B-24624FC07663}"/>
    <cellStyle name="Normal 18 13" xfId="2221" xr:uid="{556909AA-F2FA-4A30-BE04-CC0F948532B1}"/>
    <cellStyle name="Normal 18 13 2" xfId="3795" xr:uid="{AA9572B2-563E-4AA7-AD48-3DB37C4DE569}"/>
    <cellStyle name="Normal 18 14" xfId="2435" xr:uid="{4E151AD3-91B0-4E8C-B026-3BF231C92D32}"/>
    <cellStyle name="Normal 18 2" xfId="498" xr:uid="{65C633AC-A180-44AF-AB93-501E959587BA}"/>
    <cellStyle name="Normal 18 2 10" xfId="2436" xr:uid="{AC14A51E-884C-425A-A7B0-C0E3DA406F36}"/>
    <cellStyle name="Normal 18 2 2" xfId="499" xr:uid="{8189686B-03BD-4EF4-A78C-1E1BD8289A67}"/>
    <cellStyle name="Normal 18 2 2 2" xfId="500" xr:uid="{1EAA59F9-E9BB-4392-853A-BE1201694C9F}"/>
    <cellStyle name="Normal 18 2 2 2 2" xfId="1237" xr:uid="{4B70556F-D40D-406E-B618-DDF6FBF74985}"/>
    <cellStyle name="Normal 18 2 2 2 2 2" xfId="1830" xr:uid="{6F428347-9844-46E5-A4F3-063A9609A59F}"/>
    <cellStyle name="Normal 18 2 2 2 2 2 2" xfId="3412" xr:uid="{1B9253D0-8554-4BFF-8747-317BD7C79AD6}"/>
    <cellStyle name="Normal 18 2 2 2 2 3" xfId="2829" xr:uid="{DBA4F938-3CB4-4540-B012-BA1A8018EB95}"/>
    <cellStyle name="Normal 18 2 2 2 3" xfId="1431" xr:uid="{7C692B7A-90AC-4707-ABAA-357BE46085C8}"/>
    <cellStyle name="Normal 18 2 2 2 3 2" xfId="2023" xr:uid="{01E7C809-9FDA-429B-BC18-7E9D9BE96D22}"/>
    <cellStyle name="Normal 18 2 2 2 3 2 2" xfId="3605" xr:uid="{93C8A09F-7A00-476F-BA40-537B22ABC3AC}"/>
    <cellStyle name="Normal 18 2 2 2 3 3" xfId="3022" xr:uid="{C8E0BA4B-9DC6-4F96-A756-DE357D833347}"/>
    <cellStyle name="Normal 18 2 2 2 4" xfId="1036" xr:uid="{37780AF7-B9FC-47C3-8B29-C9E3F9F83FDE}"/>
    <cellStyle name="Normal 18 2 2 2 4 2" xfId="2632" xr:uid="{2B56FB9F-587C-4B60-836E-A9BF4CF94AF7}"/>
    <cellStyle name="Normal 18 2 2 2 5" xfId="1630" xr:uid="{B148B637-7436-45C5-A6CE-121ACCD6B018}"/>
    <cellStyle name="Normal 18 2 2 2 5 2" xfId="3215" xr:uid="{60C3FCC0-111C-4FC5-9DA7-7F249F93141E}"/>
    <cellStyle name="Normal 18 2 2 2 6" xfId="2224" xr:uid="{B283340A-2670-46E1-9560-46946D376667}"/>
    <cellStyle name="Normal 18 2 2 2 6 2" xfId="3798" xr:uid="{F31AC086-6A65-4097-B455-EA599270BC4A}"/>
    <cellStyle name="Normal 18 2 2 2 7" xfId="2438" xr:uid="{B230772B-ADB6-49DD-AD90-6873A980E57F}"/>
    <cellStyle name="Normal 18 2 2 3" xfId="501" xr:uid="{BFEFDB2E-4EDB-4DE0-BB4C-42BACF3CDA69}"/>
    <cellStyle name="Normal 18 2 2 3 2" xfId="1238" xr:uid="{F9928BA2-7641-43FF-953A-695B6500DCCB}"/>
    <cellStyle name="Normal 18 2 2 3 2 2" xfId="1831" xr:uid="{68E63DD6-1A20-48D3-B40C-03482CFAC821}"/>
    <cellStyle name="Normal 18 2 2 3 2 2 2" xfId="3413" xr:uid="{46C506C8-5964-4B2C-82E0-F43F6D42556D}"/>
    <cellStyle name="Normal 18 2 2 3 2 3" xfId="2830" xr:uid="{CD283B78-44AB-4453-9C40-41A5076B3593}"/>
    <cellStyle name="Normal 18 2 2 3 3" xfId="1432" xr:uid="{B839BC80-A515-4624-8337-19CA30E2FDCB}"/>
    <cellStyle name="Normal 18 2 2 3 3 2" xfId="2024" xr:uid="{98F6B47A-255A-40E4-A487-869484B93A2B}"/>
    <cellStyle name="Normal 18 2 2 3 3 2 2" xfId="3606" xr:uid="{1AF1C875-214D-4AB6-A8FE-16B241D6E7C0}"/>
    <cellStyle name="Normal 18 2 2 3 3 3" xfId="3023" xr:uid="{07F5A515-A4A6-46EF-ACD0-AB637E568072}"/>
    <cellStyle name="Normal 18 2 2 3 4" xfId="1037" xr:uid="{60A7A74A-457C-42B3-AEC6-33E58336589D}"/>
    <cellStyle name="Normal 18 2 2 3 4 2" xfId="2633" xr:uid="{DA2F8479-3474-42D9-BE37-BEF38A4B47B7}"/>
    <cellStyle name="Normal 18 2 2 3 5" xfId="1631" xr:uid="{F0E9A76B-698C-4276-822E-DCD5C82E9BCA}"/>
    <cellStyle name="Normal 18 2 2 3 5 2" xfId="3216" xr:uid="{C19542C1-2801-47F7-B769-7411A2A47D59}"/>
    <cellStyle name="Normal 18 2 2 3 6" xfId="2225" xr:uid="{C5EA54A3-8C09-4EC1-8A80-CBB9AEC61CF4}"/>
    <cellStyle name="Normal 18 2 2 3 6 2" xfId="3799" xr:uid="{68A9230C-069F-4588-8F23-F9E461E0EF63}"/>
    <cellStyle name="Normal 18 2 2 3 7" xfId="2439" xr:uid="{7AEF1631-5101-4AE8-92B3-B9BA168B11D9}"/>
    <cellStyle name="Normal 18 2 2 4" xfId="1236" xr:uid="{B76B27C9-F347-462C-A224-AA623A3BE13E}"/>
    <cellStyle name="Normal 18 2 2 4 2" xfId="1829" xr:uid="{C3A90F8A-4530-41A1-8EDB-B5830231FFBF}"/>
    <cellStyle name="Normal 18 2 2 4 2 2" xfId="3411" xr:uid="{0FA449F4-8264-4C1E-87C8-FAD389585FF6}"/>
    <cellStyle name="Normal 18 2 2 4 3" xfId="2828" xr:uid="{19B74B9B-88B1-4138-B8E5-39212479F9A8}"/>
    <cellStyle name="Normal 18 2 2 5" xfId="1430" xr:uid="{A762C9C0-35A4-4191-BF67-C9310C0C7440}"/>
    <cellStyle name="Normal 18 2 2 5 2" xfId="2022" xr:uid="{C93FFE15-0AE5-41C3-B8DD-1F7397BF6F8D}"/>
    <cellStyle name="Normal 18 2 2 5 2 2" xfId="3604" xr:uid="{99E6AD42-91FD-4BE0-90F8-2FBFB8D9B127}"/>
    <cellStyle name="Normal 18 2 2 5 3" xfId="3021" xr:uid="{9ABDF717-AE1E-4AAD-A470-70473B44B2AC}"/>
    <cellStyle name="Normal 18 2 2 6" xfId="1035" xr:uid="{8BCFA711-4222-46B1-9483-609BD311473D}"/>
    <cellStyle name="Normal 18 2 2 6 2" xfId="2631" xr:uid="{A683EA0D-554D-4761-8851-6C71205E5557}"/>
    <cellStyle name="Normal 18 2 2 7" xfId="1629" xr:uid="{E02C50AA-5FF9-4B7B-B41E-6C6695295D0E}"/>
    <cellStyle name="Normal 18 2 2 7 2" xfId="3214" xr:uid="{8FF23916-6EEF-4DC2-AFD2-4AF70C803025}"/>
    <cellStyle name="Normal 18 2 2 8" xfId="2223" xr:uid="{9F98042E-12A9-4890-9AFB-884BD5E5E144}"/>
    <cellStyle name="Normal 18 2 2 8 2" xfId="3797" xr:uid="{107ACB88-DD0A-47F0-BB0A-7A0EDE5366F7}"/>
    <cellStyle name="Normal 18 2 2 9" xfId="2437" xr:uid="{633FC9A0-80D8-4085-BA9D-DE6D329B0A2F}"/>
    <cellStyle name="Normal 18 2 3" xfId="502" xr:uid="{EFAEC531-279F-42BD-BCD9-DC8453630672}"/>
    <cellStyle name="Normal 18 2 3 2" xfId="1239" xr:uid="{BC16E8E5-7446-475B-B96E-D1340F8CA998}"/>
    <cellStyle name="Normal 18 2 3 2 2" xfId="1832" xr:uid="{BB4B33C6-5C7F-49DF-934F-C1E9433271DC}"/>
    <cellStyle name="Normal 18 2 3 2 2 2" xfId="3414" xr:uid="{7CD34F31-1705-4A09-BECA-DDD6A7F0BF07}"/>
    <cellStyle name="Normal 18 2 3 2 3" xfId="2831" xr:uid="{08B2FE2E-4A80-4B7F-8F93-0D102B5FEA36}"/>
    <cellStyle name="Normal 18 2 3 3" xfId="1433" xr:uid="{07A4BABC-32A8-499F-8302-3C11E9EC5E20}"/>
    <cellStyle name="Normal 18 2 3 3 2" xfId="2025" xr:uid="{4729D815-9828-4EBC-BF52-1E9C673F2FFB}"/>
    <cellStyle name="Normal 18 2 3 3 2 2" xfId="3607" xr:uid="{8D729208-FD40-4169-9837-AB1C5BDE1309}"/>
    <cellStyle name="Normal 18 2 3 3 3" xfId="3024" xr:uid="{5930EFEC-B0A4-4707-AC22-EBECBCFC318D}"/>
    <cellStyle name="Normal 18 2 3 4" xfId="1038" xr:uid="{B1E683AD-C479-4AF7-9F68-9933CD1DCD12}"/>
    <cellStyle name="Normal 18 2 3 4 2" xfId="2634" xr:uid="{556A5AC0-D4B9-4E83-AA04-EE2CB9466D16}"/>
    <cellStyle name="Normal 18 2 3 5" xfId="1632" xr:uid="{13D3559D-03D9-4A78-8BE0-ACCCB895B3DA}"/>
    <cellStyle name="Normal 18 2 3 5 2" xfId="3217" xr:uid="{06017518-DF6E-47B4-8D2F-8D072A8BDB6D}"/>
    <cellStyle name="Normal 18 2 3 6" xfId="2226" xr:uid="{50CFFE7A-502B-4256-A3F1-09B46F0CFB28}"/>
    <cellStyle name="Normal 18 2 3 6 2" xfId="3800" xr:uid="{5703CD74-3253-4E34-9943-BEE90DAB2208}"/>
    <cellStyle name="Normal 18 2 3 7" xfId="2440" xr:uid="{137C3285-06E8-48C4-9FC6-9F4E3DB87866}"/>
    <cellStyle name="Normal 18 2 4" xfId="503" xr:uid="{7C46CF87-123A-4565-BFB1-A2014A3E765A}"/>
    <cellStyle name="Normal 18 2 4 2" xfId="1240" xr:uid="{075DEE08-B6AA-48DD-951A-0C9E1AB1B5D7}"/>
    <cellStyle name="Normal 18 2 4 2 2" xfId="1833" xr:uid="{F086F10D-2C82-454C-BBBD-4AC4767FFAB9}"/>
    <cellStyle name="Normal 18 2 4 2 2 2" xfId="3415" xr:uid="{7EB533CC-6AFD-4982-A7A5-B83EEF8B3FA1}"/>
    <cellStyle name="Normal 18 2 4 2 3" xfId="2832" xr:uid="{B4753EC8-ACAD-4E2E-B209-CD812E0A922E}"/>
    <cellStyle name="Normal 18 2 4 3" xfId="1434" xr:uid="{AE00D870-44B2-4194-A8CD-85E492AF12B8}"/>
    <cellStyle name="Normal 18 2 4 3 2" xfId="2026" xr:uid="{FAB24E5F-9539-4045-A3C9-DCB19F5D60BB}"/>
    <cellStyle name="Normal 18 2 4 3 2 2" xfId="3608" xr:uid="{B756EAB4-18E7-4A4A-8598-95E71B4814D9}"/>
    <cellStyle name="Normal 18 2 4 3 3" xfId="3025" xr:uid="{77639142-C15B-4B30-85E2-F9831A4646A1}"/>
    <cellStyle name="Normal 18 2 4 4" xfId="1039" xr:uid="{635E9081-3C19-44A4-AE70-7CE17192A40E}"/>
    <cellStyle name="Normal 18 2 4 4 2" xfId="2635" xr:uid="{BB3D1870-3BF7-44DB-B637-635A1D5707B9}"/>
    <cellStyle name="Normal 18 2 4 5" xfId="1633" xr:uid="{F3D84881-A238-417B-A609-726731BF5A71}"/>
    <cellStyle name="Normal 18 2 4 5 2" xfId="3218" xr:uid="{A9C23F5A-7E86-47F6-A57F-9979195F6B57}"/>
    <cellStyle name="Normal 18 2 4 6" xfId="2227" xr:uid="{3D4F2195-FB9A-47FA-9477-085DCFCAC48E}"/>
    <cellStyle name="Normal 18 2 4 6 2" xfId="3801" xr:uid="{9FBDC445-F01E-4FB1-9E10-8FD4EBBC6A46}"/>
    <cellStyle name="Normal 18 2 4 7" xfId="2441" xr:uid="{33B0BC42-FFC5-449A-961B-4CD8255E3A69}"/>
    <cellStyle name="Normal 18 2 5" xfId="1235" xr:uid="{021408BB-F86A-4B60-91B8-0A5F3C0D3334}"/>
    <cellStyle name="Normal 18 2 5 2" xfId="1828" xr:uid="{59DE7366-EDD8-4AE0-80C2-EA644B6280DF}"/>
    <cellStyle name="Normal 18 2 5 2 2" xfId="3410" xr:uid="{EDB5E5E4-F025-4124-8824-97435DE1AFA8}"/>
    <cellStyle name="Normal 18 2 5 3" xfId="2827" xr:uid="{0AED9AA4-62C9-46BC-9E57-68F740E105D6}"/>
    <cellStyle name="Normal 18 2 6" xfId="1429" xr:uid="{355A3829-4855-4E86-A4EE-BDC1C3F8A800}"/>
    <cellStyle name="Normal 18 2 6 2" xfId="2021" xr:uid="{0E818D89-6ADF-47CE-88CB-F295F58145B8}"/>
    <cellStyle name="Normal 18 2 6 2 2" xfId="3603" xr:uid="{4FE6C31C-71C1-4E56-982E-DC22A3F33066}"/>
    <cellStyle name="Normal 18 2 6 3" xfId="3020" xr:uid="{0E4899C3-236C-43E2-B3BF-009E2FA8A051}"/>
    <cellStyle name="Normal 18 2 7" xfId="1034" xr:uid="{4F816ABE-C908-4E53-8BFA-9AC22C199F2C}"/>
    <cellStyle name="Normal 18 2 7 2" xfId="2630" xr:uid="{B4685CA9-9036-4DAC-9E8D-FD8E9CE048F9}"/>
    <cellStyle name="Normal 18 2 8" xfId="1628" xr:uid="{FCA4E0FD-DB50-4895-A308-05CF1B2CC5BA}"/>
    <cellStyle name="Normal 18 2 8 2" xfId="3213" xr:uid="{3372AC93-989C-4745-8CD1-CF8D6C5C3171}"/>
    <cellStyle name="Normal 18 2 9" xfId="2222" xr:uid="{4594F7FB-0FEC-44AE-B28A-71437F41E020}"/>
    <cellStyle name="Normal 18 2 9 2" xfId="3796" xr:uid="{39B15D89-D680-449E-95A7-E0721DF43EAC}"/>
    <cellStyle name="Normal 18 3" xfId="504" xr:uid="{CF1F4B98-A3E6-4F6B-9213-884E2CF19BC3}"/>
    <cellStyle name="Normal 18 3 10" xfId="2442" xr:uid="{268735A3-9424-48B9-B1F3-EA2AA79F4037}"/>
    <cellStyle name="Normal 18 3 2" xfId="505" xr:uid="{69228981-194D-42D5-A9DE-C66FB9F35882}"/>
    <cellStyle name="Normal 18 3 2 2" xfId="506" xr:uid="{7CEF6FA9-0755-425B-BCCC-A98BB0597D28}"/>
    <cellStyle name="Normal 18 3 2 2 2" xfId="1243" xr:uid="{D4D138B2-6B1A-487E-A99D-ECF6B899AD36}"/>
    <cellStyle name="Normal 18 3 2 2 2 2" xfId="1836" xr:uid="{531A8A41-D22F-4DBD-9C99-78E5B4C0AA5B}"/>
    <cellStyle name="Normal 18 3 2 2 2 2 2" xfId="3418" xr:uid="{7AB84353-738E-4E3A-B0F4-A2EB6E4D3CB9}"/>
    <cellStyle name="Normal 18 3 2 2 2 3" xfId="2835" xr:uid="{3824AF93-0919-4A0D-8769-2D7A18AE4C57}"/>
    <cellStyle name="Normal 18 3 2 2 3" xfId="1437" xr:uid="{9FB0C083-CDBA-4634-960E-12AE27C63C65}"/>
    <cellStyle name="Normal 18 3 2 2 3 2" xfId="2029" xr:uid="{A7A4B094-1C66-4FDC-A43E-F8CF846B066F}"/>
    <cellStyle name="Normal 18 3 2 2 3 2 2" xfId="3611" xr:uid="{956658F9-DBCF-4269-8258-5693DDAA6E9D}"/>
    <cellStyle name="Normal 18 3 2 2 3 3" xfId="3028" xr:uid="{C0A7B4AD-126A-4312-B644-4353692EC6C5}"/>
    <cellStyle name="Normal 18 3 2 2 4" xfId="1042" xr:uid="{B0597D87-085D-4E88-8F18-AA4B3EF98726}"/>
    <cellStyle name="Normal 18 3 2 2 4 2" xfId="2638" xr:uid="{17FA52F8-A5CC-4E51-B34A-467CF8B8CC84}"/>
    <cellStyle name="Normal 18 3 2 2 5" xfId="1636" xr:uid="{69B63979-8341-4B6A-B4F0-1E2599281FE9}"/>
    <cellStyle name="Normal 18 3 2 2 5 2" xfId="3221" xr:uid="{C607DE5D-BE6E-4F17-8B57-CEB1321F6573}"/>
    <cellStyle name="Normal 18 3 2 2 6" xfId="2230" xr:uid="{45086316-A53A-4B66-AE36-C9C33CDDD534}"/>
    <cellStyle name="Normal 18 3 2 2 6 2" xfId="3804" xr:uid="{BBA3C1A0-1B87-4858-8AFC-2FCC23FCCAC9}"/>
    <cellStyle name="Normal 18 3 2 2 7" xfId="2444" xr:uid="{07D612F9-F3E5-4CCB-9239-BD84166DFA37}"/>
    <cellStyle name="Normal 18 3 2 3" xfId="507" xr:uid="{77EF2A65-1AED-4AD5-80B4-4DD089B64DDF}"/>
    <cellStyle name="Normal 18 3 2 3 2" xfId="1244" xr:uid="{99806924-5C3E-4059-AC3E-BC153FF19639}"/>
    <cellStyle name="Normal 18 3 2 3 2 2" xfId="1837" xr:uid="{33E7AA10-C889-4B05-AE26-C455B87C1F56}"/>
    <cellStyle name="Normal 18 3 2 3 2 2 2" xfId="3419" xr:uid="{512D9BC8-C2B9-4C56-8013-624AFA3629F2}"/>
    <cellStyle name="Normal 18 3 2 3 2 3" xfId="2836" xr:uid="{1C1B6D48-F6D1-4788-823B-D0668AA19B99}"/>
    <cellStyle name="Normal 18 3 2 3 3" xfId="1438" xr:uid="{97B2B61D-540B-4694-8E1E-F7C290FAE8AD}"/>
    <cellStyle name="Normal 18 3 2 3 3 2" xfId="2030" xr:uid="{AF86B6FD-E5BA-4FE0-AEFE-D01680491E34}"/>
    <cellStyle name="Normal 18 3 2 3 3 2 2" xfId="3612" xr:uid="{7911CE1B-256B-4DE2-94CB-558D028536BE}"/>
    <cellStyle name="Normal 18 3 2 3 3 3" xfId="3029" xr:uid="{4404120D-318A-4107-8310-21C62C0D88AB}"/>
    <cellStyle name="Normal 18 3 2 3 4" xfId="1043" xr:uid="{0150175E-ECF7-4752-9926-F3D9F313B413}"/>
    <cellStyle name="Normal 18 3 2 3 4 2" xfId="2639" xr:uid="{DD216E0A-F2DA-4069-B84E-DA9EFD52147C}"/>
    <cellStyle name="Normal 18 3 2 3 5" xfId="1637" xr:uid="{75AFF909-F467-4A81-B3C7-D147F3F5DEC0}"/>
    <cellStyle name="Normal 18 3 2 3 5 2" xfId="3222" xr:uid="{BE891A60-E5BF-4506-8962-AC64ED022C07}"/>
    <cellStyle name="Normal 18 3 2 3 6" xfId="2231" xr:uid="{5B3470F3-722F-4CDE-B0D2-E150B864A448}"/>
    <cellStyle name="Normal 18 3 2 3 6 2" xfId="3805" xr:uid="{6994FB9E-7D63-452D-B96D-CDE129DAE7C8}"/>
    <cellStyle name="Normal 18 3 2 3 7" xfId="2445" xr:uid="{97EDB45D-513D-4FAA-B4A3-76C9CD8F8BD6}"/>
    <cellStyle name="Normal 18 3 2 4" xfId="1242" xr:uid="{44C3EB78-FD7A-4CD1-92CA-BEB7F69713BF}"/>
    <cellStyle name="Normal 18 3 2 4 2" xfId="1835" xr:uid="{211AA249-79AF-4CA8-ABD1-520B64067AFE}"/>
    <cellStyle name="Normal 18 3 2 4 2 2" xfId="3417" xr:uid="{541B9785-36DC-4C66-B413-B648A192045C}"/>
    <cellStyle name="Normal 18 3 2 4 3" xfId="2834" xr:uid="{059D0693-B0D3-4E88-938B-7B68D14E9834}"/>
    <cellStyle name="Normal 18 3 2 5" xfId="1436" xr:uid="{18E477D7-07D0-4BD4-B572-F3B55A1296A5}"/>
    <cellStyle name="Normal 18 3 2 5 2" xfId="2028" xr:uid="{5161DBEC-BDB5-41FA-9491-64620316A1B5}"/>
    <cellStyle name="Normal 18 3 2 5 2 2" xfId="3610" xr:uid="{F4E34DE0-6B89-4E89-981B-9A95250B6460}"/>
    <cellStyle name="Normal 18 3 2 5 3" xfId="3027" xr:uid="{145FD8AF-5B34-46E8-B8B5-5E8F4B33AAF3}"/>
    <cellStyle name="Normal 18 3 2 6" xfId="1041" xr:uid="{069ADE9C-94F0-4650-930C-C642AAF6150B}"/>
    <cellStyle name="Normal 18 3 2 6 2" xfId="2637" xr:uid="{6221C944-8BE8-4DD1-B550-3F6ABE76E8B5}"/>
    <cellStyle name="Normal 18 3 2 7" xfId="1635" xr:uid="{E303738B-5D67-47C2-AAD4-B582C735F4A3}"/>
    <cellStyle name="Normal 18 3 2 7 2" xfId="3220" xr:uid="{B5593C3D-9E6B-4807-B2A1-F663D3304C96}"/>
    <cellStyle name="Normal 18 3 2 8" xfId="2229" xr:uid="{2F728C22-3153-4136-9918-264A3C405EA7}"/>
    <cellStyle name="Normal 18 3 2 8 2" xfId="3803" xr:uid="{918440C9-8B7B-4585-A8BD-AC49C127BE22}"/>
    <cellStyle name="Normal 18 3 2 9" xfId="2443" xr:uid="{7C03C5C0-88F1-447A-BDCA-B2466DE08908}"/>
    <cellStyle name="Normal 18 3 3" xfId="508" xr:uid="{ED215DFD-26D8-4281-BF52-561AB2AE7F60}"/>
    <cellStyle name="Normal 18 3 3 2" xfId="1245" xr:uid="{9D56EB86-3431-4B30-B401-76BF618AEA1F}"/>
    <cellStyle name="Normal 18 3 3 2 2" xfId="1838" xr:uid="{7FD2D987-E528-4E49-9142-9AE292003AA3}"/>
    <cellStyle name="Normal 18 3 3 2 2 2" xfId="3420" xr:uid="{E432E2CA-F952-4331-8114-35740FA42C80}"/>
    <cellStyle name="Normal 18 3 3 2 3" xfId="2837" xr:uid="{1ADEA623-EFD4-4883-8289-855BD2C37530}"/>
    <cellStyle name="Normal 18 3 3 3" xfId="1439" xr:uid="{F94A9F06-1E42-42C0-82FE-ECF7BEB850E3}"/>
    <cellStyle name="Normal 18 3 3 3 2" xfId="2031" xr:uid="{57D9D37C-FA45-4EF6-A1E6-C056A548D033}"/>
    <cellStyle name="Normal 18 3 3 3 2 2" xfId="3613" xr:uid="{D4761697-DA82-44AE-A7A5-6E99BE113B03}"/>
    <cellStyle name="Normal 18 3 3 3 3" xfId="3030" xr:uid="{2814FFE7-319C-4C81-BF50-46786C731B69}"/>
    <cellStyle name="Normal 18 3 3 4" xfId="1044" xr:uid="{9B5626B7-8447-4CCC-BBCA-2EFF96E25602}"/>
    <cellStyle name="Normal 18 3 3 4 2" xfId="2640" xr:uid="{F5BEDAE8-AFB3-44C2-8A1F-2700127FC95E}"/>
    <cellStyle name="Normal 18 3 3 5" xfId="1638" xr:uid="{C49216C8-F866-4859-BFF1-268B09FB57B1}"/>
    <cellStyle name="Normal 18 3 3 5 2" xfId="3223" xr:uid="{640A5247-284E-4AA9-A25E-4D990F2B75E2}"/>
    <cellStyle name="Normal 18 3 3 6" xfId="2232" xr:uid="{47781411-CAE0-4B13-9951-734208470522}"/>
    <cellStyle name="Normal 18 3 3 6 2" xfId="3806" xr:uid="{D57FD87C-5E19-43DC-8BD7-A7DCA3122ACA}"/>
    <cellStyle name="Normal 18 3 3 7" xfId="2446" xr:uid="{807C7CEB-7C32-4622-B975-B5EA9EE0C78F}"/>
    <cellStyle name="Normal 18 3 4" xfId="509" xr:uid="{D1461EAF-D5FC-45AF-B9BD-83AAE23D2234}"/>
    <cellStyle name="Normal 18 3 4 2" xfId="1246" xr:uid="{4B054F0F-4FB1-4480-ADE4-62D56AFB4706}"/>
    <cellStyle name="Normal 18 3 4 2 2" xfId="1839" xr:uid="{CDF59E5F-AA6A-484C-A279-2FA8CE02FF3B}"/>
    <cellStyle name="Normal 18 3 4 2 2 2" xfId="3421" xr:uid="{1D95483C-8C4F-4888-BD76-6F328685C586}"/>
    <cellStyle name="Normal 18 3 4 2 3" xfId="2838" xr:uid="{9D73FED1-B336-4EBB-A82B-35F3D1F5E1CB}"/>
    <cellStyle name="Normal 18 3 4 3" xfId="1440" xr:uid="{5AE757E6-B918-48A6-89C7-16FDB98796E9}"/>
    <cellStyle name="Normal 18 3 4 3 2" xfId="2032" xr:uid="{93B4EF7A-8987-4AFA-B537-5DA7022740A8}"/>
    <cellStyle name="Normal 18 3 4 3 2 2" xfId="3614" xr:uid="{D44BC1F5-AB13-4F5D-8701-D490CBDAF404}"/>
    <cellStyle name="Normal 18 3 4 3 3" xfId="3031" xr:uid="{3627423C-5BE3-45C3-AD72-883A054BABDB}"/>
    <cellStyle name="Normal 18 3 4 4" xfId="1045" xr:uid="{1571387A-1703-492D-BDB4-4ABF329EB535}"/>
    <cellStyle name="Normal 18 3 4 4 2" xfId="2641" xr:uid="{EEA15586-F261-41E3-A12F-97B932EA6AE3}"/>
    <cellStyle name="Normal 18 3 4 5" xfId="1639" xr:uid="{0C6E5B4A-B273-495F-B3D6-59993252FCBE}"/>
    <cellStyle name="Normal 18 3 4 5 2" xfId="3224" xr:uid="{AA1AC160-2331-417D-A23F-A6B9C3AC3E02}"/>
    <cellStyle name="Normal 18 3 4 6" xfId="2233" xr:uid="{38F1C455-634A-43EC-BDCA-7810EB16E94F}"/>
    <cellStyle name="Normal 18 3 4 6 2" xfId="3807" xr:uid="{728D26D0-EB82-44EE-A84F-45103FAA736F}"/>
    <cellStyle name="Normal 18 3 4 7" xfId="2447" xr:uid="{298DF614-40D5-4757-9160-3AE748C88598}"/>
    <cellStyle name="Normal 18 3 5" xfId="1241" xr:uid="{0EE2206A-9E13-455B-82A0-C7A6B1789AFE}"/>
    <cellStyle name="Normal 18 3 5 2" xfId="1834" xr:uid="{4B425C92-108B-4BCE-A670-F391A9FC27AF}"/>
    <cellStyle name="Normal 18 3 5 2 2" xfId="3416" xr:uid="{D121E626-4E54-40CA-8A12-099184F9FFA0}"/>
    <cellStyle name="Normal 18 3 5 3" xfId="2833" xr:uid="{195753CC-484E-4DD3-90C8-671F0557C1FD}"/>
    <cellStyle name="Normal 18 3 6" xfId="1435" xr:uid="{0ADC129F-E847-46A4-AB39-9A7CFD6D5147}"/>
    <cellStyle name="Normal 18 3 6 2" xfId="2027" xr:uid="{426C3A66-060F-4DE2-BD08-09ECA09572EC}"/>
    <cellStyle name="Normal 18 3 6 2 2" xfId="3609" xr:uid="{12AE932D-E708-4E13-941D-0AA8E90C7309}"/>
    <cellStyle name="Normal 18 3 6 3" xfId="3026" xr:uid="{D624D84E-5D49-4951-8D5F-474702E8FF85}"/>
    <cellStyle name="Normal 18 3 7" xfId="1040" xr:uid="{43E63189-C1C2-4D3F-BC4F-6F81E64273AE}"/>
    <cellStyle name="Normal 18 3 7 2" xfId="2636" xr:uid="{CDC2AF0E-1866-4D11-8DB6-7E0B75CD5B44}"/>
    <cellStyle name="Normal 18 3 8" xfId="1634" xr:uid="{D5821324-0DA0-4323-BC99-FBD1800CEEE9}"/>
    <cellStyle name="Normal 18 3 8 2" xfId="3219" xr:uid="{914DE9A1-38D5-4CE5-83D7-035EFE2626D5}"/>
    <cellStyle name="Normal 18 3 9" xfId="2228" xr:uid="{67E594C9-B7DD-415E-A5F7-6726D898AA59}"/>
    <cellStyle name="Normal 18 3 9 2" xfId="3802" xr:uid="{C1F23269-CEFD-4B55-813A-9CB1BE07FA3E}"/>
    <cellStyle name="Normal 18 4" xfId="510" xr:uid="{CF159751-22E1-4DFF-88FD-A17611604E4F}"/>
    <cellStyle name="Normal 18 4 10" xfId="2448" xr:uid="{23D83836-B993-4A81-A31A-8DAC03CA8B35}"/>
    <cellStyle name="Normal 18 4 2" xfId="511" xr:uid="{9A0DA99A-73BC-4578-A632-C048A13AA6C7}"/>
    <cellStyle name="Normal 18 4 2 2" xfId="512" xr:uid="{BB1F3845-4D8C-4F9C-B800-A8788228ABE4}"/>
    <cellStyle name="Normal 18 4 2 2 2" xfId="1249" xr:uid="{51B435D5-E4D9-44B7-9527-38F0576FA1D3}"/>
    <cellStyle name="Normal 18 4 2 2 2 2" xfId="1842" xr:uid="{15354D83-2915-48DF-AAFA-B13E4CA90176}"/>
    <cellStyle name="Normal 18 4 2 2 2 2 2" xfId="3424" xr:uid="{136E2A47-1775-47DB-9C91-DE6F0176F149}"/>
    <cellStyle name="Normal 18 4 2 2 2 3" xfId="2841" xr:uid="{91D04691-8B4A-4CAF-A202-C1BA615E0440}"/>
    <cellStyle name="Normal 18 4 2 2 3" xfId="1443" xr:uid="{2E81E827-083C-4697-8D61-A6698CDF1334}"/>
    <cellStyle name="Normal 18 4 2 2 3 2" xfId="2035" xr:uid="{4B98FC61-0C7E-418E-8D9D-04029400E99F}"/>
    <cellStyle name="Normal 18 4 2 2 3 2 2" xfId="3617" xr:uid="{C5E36047-D843-4948-AA7A-36C97CD054B9}"/>
    <cellStyle name="Normal 18 4 2 2 3 3" xfId="3034" xr:uid="{B4FE3E0B-E6E0-4BDD-B99D-5FE9EB2B45A4}"/>
    <cellStyle name="Normal 18 4 2 2 4" xfId="1048" xr:uid="{CFD235F3-A97C-4A57-8AD4-66A69766E765}"/>
    <cellStyle name="Normal 18 4 2 2 4 2" xfId="2644" xr:uid="{985972A6-0968-43E8-BE55-A83073F83D2E}"/>
    <cellStyle name="Normal 18 4 2 2 5" xfId="1642" xr:uid="{58600763-525E-4B01-8123-219746FE1B4A}"/>
    <cellStyle name="Normal 18 4 2 2 5 2" xfId="3227" xr:uid="{5B880118-460C-453D-8D4D-2FED1BB4C613}"/>
    <cellStyle name="Normal 18 4 2 2 6" xfId="2236" xr:uid="{FA04810B-5C6E-42B6-8601-7196E86F2CDA}"/>
    <cellStyle name="Normal 18 4 2 2 6 2" xfId="3810" xr:uid="{7B56F6A2-E3E7-4FA5-AA12-2E7E75FCD9C8}"/>
    <cellStyle name="Normal 18 4 2 2 7" xfId="2450" xr:uid="{E1065D39-1E6E-47F1-AAD5-C8649FAB85D0}"/>
    <cellStyle name="Normal 18 4 2 3" xfId="513" xr:uid="{3850D220-B270-414B-9ADE-1A973F390570}"/>
    <cellStyle name="Normal 18 4 2 3 2" xfId="1250" xr:uid="{9F118EEA-07B2-42DE-81BB-27E023EF309C}"/>
    <cellStyle name="Normal 18 4 2 3 2 2" xfId="1843" xr:uid="{B25F2B51-6AF3-48C0-8188-24633E42A284}"/>
    <cellStyle name="Normal 18 4 2 3 2 2 2" xfId="3425" xr:uid="{C6D03599-669E-4521-AADE-8763FA3D142E}"/>
    <cellStyle name="Normal 18 4 2 3 2 3" xfId="2842" xr:uid="{FA2FE0EE-C500-47CC-872C-E339149C6FBC}"/>
    <cellStyle name="Normal 18 4 2 3 3" xfId="1444" xr:uid="{DBAD03CB-AD02-46E8-B2C4-D5500DEFA9E6}"/>
    <cellStyle name="Normal 18 4 2 3 3 2" xfId="2036" xr:uid="{2E2A476A-E186-4374-BEBC-C7612D02ED29}"/>
    <cellStyle name="Normal 18 4 2 3 3 2 2" xfId="3618" xr:uid="{77766AB1-62E6-4B13-B0BF-A561BC8BD1EC}"/>
    <cellStyle name="Normal 18 4 2 3 3 3" xfId="3035" xr:uid="{5372AF6A-0CA6-498C-B6A4-1CD97B68A663}"/>
    <cellStyle name="Normal 18 4 2 3 4" xfId="1049" xr:uid="{4F6D464D-F394-4E9F-ADA3-5561A0F52098}"/>
    <cellStyle name="Normal 18 4 2 3 4 2" xfId="2645" xr:uid="{5733EE0A-F47A-4A40-852F-0174D03F9A5E}"/>
    <cellStyle name="Normal 18 4 2 3 5" xfId="1643" xr:uid="{78FD66F1-0BDF-4604-99E1-2531D688C24F}"/>
    <cellStyle name="Normal 18 4 2 3 5 2" xfId="3228" xr:uid="{8821EC82-6907-4AE7-958B-78B2344F76C1}"/>
    <cellStyle name="Normal 18 4 2 3 6" xfId="2237" xr:uid="{5E0BB56F-3CC8-44BA-A46C-8DE60F80D966}"/>
    <cellStyle name="Normal 18 4 2 3 6 2" xfId="3811" xr:uid="{8A8B478D-72BD-43C6-9D69-AAC547716F58}"/>
    <cellStyle name="Normal 18 4 2 3 7" xfId="2451" xr:uid="{5D8F79DC-C114-446F-AFB1-8658A25F8D9F}"/>
    <cellStyle name="Normal 18 4 2 4" xfId="1248" xr:uid="{CE3EF254-D0D4-49D9-B7FD-AA759C20F9BA}"/>
    <cellStyle name="Normal 18 4 2 4 2" xfId="1841" xr:uid="{E4A809D8-4B39-408F-A8B9-E9E0FA8BFB09}"/>
    <cellStyle name="Normal 18 4 2 4 2 2" xfId="3423" xr:uid="{A4931893-F6FA-4FEF-B762-FEC146FE3200}"/>
    <cellStyle name="Normal 18 4 2 4 3" xfId="2840" xr:uid="{70FFAF98-E44B-421D-BA8F-92368CC6EDEA}"/>
    <cellStyle name="Normal 18 4 2 5" xfId="1442" xr:uid="{0AECF300-9869-4CDE-98BE-DF78296E189D}"/>
    <cellStyle name="Normal 18 4 2 5 2" xfId="2034" xr:uid="{C3851A56-3807-44A7-8919-D939F25E2A05}"/>
    <cellStyle name="Normal 18 4 2 5 2 2" xfId="3616" xr:uid="{2DFDBCF2-4335-4A79-8D89-66AF81FC9BF6}"/>
    <cellStyle name="Normal 18 4 2 5 3" xfId="3033" xr:uid="{E3354BDA-5227-46B8-BBC5-2F4A34A40639}"/>
    <cellStyle name="Normal 18 4 2 6" xfId="1047" xr:uid="{47DB5981-D4D7-4573-A7D4-9B896F8CFD6A}"/>
    <cellStyle name="Normal 18 4 2 6 2" xfId="2643" xr:uid="{F685F704-D4ED-46C7-BB0E-E69A7C0344C6}"/>
    <cellStyle name="Normal 18 4 2 7" xfId="1641" xr:uid="{4A6CBB25-1CF6-4877-83B9-7B70C7E83611}"/>
    <cellStyle name="Normal 18 4 2 7 2" xfId="3226" xr:uid="{5422CAEA-A54E-48E4-B1B9-416D40CC20E8}"/>
    <cellStyle name="Normal 18 4 2 8" xfId="2235" xr:uid="{CFB5B74E-FC14-4449-8DCC-D797EF937587}"/>
    <cellStyle name="Normal 18 4 2 8 2" xfId="3809" xr:uid="{474C92CD-2A8D-4845-B3FB-01B0AA3E8C49}"/>
    <cellStyle name="Normal 18 4 2 9" xfId="2449" xr:uid="{4372C384-ED1D-4CE8-BB38-50330CD630F5}"/>
    <cellStyle name="Normal 18 4 3" xfId="514" xr:uid="{EF843023-0EF7-4B31-B8B7-3BCE71AE8713}"/>
    <cellStyle name="Normal 18 4 3 2" xfId="1251" xr:uid="{A6A3044D-97A6-422C-AABF-D8B1B804DD0F}"/>
    <cellStyle name="Normal 18 4 3 2 2" xfId="1844" xr:uid="{66E11AE9-AC15-43E0-8BE5-D612D0905418}"/>
    <cellStyle name="Normal 18 4 3 2 2 2" xfId="3426" xr:uid="{3FBD7847-529D-4ABD-951A-E3BCD739C933}"/>
    <cellStyle name="Normal 18 4 3 2 3" xfId="2843" xr:uid="{677C5EF2-64F9-46CF-BA76-A96BF0C2996D}"/>
    <cellStyle name="Normal 18 4 3 3" xfId="1445" xr:uid="{82B82240-01B9-4270-BC8D-C1FC96FEC63E}"/>
    <cellStyle name="Normal 18 4 3 3 2" xfId="2037" xr:uid="{B957E816-E7D9-4871-8178-73B181BB29BE}"/>
    <cellStyle name="Normal 18 4 3 3 2 2" xfId="3619" xr:uid="{26A6A5CB-F1FF-4E4C-ADD8-E1D9859729B0}"/>
    <cellStyle name="Normal 18 4 3 3 3" xfId="3036" xr:uid="{B9B60662-9560-47F9-A460-A093DD103D55}"/>
    <cellStyle name="Normal 18 4 3 4" xfId="1050" xr:uid="{4F9FC1D8-8E83-42B8-A380-46F234DDE1B8}"/>
    <cellStyle name="Normal 18 4 3 4 2" xfId="2646" xr:uid="{95D40BDA-3477-4727-9B01-C910D20E83B0}"/>
    <cellStyle name="Normal 18 4 3 5" xfId="1644" xr:uid="{7A499D76-208A-43C4-84F2-6428B1582904}"/>
    <cellStyle name="Normal 18 4 3 5 2" xfId="3229" xr:uid="{FD2765F1-DBD5-45FC-B2D2-54CBF4B75247}"/>
    <cellStyle name="Normal 18 4 3 6" xfId="2238" xr:uid="{D90BACB5-EFBE-4595-8829-4D8BA8A46274}"/>
    <cellStyle name="Normal 18 4 3 6 2" xfId="3812" xr:uid="{52210040-88D9-40C1-932B-16FA4E656D04}"/>
    <cellStyle name="Normal 18 4 3 7" xfId="2452" xr:uid="{002B5892-3B7A-4403-8447-743E0A1BC904}"/>
    <cellStyle name="Normal 18 4 4" xfId="515" xr:uid="{28085799-D223-421E-832A-F339B92DB91D}"/>
    <cellStyle name="Normal 18 4 4 2" xfId="1252" xr:uid="{3534C62B-D666-4326-B9F7-3BA8DB6D025D}"/>
    <cellStyle name="Normal 18 4 4 2 2" xfId="1845" xr:uid="{262BAF60-6A8C-46E0-9939-412A7A69F7CC}"/>
    <cellStyle name="Normal 18 4 4 2 2 2" xfId="3427" xr:uid="{818E757A-31D0-4C71-94D8-B4C694E02AB6}"/>
    <cellStyle name="Normal 18 4 4 2 3" xfId="2844" xr:uid="{40C7C7FF-7864-4E4A-AAC6-59643D98593E}"/>
    <cellStyle name="Normal 18 4 4 3" xfId="1446" xr:uid="{60757F06-5C0D-4184-B989-8E4532B61466}"/>
    <cellStyle name="Normal 18 4 4 3 2" xfId="2038" xr:uid="{14360002-6280-4887-9825-43B4B2C174C4}"/>
    <cellStyle name="Normal 18 4 4 3 2 2" xfId="3620" xr:uid="{BD1F3371-A829-41E8-A000-D58AFB8795ED}"/>
    <cellStyle name="Normal 18 4 4 3 3" xfId="3037" xr:uid="{B0D979AE-46FC-4C7A-B27A-5196E117DC7D}"/>
    <cellStyle name="Normal 18 4 4 4" xfId="1051" xr:uid="{20037E46-F030-4102-B793-8B9DAF810121}"/>
    <cellStyle name="Normal 18 4 4 4 2" xfId="2647" xr:uid="{6CB2B8F0-3B70-4097-B534-1D360448FE71}"/>
    <cellStyle name="Normal 18 4 4 5" xfId="1645" xr:uid="{F90F39DA-FD70-4AB1-9B6A-DB2C7140FC5B}"/>
    <cellStyle name="Normal 18 4 4 5 2" xfId="3230" xr:uid="{920E83D2-25AD-4D26-A015-7D55BC7BEA60}"/>
    <cellStyle name="Normal 18 4 4 6" xfId="2239" xr:uid="{964C4217-A752-4A13-83FC-61F99A03F74D}"/>
    <cellStyle name="Normal 18 4 4 6 2" xfId="3813" xr:uid="{5BC335DC-0886-4278-A51B-D810299488BF}"/>
    <cellStyle name="Normal 18 4 4 7" xfId="2453" xr:uid="{827DDE6E-8BE8-4523-8AA3-D975EBBF6D7C}"/>
    <cellStyle name="Normal 18 4 5" xfId="1247" xr:uid="{16FD794A-9768-49E9-B436-AE9C2740E866}"/>
    <cellStyle name="Normal 18 4 5 2" xfId="1840" xr:uid="{B5AA1E68-3F60-4219-A5AA-C1DA0F73B8D3}"/>
    <cellStyle name="Normal 18 4 5 2 2" xfId="3422" xr:uid="{CAD31774-D893-40E4-8EFD-DBC04DE95E60}"/>
    <cellStyle name="Normal 18 4 5 3" xfId="2839" xr:uid="{0D91BA23-A4BD-465A-8912-90049438357F}"/>
    <cellStyle name="Normal 18 4 6" xfId="1441" xr:uid="{A9552126-C0DA-4376-8C5B-0384126BF0D2}"/>
    <cellStyle name="Normal 18 4 6 2" xfId="2033" xr:uid="{2D64533B-3DCC-4329-8F44-7DA0450334B5}"/>
    <cellStyle name="Normal 18 4 6 2 2" xfId="3615" xr:uid="{1AA457D6-EF45-4C18-A995-E7527485C1D4}"/>
    <cellStyle name="Normal 18 4 6 3" xfId="3032" xr:uid="{D55EFCF6-7AB3-478C-8A81-2D5FE0AE291F}"/>
    <cellStyle name="Normal 18 4 7" xfId="1046" xr:uid="{405C88B2-25D8-468C-85C1-977C1D56A640}"/>
    <cellStyle name="Normal 18 4 7 2" xfId="2642" xr:uid="{FDF02262-F7B9-4AC0-83EB-B7C00B3A522D}"/>
    <cellStyle name="Normal 18 4 8" xfId="1640" xr:uid="{A2C21983-7554-419C-BBDF-84D463BD0CC5}"/>
    <cellStyle name="Normal 18 4 8 2" xfId="3225" xr:uid="{51867C24-7C6F-4E4A-9D99-62805CA46333}"/>
    <cellStyle name="Normal 18 4 9" xfId="2234" xr:uid="{14481B0A-C680-4BDE-BCBB-17C34A3747D6}"/>
    <cellStyle name="Normal 18 4 9 2" xfId="3808" xr:uid="{75598F9D-921B-4BDC-9391-4DDBAF5D67F0}"/>
    <cellStyle name="Normal 18 5" xfId="516" xr:uid="{C2CA83F3-125C-40CE-8730-3AA0D9372640}"/>
    <cellStyle name="Normal 18 5 2" xfId="517" xr:uid="{31ADAF2D-217A-4206-9CBB-19B999652DD1}"/>
    <cellStyle name="Normal 18 5 2 2" xfId="1254" xr:uid="{64BDB237-1E0C-4B41-B254-D356CFD568DD}"/>
    <cellStyle name="Normal 18 5 2 2 2" xfId="1847" xr:uid="{6FD81D45-6082-4E90-A8CD-252D2D044770}"/>
    <cellStyle name="Normal 18 5 2 2 2 2" xfId="3429" xr:uid="{8361A460-FD0E-4A9C-B321-B31F675666AA}"/>
    <cellStyle name="Normal 18 5 2 2 3" xfId="2846" xr:uid="{2B80CC33-35B1-4178-A8C1-7447D0428DA2}"/>
    <cellStyle name="Normal 18 5 2 3" xfId="1448" xr:uid="{5F9C1BAF-981A-4E5D-9A4B-F622B444FB51}"/>
    <cellStyle name="Normal 18 5 2 3 2" xfId="2040" xr:uid="{8D918BE0-7C4B-4CE3-9AB7-35B0CA301604}"/>
    <cellStyle name="Normal 18 5 2 3 2 2" xfId="3622" xr:uid="{D099AAE5-8970-4A43-94EE-F45217878BD4}"/>
    <cellStyle name="Normal 18 5 2 3 3" xfId="3039" xr:uid="{825C8416-A936-47CE-802E-32F53F971AAE}"/>
    <cellStyle name="Normal 18 5 2 4" xfId="1053" xr:uid="{2F2E16A1-BF94-40F1-AC24-E24714E25FD0}"/>
    <cellStyle name="Normal 18 5 2 4 2" xfId="2649" xr:uid="{3A49E4AE-0161-47CF-88BF-080489B427F0}"/>
    <cellStyle name="Normal 18 5 2 5" xfId="1647" xr:uid="{B788B665-9E1A-4092-A518-68845E1FC6C1}"/>
    <cellStyle name="Normal 18 5 2 5 2" xfId="3232" xr:uid="{1109640B-2915-46BB-8CC1-E68E65EF7383}"/>
    <cellStyle name="Normal 18 5 2 6" xfId="2241" xr:uid="{6A021A21-1346-400D-AB9E-95D1D3BE5332}"/>
    <cellStyle name="Normal 18 5 2 6 2" xfId="3815" xr:uid="{3CDF0B2E-C5AE-4265-9570-1B45112898BF}"/>
    <cellStyle name="Normal 18 5 2 7" xfId="2455" xr:uid="{663380C9-4457-45D2-BCF7-FE703A2BBDFB}"/>
    <cellStyle name="Normal 18 5 3" xfId="518" xr:uid="{B3FD951E-DADA-4023-8B36-D0E7154DD1D3}"/>
    <cellStyle name="Normal 18 5 3 2" xfId="1255" xr:uid="{34160BB9-0699-4FB3-B70C-7A149D5E89BE}"/>
    <cellStyle name="Normal 18 5 3 2 2" xfId="1848" xr:uid="{A505789F-14FC-419F-931C-BFC094ED8BAB}"/>
    <cellStyle name="Normal 18 5 3 2 2 2" xfId="3430" xr:uid="{C884E55E-B522-45FF-B750-DBA2E0745163}"/>
    <cellStyle name="Normal 18 5 3 2 3" xfId="2847" xr:uid="{0B81B83A-0245-40BF-B290-6AF03DEEC214}"/>
    <cellStyle name="Normal 18 5 3 3" xfId="1449" xr:uid="{0197114C-9232-43CF-92DB-C8E12563C2E6}"/>
    <cellStyle name="Normal 18 5 3 3 2" xfId="2041" xr:uid="{384412BD-0BCC-40AB-9A51-B8BB16A7E01D}"/>
    <cellStyle name="Normal 18 5 3 3 2 2" xfId="3623" xr:uid="{7E268115-57B1-4B54-8966-D6F797AA923D}"/>
    <cellStyle name="Normal 18 5 3 3 3" xfId="3040" xr:uid="{5C879E69-6ECE-4108-B72D-5CD81AB18BF4}"/>
    <cellStyle name="Normal 18 5 3 4" xfId="1054" xr:uid="{7E35092C-0651-4393-A252-B53396C04245}"/>
    <cellStyle name="Normal 18 5 3 4 2" xfId="2650" xr:uid="{3F2DF3BF-7301-4E4E-B28F-22F4D79D1EE3}"/>
    <cellStyle name="Normal 18 5 3 5" xfId="1648" xr:uid="{128E6DAA-66B9-452E-B7B5-C79C30D5B3A8}"/>
    <cellStyle name="Normal 18 5 3 5 2" xfId="3233" xr:uid="{94B1A6FE-64FB-4169-84EB-04C1302D4C72}"/>
    <cellStyle name="Normal 18 5 3 6" xfId="2242" xr:uid="{1BA2F946-9F17-4280-83C2-3603AEBCBABD}"/>
    <cellStyle name="Normal 18 5 3 6 2" xfId="3816" xr:uid="{B87E2EE8-CA80-456B-80ED-739F30680E40}"/>
    <cellStyle name="Normal 18 5 3 7" xfId="2456" xr:uid="{5F645753-0E1A-4102-B313-1C712F618313}"/>
    <cellStyle name="Normal 18 5 4" xfId="1253" xr:uid="{DD76C0EB-5898-406F-B4E6-3C466BCA2F9C}"/>
    <cellStyle name="Normal 18 5 4 2" xfId="1846" xr:uid="{3B271A4A-A0E1-4EC5-B259-1325E727A568}"/>
    <cellStyle name="Normal 18 5 4 2 2" xfId="3428" xr:uid="{6A078443-5C18-43A2-9925-B5CA63F69D56}"/>
    <cellStyle name="Normal 18 5 4 3" xfId="2845" xr:uid="{69EA0CF4-6458-47A3-A63A-87D936916B6D}"/>
    <cellStyle name="Normal 18 5 5" xfId="1447" xr:uid="{C9563D74-B4B2-417F-AE34-29742BFE3B7D}"/>
    <cellStyle name="Normal 18 5 5 2" xfId="2039" xr:uid="{3BF07BE8-129F-4444-B947-4E22BB83E92B}"/>
    <cellStyle name="Normal 18 5 5 2 2" xfId="3621" xr:uid="{1A27EBBA-D91C-46A1-BD06-57F37E5698C2}"/>
    <cellStyle name="Normal 18 5 5 3" xfId="3038" xr:uid="{D9630DBB-45A7-4984-9202-A5D115CA775C}"/>
    <cellStyle name="Normal 18 5 6" xfId="1052" xr:uid="{7744B52C-C890-43C0-A925-2E22F2D6813B}"/>
    <cellStyle name="Normal 18 5 6 2" xfId="2648" xr:uid="{08E67097-DDEA-47E4-AD77-28DCB200FFF3}"/>
    <cellStyle name="Normal 18 5 7" xfId="1646" xr:uid="{618D1D3D-372D-4BC2-A0C2-6C9E69B463EF}"/>
    <cellStyle name="Normal 18 5 7 2" xfId="3231" xr:uid="{7781A2A3-09CE-4262-85C6-520879272E45}"/>
    <cellStyle name="Normal 18 5 8" xfId="2240" xr:uid="{5F9B382E-625A-4C6A-B090-8456A7C4AB78}"/>
    <cellStyle name="Normal 18 5 8 2" xfId="3814" xr:uid="{405A0222-ED2F-4610-9E6D-18447072CD9E}"/>
    <cellStyle name="Normal 18 5 9" xfId="2454" xr:uid="{A8D4A2D4-A0C7-4F98-B7E9-E544987EC72B}"/>
    <cellStyle name="Normal 18 6" xfId="519" xr:uid="{BC9FC41E-FA43-45E3-B946-B74471F86589}"/>
    <cellStyle name="Normal 18 6 2" xfId="520" xr:uid="{56F617B1-AA95-48D3-A934-70852F69AEC5}"/>
    <cellStyle name="Normal 18 6 2 2" xfId="1257" xr:uid="{FA737E9D-94BB-4EF1-A5B2-F994808BA3E2}"/>
    <cellStyle name="Normal 18 6 2 2 2" xfId="1850" xr:uid="{4C3D1E8A-EE0B-4AB4-A697-782BDDD39285}"/>
    <cellStyle name="Normal 18 6 2 2 2 2" xfId="3432" xr:uid="{03F921B2-40A0-468E-A6EA-D16E108BF48D}"/>
    <cellStyle name="Normal 18 6 2 2 3" xfId="2849" xr:uid="{2472E68F-25C5-4AFC-8914-4C015C324645}"/>
    <cellStyle name="Normal 18 6 2 3" xfId="1451" xr:uid="{91D8DCF1-1CDF-4C8C-B9F8-72913D3998F9}"/>
    <cellStyle name="Normal 18 6 2 3 2" xfId="2043" xr:uid="{A3C9FFE5-5D8E-49C4-8451-B9C9AFE9FC82}"/>
    <cellStyle name="Normal 18 6 2 3 2 2" xfId="3625" xr:uid="{57CFAB61-7096-4169-98C0-AD02AE1BD414}"/>
    <cellStyle name="Normal 18 6 2 3 3" xfId="3042" xr:uid="{C89A0468-040E-4FF1-8904-8A15C0CB9F81}"/>
    <cellStyle name="Normal 18 6 2 4" xfId="1056" xr:uid="{7B8E06CD-F29B-4F46-9EDD-94A938AA81CC}"/>
    <cellStyle name="Normal 18 6 2 4 2" xfId="2652" xr:uid="{61F0444A-32D3-49A4-A181-83598C4906C9}"/>
    <cellStyle name="Normal 18 6 2 5" xfId="1650" xr:uid="{6169D70B-147B-4477-B587-5CA0893C5508}"/>
    <cellStyle name="Normal 18 6 2 5 2" xfId="3235" xr:uid="{68E8CDFF-8C66-4268-A996-655BB3D964C0}"/>
    <cellStyle name="Normal 18 6 2 6" xfId="2244" xr:uid="{243862EE-C4EC-40EA-A27B-88A282B3AF62}"/>
    <cellStyle name="Normal 18 6 2 6 2" xfId="3818" xr:uid="{91176B28-3DED-4432-9AE0-727D1380AEC2}"/>
    <cellStyle name="Normal 18 6 2 7" xfId="2458" xr:uid="{50BC1342-5EE5-4930-9D48-E860C44DBCA5}"/>
    <cellStyle name="Normal 18 6 3" xfId="521" xr:uid="{98E788D6-2CCD-49A0-91CE-1A32CCEC74C2}"/>
    <cellStyle name="Normal 18 6 3 2" xfId="1258" xr:uid="{4A1B306C-0105-4F91-B92D-10412EB9F3AE}"/>
    <cellStyle name="Normal 18 6 3 2 2" xfId="1851" xr:uid="{0921AD39-0B29-466B-9333-C47B1A0ADC58}"/>
    <cellStyle name="Normal 18 6 3 2 2 2" xfId="3433" xr:uid="{337B67A7-3E57-485F-B73B-A81D268FA59C}"/>
    <cellStyle name="Normal 18 6 3 2 3" xfId="2850" xr:uid="{03E1D8AC-78DB-4404-94B3-1764F93298EF}"/>
    <cellStyle name="Normal 18 6 3 3" xfId="1452" xr:uid="{9B3F110E-A1BC-4E25-8B2C-D8C319A6F102}"/>
    <cellStyle name="Normal 18 6 3 3 2" xfId="2044" xr:uid="{C4438462-FB54-4F34-8D29-823A08746015}"/>
    <cellStyle name="Normal 18 6 3 3 2 2" xfId="3626" xr:uid="{CE7148F2-6E49-4039-A1A3-E9A34C4B973A}"/>
    <cellStyle name="Normal 18 6 3 3 3" xfId="3043" xr:uid="{7BD95E56-FA10-4DE1-A66B-2E6AB0F8D817}"/>
    <cellStyle name="Normal 18 6 3 4" xfId="1057" xr:uid="{9BB1638F-831C-455E-8AA0-0D004B675CF4}"/>
    <cellStyle name="Normal 18 6 3 4 2" xfId="2653" xr:uid="{DB51CAF4-E195-48A9-80A2-E72CF4EE5867}"/>
    <cellStyle name="Normal 18 6 3 5" xfId="1651" xr:uid="{6788F419-6D8F-4849-B34B-A85E4E3FA701}"/>
    <cellStyle name="Normal 18 6 3 5 2" xfId="3236" xr:uid="{36D3E8ED-14B5-46EB-8F00-AB27D400DFC4}"/>
    <cellStyle name="Normal 18 6 3 6" xfId="2245" xr:uid="{43F80F1B-571A-4DFF-BC05-91F7FF071CCA}"/>
    <cellStyle name="Normal 18 6 3 6 2" xfId="3819" xr:uid="{273453A9-AEB5-412C-B5E9-33B2855BFDA5}"/>
    <cellStyle name="Normal 18 6 3 7" xfId="2459" xr:uid="{AAB5A8FD-B81F-4277-B93B-B283C7CFA04E}"/>
    <cellStyle name="Normal 18 6 4" xfId="1256" xr:uid="{1610B311-5FB6-47CC-97B1-73C25C07FFBC}"/>
    <cellStyle name="Normal 18 6 4 2" xfId="1849" xr:uid="{1FDE4A5E-717D-4C8C-88B8-BC2875B8A591}"/>
    <cellStyle name="Normal 18 6 4 2 2" xfId="3431" xr:uid="{A3E9318C-93FE-4C17-BC5C-E2B72E55B272}"/>
    <cellStyle name="Normal 18 6 4 3" xfId="2848" xr:uid="{950A3D2C-91CA-4EBD-A4D3-DE0F70E10550}"/>
    <cellStyle name="Normal 18 6 5" xfId="1450" xr:uid="{8A105144-208E-4D91-A515-1D8D2A89445B}"/>
    <cellStyle name="Normal 18 6 5 2" xfId="2042" xr:uid="{456BA90C-6F15-42DA-91D5-0366740B7345}"/>
    <cellStyle name="Normal 18 6 5 2 2" xfId="3624" xr:uid="{9F8DDD2E-53A7-4DCD-8C57-E9EBC9B2DB4E}"/>
    <cellStyle name="Normal 18 6 5 3" xfId="3041" xr:uid="{54C820FF-5BDD-4B3D-87B0-5FAB53BC7862}"/>
    <cellStyle name="Normal 18 6 6" xfId="1055" xr:uid="{7E9520A4-57CC-4216-BC7C-D81B6D76E210}"/>
    <cellStyle name="Normal 18 6 6 2" xfId="2651" xr:uid="{0358939F-2D68-4350-945D-E79171F609FF}"/>
    <cellStyle name="Normal 18 6 7" xfId="1649" xr:uid="{5EBD0E04-AB6E-4040-8E94-A585192AED42}"/>
    <cellStyle name="Normal 18 6 7 2" xfId="3234" xr:uid="{9408946E-E849-4B5D-B411-D19C5E686FE1}"/>
    <cellStyle name="Normal 18 6 8" xfId="2243" xr:uid="{78748F48-1855-494A-A6A6-8098FAD83838}"/>
    <cellStyle name="Normal 18 6 8 2" xfId="3817" xr:uid="{2D4EB7FD-E24D-40CE-B8AF-607943459A06}"/>
    <cellStyle name="Normal 18 6 9" xfId="2457" xr:uid="{0EAC3AC0-7310-49E9-B865-729EDB90013A}"/>
    <cellStyle name="Normal 18 7" xfId="522" xr:uid="{AED655A3-F88E-4038-9AB6-62C507314CF0}"/>
    <cellStyle name="Normal 18 7 2" xfId="1259" xr:uid="{790AB141-19E0-4F26-A9BF-2C028CEA6142}"/>
    <cellStyle name="Normal 18 7 2 2" xfId="1852" xr:uid="{74CB75B5-BFB9-4983-A3E2-6413A66AF4BC}"/>
    <cellStyle name="Normal 18 7 2 2 2" xfId="3434" xr:uid="{43821A07-2678-4321-B7D9-09B956D0613B}"/>
    <cellStyle name="Normal 18 7 2 3" xfId="2851" xr:uid="{ED3FB3E5-B964-4A66-A725-83B14EF167B8}"/>
    <cellStyle name="Normal 18 7 3" xfId="1453" xr:uid="{7B74419F-6942-4E2E-89E3-7E09B5111BE8}"/>
    <cellStyle name="Normal 18 7 3 2" xfId="2045" xr:uid="{7E003DEB-AF48-4531-96F6-93BBB0833D8F}"/>
    <cellStyle name="Normal 18 7 3 2 2" xfId="3627" xr:uid="{3CAE57F7-D59A-4504-9F06-C56826F83013}"/>
    <cellStyle name="Normal 18 7 3 3" xfId="3044" xr:uid="{56A65BBC-3494-48A4-9C0D-77174488FC72}"/>
    <cellStyle name="Normal 18 7 4" xfId="1058" xr:uid="{8F32ED86-EA9F-417A-A3B7-519CB3F52EC4}"/>
    <cellStyle name="Normal 18 7 4 2" xfId="2654" xr:uid="{ACB232DF-479C-4D81-B909-C03B09587D13}"/>
    <cellStyle name="Normal 18 7 5" xfId="1652" xr:uid="{1C7E8176-2DE7-456C-9B64-0395713EC012}"/>
    <cellStyle name="Normal 18 7 5 2" xfId="3237" xr:uid="{3DE91596-9528-48A5-A0FE-30717D8DE7FB}"/>
    <cellStyle name="Normal 18 7 6" xfId="2246" xr:uid="{729090DF-ACD0-46B2-B952-90CFA21E935F}"/>
    <cellStyle name="Normal 18 7 6 2" xfId="3820" xr:uid="{B7D8003A-6EDA-4851-B890-BA62FDA6CA71}"/>
    <cellStyle name="Normal 18 7 7" xfId="2460" xr:uid="{ACC19C3F-661E-48A8-BAC9-D36FFC29393B}"/>
    <cellStyle name="Normal 18 8" xfId="523" xr:uid="{F7B7A5FC-581F-4C39-B19E-9FD9B297517D}"/>
    <cellStyle name="Normal 18 8 2" xfId="1260" xr:uid="{DBE33152-19B4-41E1-BB1D-4A7CFED71382}"/>
    <cellStyle name="Normal 18 8 2 2" xfId="1853" xr:uid="{7066DBC9-DF10-4884-83FE-A6AB767395EE}"/>
    <cellStyle name="Normal 18 8 2 2 2" xfId="3435" xr:uid="{A0817BCC-8E7D-4189-8F19-04C29A391AAC}"/>
    <cellStyle name="Normal 18 8 2 3" xfId="2852" xr:uid="{661BFEAD-3E2C-4460-AF12-C5F3A098A54C}"/>
    <cellStyle name="Normal 18 8 3" xfId="1454" xr:uid="{AC5DFB47-7870-4F21-A9CD-7538D507FEED}"/>
    <cellStyle name="Normal 18 8 3 2" xfId="2046" xr:uid="{88918A10-AE68-4BB2-9E49-D1BA5D19ABEF}"/>
    <cellStyle name="Normal 18 8 3 2 2" xfId="3628" xr:uid="{EBF9AFC5-1765-4762-9CA8-80545CA16A64}"/>
    <cellStyle name="Normal 18 8 3 3" xfId="3045" xr:uid="{CD98098B-AF42-42F2-BC13-3F346A71C24A}"/>
    <cellStyle name="Normal 18 8 4" xfId="1059" xr:uid="{67FD93BC-8107-4905-A55C-E7FC12A5BCE4}"/>
    <cellStyle name="Normal 18 8 4 2" xfId="2655" xr:uid="{07533075-555E-48E4-BDFA-AF1F9D15EB4E}"/>
    <cellStyle name="Normal 18 8 5" xfId="1653" xr:uid="{7F126F9A-2DB0-47F9-92CB-C5B98D771503}"/>
    <cellStyle name="Normal 18 8 5 2" xfId="3238" xr:uid="{95768CFC-A6D9-4FBA-BBA8-7F982EAF99E0}"/>
    <cellStyle name="Normal 18 8 6" xfId="2247" xr:uid="{24B321CB-02D9-421F-AE40-B1CCBC8CE634}"/>
    <cellStyle name="Normal 18 8 6 2" xfId="3821" xr:uid="{6C51443B-DA4A-4FD1-8C8C-83D4D93026AB}"/>
    <cellStyle name="Normal 18 8 7" xfId="2461" xr:uid="{91A41C3F-5F02-4E31-A6C1-3426704E4A66}"/>
    <cellStyle name="Normal 18 9" xfId="1234" xr:uid="{C3B592FE-722C-4B6F-BAA7-3B19120DAEC0}"/>
    <cellStyle name="Normal 18 9 2" xfId="1827" xr:uid="{1F7E06C4-BECD-4A56-8DBE-ED60714915EC}"/>
    <cellStyle name="Normal 18 9 2 2" xfId="3409" xr:uid="{561DE15B-7A7C-4322-9B51-6257FCE8CCF4}"/>
    <cellStyle name="Normal 18 9 3" xfId="2826" xr:uid="{343E5144-3CC3-4186-A39F-8AA791EE24CB}"/>
    <cellStyle name="Normal 189" xfId="2324" xr:uid="{6AE1AFFE-9DB9-444F-AFE9-E5E08813A341}"/>
    <cellStyle name="Normal 19" xfId="524" xr:uid="{DE9FF835-4B4A-4A4D-93FA-1F21D6677AC9}"/>
    <cellStyle name="Normal 19 2" xfId="525" xr:uid="{95CB7048-DB95-4E43-9A72-F7DB22F51CC3}"/>
    <cellStyle name="Normal 19 3" xfId="526" xr:uid="{77460711-8D99-4009-876C-E3FD0CA8E93F}"/>
    <cellStyle name="Normal 191" xfId="2325" xr:uid="{3A3789B4-471B-48DC-AF34-7A0429F4F339}"/>
    <cellStyle name="Normal 192" xfId="2330" xr:uid="{1991110E-BA5F-41BF-BE56-EEF972049B24}"/>
    <cellStyle name="Normal 2" xfId="3" xr:uid="{00000000-0005-0000-0000-000002000000}"/>
    <cellStyle name="Normal 2 2" xfId="5" xr:uid="{00000000-0005-0000-0000-000003000000}"/>
    <cellStyle name="Normal 2 2 2" xfId="527" xr:uid="{071BFD3C-6293-4C0F-86DB-CA9838AC91A7}"/>
    <cellStyle name="Normal 2 2 3" xfId="106" xr:uid="{72B704F4-A2F3-4BC1-A06A-28FE0DB1AD64}"/>
    <cellStyle name="Normal 2 3" xfId="528" xr:uid="{08045A5D-4BB9-4923-8792-09E8642E21FD}"/>
    <cellStyle name="Normal 2 4" xfId="529" xr:uid="{ABC9CF1A-74F8-4000-92C9-2974FBAFDD4E}"/>
    <cellStyle name="Normal 2 5" xfId="530" xr:uid="{9804CDD5-BD19-4F4B-B0BF-24138D275F6C}"/>
    <cellStyle name="Normal 2 6" xfId="531" xr:uid="{FA53270C-50C3-4810-A089-E065ABBEC883}"/>
    <cellStyle name="Normal 2 7" xfId="96" xr:uid="{716ADC62-466C-4659-BDD0-AEF9664DB7B3}"/>
    <cellStyle name="Normal 20" xfId="532" xr:uid="{2D0CDECB-CFF2-42EC-A1A2-A7BC82C3AE5B}"/>
    <cellStyle name="Normal 20 2" xfId="533" xr:uid="{468FD356-2BDC-4329-8ED1-F66DA238C3B2}"/>
    <cellStyle name="Normal 20 3" xfId="534" xr:uid="{78D1DFDF-AA87-476B-A1C2-603C85A778FA}"/>
    <cellStyle name="Normal 21" xfId="535" xr:uid="{2DF1BB4B-3941-42B7-BB03-657D4C7579C5}"/>
    <cellStyle name="Normal 21 2" xfId="536" xr:uid="{ADF79828-1478-428F-8E24-03278BB607B5}"/>
    <cellStyle name="Normal 21 3" xfId="537" xr:uid="{188C02B5-E852-4BAF-8E8B-F71969B97E14}"/>
    <cellStyle name="Normal 22" xfId="538" xr:uid="{2775E866-5C6F-4885-BA66-11C3FD6A5535}"/>
    <cellStyle name="Normal 22 2" xfId="539" xr:uid="{6963CF26-B295-4C08-9A33-51D3B8CE7917}"/>
    <cellStyle name="Normal 22 3" xfId="540" xr:uid="{CDBE0902-9535-4D0A-A032-7EDE759904DA}"/>
    <cellStyle name="Normal 23" xfId="541" xr:uid="{9A2D822E-7B3E-4669-AEDD-295D5C0D6286}"/>
    <cellStyle name="Normal 23 2" xfId="542" xr:uid="{C0105BEF-A4C2-401D-937D-51F2CF5933BE}"/>
    <cellStyle name="Normal 23 3" xfId="543" xr:uid="{3E4FF2BB-C15F-4EF0-B78D-4AC5AD90C165}"/>
    <cellStyle name="Normal 24" xfId="544" xr:uid="{83AFEA52-B69C-4096-B4DD-1A07B71F8EF9}"/>
    <cellStyle name="Normal 25" xfId="545" xr:uid="{1ACD36D4-6AE7-47E7-87C7-D10CF9DD534B}"/>
    <cellStyle name="Normal 26" xfId="546" xr:uid="{DAAED0F3-A96D-4DA3-8E98-0D2A93F1604C}"/>
    <cellStyle name="Normal 27" xfId="547" xr:uid="{9F75540F-38F4-46A3-B415-6C4C6F5162C3}"/>
    <cellStyle name="Normal 27 10" xfId="2462" xr:uid="{9B22110C-A3BF-480A-ABF3-9F83B7A44C2E}"/>
    <cellStyle name="Normal 27 2" xfId="548" xr:uid="{3DBD6EE3-5B38-49EB-9C6D-60AE1394F377}"/>
    <cellStyle name="Normal 27 2 2" xfId="549" xr:uid="{2DB5641E-F8AE-4C1E-9417-D6A00B284653}"/>
    <cellStyle name="Normal 27 2 2 2" xfId="1263" xr:uid="{97A5368A-7626-46D2-ABD7-ED276FB7F3C1}"/>
    <cellStyle name="Normal 27 2 2 2 2" xfId="1856" xr:uid="{618C7BD8-076B-4C60-AC9D-767015FDE270}"/>
    <cellStyle name="Normal 27 2 2 2 2 2" xfId="3438" xr:uid="{BF24F594-3AEF-4E25-BDE0-F5106D66F05B}"/>
    <cellStyle name="Normal 27 2 2 2 3" xfId="2855" xr:uid="{BF03B1A4-757E-4F9A-8D1B-99F00E861920}"/>
    <cellStyle name="Normal 27 2 2 3" xfId="1457" xr:uid="{B8012C45-3CD2-4604-96CC-ADF9F76781B7}"/>
    <cellStyle name="Normal 27 2 2 3 2" xfId="2049" xr:uid="{197053A6-0291-4EDB-A0E9-E5A3DD1E31B6}"/>
    <cellStyle name="Normal 27 2 2 3 2 2" xfId="3631" xr:uid="{0BF0935B-AD85-4761-83FB-CCE12D78DFCD}"/>
    <cellStyle name="Normal 27 2 2 3 3" xfId="3048" xr:uid="{A32827CF-0DAA-4E0C-8C8B-4983800A2B3A}"/>
    <cellStyle name="Normal 27 2 2 4" xfId="1062" xr:uid="{5B9B34FF-4AC8-41FC-BAB5-F8D4CA3EAE32}"/>
    <cellStyle name="Normal 27 2 2 4 2" xfId="2658" xr:uid="{AF819BFE-F2DA-40DD-AAFD-142B93A6BF31}"/>
    <cellStyle name="Normal 27 2 2 5" xfId="1656" xr:uid="{D041D027-216A-49D2-9D3E-6C041374AE79}"/>
    <cellStyle name="Normal 27 2 2 5 2" xfId="3241" xr:uid="{9B177878-3DEA-4FC7-99AC-435FFB18BBE9}"/>
    <cellStyle name="Normal 27 2 2 6" xfId="2250" xr:uid="{A6263873-BC60-4E25-8663-40F1F4F363EB}"/>
    <cellStyle name="Normal 27 2 2 6 2" xfId="3824" xr:uid="{15CFC05D-3917-4FF9-A3AF-B1DA18D3B27D}"/>
    <cellStyle name="Normal 27 2 2 7" xfId="2464" xr:uid="{E5CAEC52-75B0-488D-8EAC-2494B19A2136}"/>
    <cellStyle name="Normal 27 2 3" xfId="550" xr:uid="{3085A94B-DADB-4631-A3B7-1E06EF80F8D8}"/>
    <cellStyle name="Normal 27 2 3 2" xfId="1264" xr:uid="{EAAD0BC2-1247-4A43-8497-1A482D70D100}"/>
    <cellStyle name="Normal 27 2 3 2 2" xfId="1857" xr:uid="{84E5AD78-6C2C-4C38-ACE9-E086791BC5DC}"/>
    <cellStyle name="Normal 27 2 3 2 2 2" xfId="3439" xr:uid="{821905CD-7804-47DE-AD99-80963456590F}"/>
    <cellStyle name="Normal 27 2 3 2 3" xfId="2856" xr:uid="{B9140295-F126-47DD-B653-D321182F9F34}"/>
    <cellStyle name="Normal 27 2 3 3" xfId="1458" xr:uid="{CA4CD821-33DE-41D0-838F-3C7CC68F5B7D}"/>
    <cellStyle name="Normal 27 2 3 3 2" xfId="2050" xr:uid="{2EDDB206-4583-487D-AEC0-E487CEE69050}"/>
    <cellStyle name="Normal 27 2 3 3 2 2" xfId="3632" xr:uid="{2AD53F78-8604-4B0B-BA1A-A5AE14F084ED}"/>
    <cellStyle name="Normal 27 2 3 3 3" xfId="3049" xr:uid="{AEECBC57-4CAF-4858-9FAF-029E3A06CFF2}"/>
    <cellStyle name="Normal 27 2 3 4" xfId="1063" xr:uid="{DB0EEB66-B6BA-45B6-828F-B73BE020982C}"/>
    <cellStyle name="Normal 27 2 3 4 2" xfId="2659" xr:uid="{36247149-7883-4C49-9FD6-6F2B5CC128E9}"/>
    <cellStyle name="Normal 27 2 3 5" xfId="1657" xr:uid="{078920C4-B478-4A03-8661-B53CC82E553B}"/>
    <cellStyle name="Normal 27 2 3 5 2" xfId="3242" xr:uid="{2D5C7F3C-9C79-4840-A588-C9754C80C9B6}"/>
    <cellStyle name="Normal 27 2 3 6" xfId="2251" xr:uid="{B3ADECCE-EB44-40BC-8B2B-48B8B7DE811E}"/>
    <cellStyle name="Normal 27 2 3 6 2" xfId="3825" xr:uid="{20E1F0B4-02B7-40BB-817F-48B3D7F15BA8}"/>
    <cellStyle name="Normal 27 2 3 7" xfId="2465" xr:uid="{A8CB2FD6-8DBD-4A9F-A2E8-47AC4E818563}"/>
    <cellStyle name="Normal 27 2 4" xfId="1262" xr:uid="{BD21A280-354E-424C-AE65-25356CB7C38D}"/>
    <cellStyle name="Normal 27 2 4 2" xfId="1855" xr:uid="{7DE44161-7ABA-4F53-A063-4062C96F90D8}"/>
    <cellStyle name="Normal 27 2 4 2 2" xfId="3437" xr:uid="{D85682DC-39E9-4A16-98E1-D7D332768104}"/>
    <cellStyle name="Normal 27 2 4 3" xfId="2854" xr:uid="{756C00E5-37A3-4070-BC3B-99F68C51CDB7}"/>
    <cellStyle name="Normal 27 2 5" xfId="1456" xr:uid="{179C2D57-9CF1-4D18-BBAB-BC4A70A90B49}"/>
    <cellStyle name="Normal 27 2 5 2" xfId="2048" xr:uid="{985BCF0B-6075-4B11-BBB3-F488852FF5E8}"/>
    <cellStyle name="Normal 27 2 5 2 2" xfId="3630" xr:uid="{EEC7DA67-041F-4451-B102-660C43C547D0}"/>
    <cellStyle name="Normal 27 2 5 3" xfId="3047" xr:uid="{0BF90930-C75E-4D2C-87E5-6E634E0AD0D8}"/>
    <cellStyle name="Normal 27 2 6" xfId="1061" xr:uid="{74E10A71-F8BD-4B52-8E58-9CBAE533FBF8}"/>
    <cellStyle name="Normal 27 2 6 2" xfId="2657" xr:uid="{B011D3FD-8E9C-425D-AC80-6B948F1C0494}"/>
    <cellStyle name="Normal 27 2 7" xfId="1655" xr:uid="{73110724-C0B9-411E-BEFF-4CA47ED7304A}"/>
    <cellStyle name="Normal 27 2 7 2" xfId="3240" xr:uid="{4DC3E407-263A-40EA-B695-B8EAD4C77B1F}"/>
    <cellStyle name="Normal 27 2 8" xfId="2249" xr:uid="{A6C44378-50CB-4C02-8B84-7B4DA362EBB4}"/>
    <cellStyle name="Normal 27 2 8 2" xfId="3823" xr:uid="{60D7BE92-DC3D-456D-B5D3-9289D28ADE6D}"/>
    <cellStyle name="Normal 27 2 9" xfId="2463" xr:uid="{C81499E3-EE60-466E-8BFC-AAD34BBFA24C}"/>
    <cellStyle name="Normal 27 3" xfId="551" xr:uid="{8CBF0414-037D-43E1-8127-15DF5E33B235}"/>
    <cellStyle name="Normal 27 3 2" xfId="1265" xr:uid="{1BF5C383-DC71-4469-AD20-F0CC88D95A01}"/>
    <cellStyle name="Normal 27 3 2 2" xfId="1858" xr:uid="{7A6878E5-C88D-4E5E-821A-0E3F6805CC34}"/>
    <cellStyle name="Normal 27 3 2 2 2" xfId="3440" xr:uid="{EE073F02-F3E3-44F9-928D-FB3B593BD6F4}"/>
    <cellStyle name="Normal 27 3 2 3" xfId="2857" xr:uid="{79EFA057-2FA2-49DA-908E-BEBA60689A34}"/>
    <cellStyle name="Normal 27 3 3" xfId="1459" xr:uid="{5500E27B-1C7E-4130-80F9-ED0F0265B78B}"/>
    <cellStyle name="Normal 27 3 3 2" xfId="2051" xr:uid="{1CF4FD94-61B6-4385-9B0F-C20EBDC911AE}"/>
    <cellStyle name="Normal 27 3 3 2 2" xfId="3633" xr:uid="{29F32B85-2FE6-49DA-B83B-D09A61D3FFE8}"/>
    <cellStyle name="Normal 27 3 3 3" xfId="3050" xr:uid="{C55C4A08-947C-4268-BBB5-0E8853B20314}"/>
    <cellStyle name="Normal 27 3 4" xfId="1064" xr:uid="{EE7FA8E6-2B9A-43F9-9D29-862FC0E6DA33}"/>
    <cellStyle name="Normal 27 3 4 2" xfId="2660" xr:uid="{C1CC4FA9-E6BF-43B5-9908-692C6616C15C}"/>
    <cellStyle name="Normal 27 3 5" xfId="1658" xr:uid="{1F637F1B-1D5C-418D-B5E9-055656AD0DA7}"/>
    <cellStyle name="Normal 27 3 5 2" xfId="3243" xr:uid="{F3D07D3E-DE73-4100-9624-3AD43469AD29}"/>
    <cellStyle name="Normal 27 3 6" xfId="2252" xr:uid="{A297E6BE-B97A-4994-8B45-8A3B713EE482}"/>
    <cellStyle name="Normal 27 3 6 2" xfId="3826" xr:uid="{48054185-65BE-4C06-8B6F-377F7C21828B}"/>
    <cellStyle name="Normal 27 3 7" xfId="2466" xr:uid="{8774F084-A3AF-4AF1-B098-6F4C8808B742}"/>
    <cellStyle name="Normal 27 4" xfId="552" xr:uid="{B83AC7CA-A2C0-4543-B1A7-59D4EE430E25}"/>
    <cellStyle name="Normal 27 4 2" xfId="1266" xr:uid="{9AF7A770-4302-4F5A-B720-721C3488FBC0}"/>
    <cellStyle name="Normal 27 4 2 2" xfId="1859" xr:uid="{2A1F5C11-31AF-4DE0-92A2-23D8F3882F72}"/>
    <cellStyle name="Normal 27 4 2 2 2" xfId="3441" xr:uid="{62DC9CD2-45EB-48E1-A086-5BB7B49FBBA5}"/>
    <cellStyle name="Normal 27 4 2 3" xfId="2858" xr:uid="{6F6D526D-D23A-4373-8F54-02E309CCBE54}"/>
    <cellStyle name="Normal 27 4 3" xfId="1460" xr:uid="{9B7A908A-8FE3-4276-9799-5C182DADA446}"/>
    <cellStyle name="Normal 27 4 3 2" xfId="2052" xr:uid="{7616D134-1A5D-40F0-80FD-30A1350B598F}"/>
    <cellStyle name="Normal 27 4 3 2 2" xfId="3634" xr:uid="{3702AE04-395A-4825-9922-2101662A1C4B}"/>
    <cellStyle name="Normal 27 4 3 3" xfId="3051" xr:uid="{946A24EB-08D0-4744-8A0D-32EE04F2E45F}"/>
    <cellStyle name="Normal 27 4 4" xfId="1065" xr:uid="{D9425BC6-B8F3-4EC8-A410-470854C63993}"/>
    <cellStyle name="Normal 27 4 4 2" xfId="2661" xr:uid="{AF34FE7B-42BF-46F9-ABAB-482B17D75DE9}"/>
    <cellStyle name="Normal 27 4 5" xfId="1659" xr:uid="{CAB99E8F-017F-4091-820D-F4C68C692CE8}"/>
    <cellStyle name="Normal 27 4 5 2" xfId="3244" xr:uid="{65A03622-7A5C-49ED-AF37-B87E498A29C9}"/>
    <cellStyle name="Normal 27 4 6" xfId="2253" xr:uid="{F764BD00-E4FA-4459-8808-AC8E2B9ACBA2}"/>
    <cellStyle name="Normal 27 4 6 2" xfId="3827" xr:uid="{7511E826-62DF-41F2-A414-EA5FF905F6E3}"/>
    <cellStyle name="Normal 27 4 7" xfId="2467" xr:uid="{3AC4D41A-4929-4DE1-9795-FD75D9422EC1}"/>
    <cellStyle name="Normal 27 5" xfId="1261" xr:uid="{D2E79757-A8E1-4F24-AA84-FCEA5259A1DD}"/>
    <cellStyle name="Normal 27 5 2" xfId="1854" xr:uid="{AE66C620-38A6-46CC-B804-843B99A16EE6}"/>
    <cellStyle name="Normal 27 5 2 2" xfId="3436" xr:uid="{3B1B0F14-3A83-40FC-9185-C558B4428DEA}"/>
    <cellStyle name="Normal 27 5 3" xfId="2853" xr:uid="{1F96011B-2EF0-4FE1-9004-10F30D3FA122}"/>
    <cellStyle name="Normal 27 6" xfId="1455" xr:uid="{E334C5DD-F1BC-4D53-9808-92696AE148B8}"/>
    <cellStyle name="Normal 27 6 2" xfId="2047" xr:uid="{AB85196B-ADD1-4EC0-8D22-C35F61FD7BF8}"/>
    <cellStyle name="Normal 27 6 2 2" xfId="3629" xr:uid="{F3EB35E3-37EA-42A2-BE8E-B9886F1E2A22}"/>
    <cellStyle name="Normal 27 6 3" xfId="3046" xr:uid="{6DA216C9-828C-4B7E-B958-8C7ABFB6E1C3}"/>
    <cellStyle name="Normal 27 7" xfId="1060" xr:uid="{C6E73019-3B2C-4102-95B9-A119372B189D}"/>
    <cellStyle name="Normal 27 7 2" xfId="2656" xr:uid="{A380A031-5759-452A-A8EB-45EA8773BC8B}"/>
    <cellStyle name="Normal 27 8" xfId="1654" xr:uid="{A063DAD0-7864-45C9-BD5F-211336BD09DD}"/>
    <cellStyle name="Normal 27 8 2" xfId="3239" xr:uid="{A4929AAB-0639-477D-9417-8DF0FB3360D0}"/>
    <cellStyle name="Normal 27 9" xfId="2248" xr:uid="{08F93616-5987-46E9-9952-B0DDF5D4181A}"/>
    <cellStyle name="Normal 27 9 2" xfId="3822" xr:uid="{D5C74E36-0869-4232-87E3-5F79EA5FAF58}"/>
    <cellStyle name="Normal 28" xfId="553" xr:uid="{3A68B72C-F7BC-4304-BE20-BBBFA4851420}"/>
    <cellStyle name="Normal 29" xfId="554" xr:uid="{1C86B028-85E5-4155-AAC6-AD509D223760}"/>
    <cellStyle name="Normal 3" xfId="4" xr:uid="{00000000-0005-0000-0000-000004000000}"/>
    <cellStyle name="Normal 3 2" xfId="9" xr:uid="{72238E56-4E64-4E5B-9E83-9C296CD5F775}"/>
    <cellStyle name="Normal 3 2 2" xfId="556" xr:uid="{76D17769-596D-440A-AA6F-AB228E8E61FE}"/>
    <cellStyle name="Normal 3 3" xfId="8" xr:uid="{EB2D370B-609E-44BF-9304-FE18B888FCE4}"/>
    <cellStyle name="Normal 3 4" xfId="555" xr:uid="{F4454975-9CDF-402F-BAA2-B4BC7CE199CA}"/>
    <cellStyle name="Normal 30" xfId="557" xr:uid="{8D3B2A1F-4B79-4748-81F3-A4404D2F19F1}"/>
    <cellStyle name="Normal 31" xfId="558" xr:uid="{2D0C10E4-BC23-48B1-BA38-7CF603CFC439}"/>
    <cellStyle name="Normal 32" xfId="559" xr:uid="{99FB6EDC-E4D9-4B70-9D47-2D87BE4E685C}"/>
    <cellStyle name="Normal 33" xfId="560" xr:uid="{D442A1F7-0C5E-4DBE-96CD-52700A22FFA9}"/>
    <cellStyle name="Normal 34" xfId="561" xr:uid="{20211463-29E3-4F2C-AFC5-39310D4E9297}"/>
    <cellStyle name="Normal 34 10" xfId="2468" xr:uid="{D74938E5-E038-4CD1-B35B-35C1F233D8EC}"/>
    <cellStyle name="Normal 34 2" xfId="562" xr:uid="{2974425C-AD5E-4FD2-B69C-9AD3EA22636C}"/>
    <cellStyle name="Normal 34 2 2" xfId="563" xr:uid="{BDF76D1A-DB8B-45E1-9778-277257A6E9B9}"/>
    <cellStyle name="Normal 34 2 2 2" xfId="1269" xr:uid="{E784C4FF-ABCC-466E-B837-0AFB834B8721}"/>
    <cellStyle name="Normal 34 2 2 2 2" xfId="1862" xr:uid="{B9844A54-57B6-4C3A-A343-EE3A4BE54D17}"/>
    <cellStyle name="Normal 34 2 2 2 2 2" xfId="3444" xr:uid="{B5781A24-1D7A-4218-96D2-DDE91DDECCD9}"/>
    <cellStyle name="Normal 34 2 2 2 3" xfId="2861" xr:uid="{404DE2CA-ECF1-45F6-A4D2-BF72FDD959A3}"/>
    <cellStyle name="Normal 34 2 2 3" xfId="1463" xr:uid="{4049A05E-A7B9-45DA-9F0B-0FB0AB4013E7}"/>
    <cellStyle name="Normal 34 2 2 3 2" xfId="2055" xr:uid="{6D94DA84-1007-436D-BAE1-41BAF374D8D7}"/>
    <cellStyle name="Normal 34 2 2 3 2 2" xfId="3637" xr:uid="{637FD68D-8F63-4BBD-8087-FF072042D6BC}"/>
    <cellStyle name="Normal 34 2 2 3 3" xfId="3054" xr:uid="{3B19F638-8E26-4900-94E4-F347C6C815B2}"/>
    <cellStyle name="Normal 34 2 2 4" xfId="1068" xr:uid="{00FAFDB4-F152-4953-8870-8E12308F926B}"/>
    <cellStyle name="Normal 34 2 2 4 2" xfId="2664" xr:uid="{D95327A7-A050-4AB3-A08E-86C6A052B516}"/>
    <cellStyle name="Normal 34 2 2 5" xfId="1662" xr:uid="{ED647F44-427F-41E0-9D01-97574B4853CE}"/>
    <cellStyle name="Normal 34 2 2 5 2" xfId="3247" xr:uid="{2F6876DC-F9A8-459A-9A8C-79A28262C394}"/>
    <cellStyle name="Normal 34 2 2 6" xfId="2256" xr:uid="{604D608A-9E03-44A4-8241-475698AB60C6}"/>
    <cellStyle name="Normal 34 2 2 6 2" xfId="3830" xr:uid="{2B360632-19C7-4FB0-9226-077408117D21}"/>
    <cellStyle name="Normal 34 2 2 7" xfId="2470" xr:uid="{333FA78A-CBF5-4304-B3D9-E0ACDD6B459B}"/>
    <cellStyle name="Normal 34 2 3" xfId="564" xr:uid="{1E5858C5-C45C-4EBF-B5A6-CF5562142684}"/>
    <cellStyle name="Normal 34 2 3 2" xfId="1270" xr:uid="{347795DD-5D2B-4BA0-85E9-9DF7BEBABD6F}"/>
    <cellStyle name="Normal 34 2 3 2 2" xfId="1863" xr:uid="{552AA88B-DD5E-40BB-BE06-6E148D02B092}"/>
    <cellStyle name="Normal 34 2 3 2 2 2" xfId="3445" xr:uid="{51CBB9DF-ED7C-4BA7-A313-5405586526BB}"/>
    <cellStyle name="Normal 34 2 3 2 3" xfId="2862" xr:uid="{072E4F82-6475-48F5-B164-AAC45208AAD3}"/>
    <cellStyle name="Normal 34 2 3 3" xfId="1464" xr:uid="{A5066A65-1C83-4C7A-AB28-E4CF919E39B7}"/>
    <cellStyle name="Normal 34 2 3 3 2" xfId="2056" xr:uid="{D3FCA2DC-7644-414D-A22D-8F58CB45462F}"/>
    <cellStyle name="Normal 34 2 3 3 2 2" xfId="3638" xr:uid="{ECCD3905-8E3C-4FC7-96F6-C31526499E69}"/>
    <cellStyle name="Normal 34 2 3 3 3" xfId="3055" xr:uid="{FD514CD2-FAC7-4783-865F-839EF9753DE5}"/>
    <cellStyle name="Normal 34 2 3 4" xfId="1069" xr:uid="{ACD13901-CA70-4A92-B412-E6779BB8D076}"/>
    <cellStyle name="Normal 34 2 3 4 2" xfId="2665" xr:uid="{D4392C3B-4539-4068-A4FB-AE0C6F97738A}"/>
    <cellStyle name="Normal 34 2 3 5" xfId="1663" xr:uid="{76C0524B-1AC8-4BA3-99BC-CEE3C09859D0}"/>
    <cellStyle name="Normal 34 2 3 5 2" xfId="3248" xr:uid="{918F6E34-D898-424F-A71A-B1AC0ED29242}"/>
    <cellStyle name="Normal 34 2 3 6" xfId="2257" xr:uid="{A374C4EB-7292-4462-919B-6BD07F328C50}"/>
    <cellStyle name="Normal 34 2 3 6 2" xfId="3831" xr:uid="{8F55C089-77CE-428E-BB01-C6E066385596}"/>
    <cellStyle name="Normal 34 2 3 7" xfId="2471" xr:uid="{2B9A055F-7548-4685-9C19-B38FA144DC73}"/>
    <cellStyle name="Normal 34 2 4" xfId="1268" xr:uid="{8F843EB6-0055-43F1-8FD8-A373403E3DE1}"/>
    <cellStyle name="Normal 34 2 4 2" xfId="1861" xr:uid="{2CF738B6-7E69-478F-871A-937BE785CD64}"/>
    <cellStyle name="Normal 34 2 4 2 2" xfId="3443" xr:uid="{5280F090-7D96-4891-8C37-1E9EC8B3B0C5}"/>
    <cellStyle name="Normal 34 2 4 3" xfId="2860" xr:uid="{1CF315BF-68AD-4E0A-AC12-27025455CF20}"/>
    <cellStyle name="Normal 34 2 5" xfId="1462" xr:uid="{266E6EDD-2D05-44B0-AEFB-000580EBBA3E}"/>
    <cellStyle name="Normal 34 2 5 2" xfId="2054" xr:uid="{2E53BB75-616F-4E37-883F-72396AD584C6}"/>
    <cellStyle name="Normal 34 2 5 2 2" xfId="3636" xr:uid="{0DE114E2-20A8-4E94-9E9D-411E05DE772B}"/>
    <cellStyle name="Normal 34 2 5 3" xfId="3053" xr:uid="{D691DE62-6FD3-4823-9926-BB005BC9AD8A}"/>
    <cellStyle name="Normal 34 2 6" xfId="1067" xr:uid="{57DC414B-0916-42F0-9131-43734DE8DD24}"/>
    <cellStyle name="Normal 34 2 6 2" xfId="2663" xr:uid="{E70BC279-C54C-45CF-B757-2BB7E768CC5D}"/>
    <cellStyle name="Normal 34 2 7" xfId="1661" xr:uid="{220C8F6A-0203-4C84-92BD-3031F26A6939}"/>
    <cellStyle name="Normal 34 2 7 2" xfId="3246" xr:uid="{6287BEA6-5DC7-4B6B-804C-7E421BEDB0B7}"/>
    <cellStyle name="Normal 34 2 8" xfId="2255" xr:uid="{84A140F4-7391-4886-9C0C-C4DAE31E7ABD}"/>
    <cellStyle name="Normal 34 2 8 2" xfId="3829" xr:uid="{9EBD0337-4E0D-4361-8FE8-58F86BF02409}"/>
    <cellStyle name="Normal 34 2 9" xfId="2469" xr:uid="{C0D9B259-9D92-4D5B-A798-A7068D03C8DC}"/>
    <cellStyle name="Normal 34 3" xfId="565" xr:uid="{3C1D224B-3994-48F0-A4EB-D2F0EC31F822}"/>
    <cellStyle name="Normal 34 3 2" xfId="1271" xr:uid="{5AF1A275-D7B9-4FDD-BA30-6FAD2E12A8BA}"/>
    <cellStyle name="Normal 34 3 2 2" xfId="1864" xr:uid="{5B44ED1A-5144-46CC-A9BE-2E2ED9797487}"/>
    <cellStyle name="Normal 34 3 2 2 2" xfId="3446" xr:uid="{AB63924F-A2A9-4416-B136-88AD4CDF4A53}"/>
    <cellStyle name="Normal 34 3 2 3" xfId="2863" xr:uid="{7D9B01EE-6F10-4FB7-9E22-503CBD5C6C73}"/>
    <cellStyle name="Normal 34 3 3" xfId="1465" xr:uid="{D6B0EA61-0CA1-49D1-A926-6F566E3300EA}"/>
    <cellStyle name="Normal 34 3 3 2" xfId="2057" xr:uid="{92D59E28-FC40-4133-ABE7-881B2EA4A4A7}"/>
    <cellStyle name="Normal 34 3 3 2 2" xfId="3639" xr:uid="{608A5563-26F6-45EC-8803-E590709CB842}"/>
    <cellStyle name="Normal 34 3 3 3" xfId="3056" xr:uid="{8099DE05-ED1C-4F7D-A5E3-9D7F7DE6B3E7}"/>
    <cellStyle name="Normal 34 3 4" xfId="1070" xr:uid="{8734F04C-AADA-4F61-B1B6-B46219C20284}"/>
    <cellStyle name="Normal 34 3 4 2" xfId="2666" xr:uid="{FED0DD02-DC79-4725-8052-E7E20BDBD264}"/>
    <cellStyle name="Normal 34 3 5" xfId="1664" xr:uid="{04F65980-75DE-41A9-A345-923B915724E7}"/>
    <cellStyle name="Normal 34 3 5 2" xfId="3249" xr:uid="{529887D2-F643-4531-8AB1-6677C6B12C9D}"/>
    <cellStyle name="Normal 34 3 6" xfId="2258" xr:uid="{F4253867-F1EC-4649-8BC5-0E8498B3E8AF}"/>
    <cellStyle name="Normal 34 3 6 2" xfId="3832" xr:uid="{68A6272C-7E32-42EB-AA77-63694070B457}"/>
    <cellStyle name="Normal 34 3 7" xfId="2472" xr:uid="{295D59CC-D92B-47B4-AB2C-4CDE789569AB}"/>
    <cellStyle name="Normal 34 4" xfId="566" xr:uid="{63EB11C2-CD19-4A07-A89F-5C3BBAC8860D}"/>
    <cellStyle name="Normal 34 4 2" xfId="1272" xr:uid="{F14ECE42-CE2D-4683-9D5E-3BE14643A21B}"/>
    <cellStyle name="Normal 34 4 2 2" xfId="1865" xr:uid="{DC6CD150-DC98-4C39-B7BF-9D9CFCEED6BD}"/>
    <cellStyle name="Normal 34 4 2 2 2" xfId="3447" xr:uid="{656C1575-FAAE-4B73-94EF-5178DF7B1DA3}"/>
    <cellStyle name="Normal 34 4 2 3" xfId="2864" xr:uid="{FBFB28A2-88F9-4673-B037-D72DE27DEABC}"/>
    <cellStyle name="Normal 34 4 3" xfId="1466" xr:uid="{B146D01E-5051-45A0-8EC3-1E7353A4FB6C}"/>
    <cellStyle name="Normal 34 4 3 2" xfId="2058" xr:uid="{12EE5202-34FD-4E93-8786-D44095997963}"/>
    <cellStyle name="Normal 34 4 3 2 2" xfId="3640" xr:uid="{F3136A5D-CDBA-4D8C-890D-244F0CB7CF99}"/>
    <cellStyle name="Normal 34 4 3 3" xfId="3057" xr:uid="{0D42293D-86C7-4B0C-9505-CE8AE74220ED}"/>
    <cellStyle name="Normal 34 4 4" xfId="1071" xr:uid="{0A9CCF56-66D4-4687-8324-2EB9CD383F5E}"/>
    <cellStyle name="Normal 34 4 4 2" xfId="2667" xr:uid="{0C42B20C-527E-4D18-B8C4-9BDD032FDCFE}"/>
    <cellStyle name="Normal 34 4 5" xfId="1665" xr:uid="{6C6EF477-EB1B-48BF-88F8-39FA1ABE6992}"/>
    <cellStyle name="Normal 34 4 5 2" xfId="3250" xr:uid="{1D5BA523-147A-4BEB-BC2C-5A1FC872B372}"/>
    <cellStyle name="Normal 34 4 6" xfId="2259" xr:uid="{2A594541-17EC-4683-8A35-FBB8EE77D19B}"/>
    <cellStyle name="Normal 34 4 6 2" xfId="3833" xr:uid="{645FC5E8-CCBD-47FE-B643-14F95AEC50C9}"/>
    <cellStyle name="Normal 34 4 7" xfId="2473" xr:uid="{DB711BE8-DAF0-4398-AE09-08D6224A5736}"/>
    <cellStyle name="Normal 34 5" xfId="1267" xr:uid="{6BD12D73-60A5-4473-ACC7-46E68D6C075D}"/>
    <cellStyle name="Normal 34 5 2" xfId="1860" xr:uid="{48022659-EA9D-4F69-8F91-924AB465F23A}"/>
    <cellStyle name="Normal 34 5 2 2" xfId="3442" xr:uid="{93B7F938-9483-4116-81B3-05B566F94CCC}"/>
    <cellStyle name="Normal 34 5 3" xfId="2859" xr:uid="{678DDEBC-0186-44A7-9127-8670B3890055}"/>
    <cellStyle name="Normal 34 6" xfId="1461" xr:uid="{2E71FD21-8143-40E7-97A8-924318D4BC55}"/>
    <cellStyle name="Normal 34 6 2" xfId="2053" xr:uid="{A77FFC6B-C4A1-4B38-B790-ED2D3B80F77A}"/>
    <cellStyle name="Normal 34 6 2 2" xfId="3635" xr:uid="{E51E416D-7D2A-4DD1-BEBF-DAE82034A761}"/>
    <cellStyle name="Normal 34 6 3" xfId="3052" xr:uid="{076F4D3C-173E-47A1-953B-95E648E72C13}"/>
    <cellStyle name="Normal 34 7" xfId="1066" xr:uid="{4527596A-26BB-4E9E-AC58-80E3E16AC2FD}"/>
    <cellStyle name="Normal 34 7 2" xfId="2662" xr:uid="{D40C467D-7B14-4A9A-9BF2-19C0D0A10830}"/>
    <cellStyle name="Normal 34 8" xfId="1660" xr:uid="{DD55B658-7CA1-4E8F-8CFC-2DC34CE07D28}"/>
    <cellStyle name="Normal 34 8 2" xfId="3245" xr:uid="{7983E840-E02A-47A4-87CA-4A7E184DFE9E}"/>
    <cellStyle name="Normal 34 9" xfId="2254" xr:uid="{CB2E8898-D017-42CE-9EA8-90F5197DF116}"/>
    <cellStyle name="Normal 34 9 2" xfId="3828" xr:uid="{B18BD62F-AFA1-4B75-9949-B1C3FF87A06F}"/>
    <cellStyle name="Normal 35" xfId="567" xr:uid="{04782CB5-C652-4A8D-AE2D-559FEADA429A}"/>
    <cellStyle name="Normal 35 10" xfId="2474" xr:uid="{E7A0E1A4-D4ED-48E6-81C4-51CC7ECE36A2}"/>
    <cellStyle name="Normal 35 2" xfId="568" xr:uid="{0388AF5B-8293-479A-B626-5D7169736330}"/>
    <cellStyle name="Normal 35 2 2" xfId="569" xr:uid="{0FB4C56C-2535-4501-A637-AE3D6BE5058B}"/>
    <cellStyle name="Normal 35 2 2 2" xfId="1275" xr:uid="{B4447621-996A-44E2-9760-D14DFE696127}"/>
    <cellStyle name="Normal 35 2 2 2 2" xfId="1868" xr:uid="{B7FBF9A7-4765-486E-BA1B-A8937AF6AF60}"/>
    <cellStyle name="Normal 35 2 2 2 2 2" xfId="3450" xr:uid="{48A08446-5599-4BBC-98A7-30203784EC9C}"/>
    <cellStyle name="Normal 35 2 2 2 3" xfId="2867" xr:uid="{87DA6577-327F-431E-986D-1E93D9189B56}"/>
    <cellStyle name="Normal 35 2 2 3" xfId="1469" xr:uid="{23A3C7D6-B3DA-450D-B66A-962AFCF29B91}"/>
    <cellStyle name="Normal 35 2 2 3 2" xfId="2061" xr:uid="{F8FC2F3C-B3C7-4BA3-97A2-CDEF1E667B97}"/>
    <cellStyle name="Normal 35 2 2 3 2 2" xfId="3643" xr:uid="{F25EDF6F-E502-4619-9A44-BFEA332D7CF4}"/>
    <cellStyle name="Normal 35 2 2 3 3" xfId="3060" xr:uid="{E3A8CF2B-FA41-4980-9117-08A34CBB8503}"/>
    <cellStyle name="Normal 35 2 2 4" xfId="1074" xr:uid="{9278EEBA-4E19-416E-B3BD-1DDF5ED5CC1B}"/>
    <cellStyle name="Normal 35 2 2 4 2" xfId="2670" xr:uid="{33353080-06F2-41A0-B80A-C5EE8306EACC}"/>
    <cellStyle name="Normal 35 2 2 5" xfId="1668" xr:uid="{70B1407F-B0B4-4D40-A1F1-1184C45E5461}"/>
    <cellStyle name="Normal 35 2 2 5 2" xfId="3253" xr:uid="{8F602FB8-1916-45D3-BD62-1ED7D5E5F10D}"/>
    <cellStyle name="Normal 35 2 2 6" xfId="2262" xr:uid="{E18FF129-2135-49BC-81CF-4BBAE78948B8}"/>
    <cellStyle name="Normal 35 2 2 6 2" xfId="3836" xr:uid="{9513F21B-79CA-494F-AD9F-CE55D4FA52EA}"/>
    <cellStyle name="Normal 35 2 2 7" xfId="2476" xr:uid="{525631AC-5F50-43C4-AF70-549FD8C1A275}"/>
    <cellStyle name="Normal 35 2 3" xfId="570" xr:uid="{A0FB2CFF-E1E9-443B-80DE-B7541FE443F8}"/>
    <cellStyle name="Normal 35 2 3 2" xfId="1276" xr:uid="{5931588F-2AC6-43BA-BFE3-4D4A242A1024}"/>
    <cellStyle name="Normal 35 2 3 2 2" xfId="1869" xr:uid="{B00B47D9-5589-4D32-971C-E00B51FBD235}"/>
    <cellStyle name="Normal 35 2 3 2 2 2" xfId="3451" xr:uid="{4B6A6341-CC61-4B5C-B843-EF38A71871FA}"/>
    <cellStyle name="Normal 35 2 3 2 3" xfId="2868" xr:uid="{AFE08B5B-7698-4E8F-AA61-832F0BCAD328}"/>
    <cellStyle name="Normal 35 2 3 3" xfId="1470" xr:uid="{9ABCA144-0ED7-451C-A333-5FA8355EAA83}"/>
    <cellStyle name="Normal 35 2 3 3 2" xfId="2062" xr:uid="{17F0D09A-0F20-447B-94EB-CEC6E38D211A}"/>
    <cellStyle name="Normal 35 2 3 3 2 2" xfId="3644" xr:uid="{287568C9-5CEB-48A4-A7DF-85BE17292AE5}"/>
    <cellStyle name="Normal 35 2 3 3 3" xfId="3061" xr:uid="{E3461400-DDB6-46C2-9406-964F324521ED}"/>
    <cellStyle name="Normal 35 2 3 4" xfId="1075" xr:uid="{49B17F5C-FF17-4367-97F8-C1D595B63540}"/>
    <cellStyle name="Normal 35 2 3 4 2" xfId="2671" xr:uid="{9C93F673-F9E4-4AD9-A1D6-B95862277C21}"/>
    <cellStyle name="Normal 35 2 3 5" xfId="1669" xr:uid="{70385ED6-789B-4E39-8BAC-038F0E956BCA}"/>
    <cellStyle name="Normal 35 2 3 5 2" xfId="3254" xr:uid="{87CFB973-4D91-45BA-B9A3-003E91EEADB1}"/>
    <cellStyle name="Normal 35 2 3 6" xfId="2263" xr:uid="{C0A4E76D-34BB-4FEE-AA02-471337F963B9}"/>
    <cellStyle name="Normal 35 2 3 6 2" xfId="3837" xr:uid="{55F44279-F203-44B2-B614-6DB7D07A1A75}"/>
    <cellStyle name="Normal 35 2 3 7" xfId="2477" xr:uid="{0DC145A6-EE03-4F87-8557-E6DE26DC4F42}"/>
    <cellStyle name="Normal 35 2 4" xfId="1274" xr:uid="{18F1DFAA-6767-4CCC-87B6-0400EC8EB5B3}"/>
    <cellStyle name="Normal 35 2 4 2" xfId="1867" xr:uid="{218DF56E-1887-453F-B3A2-186191C3C158}"/>
    <cellStyle name="Normal 35 2 4 2 2" xfId="3449" xr:uid="{0F2D8153-4183-4A36-9B1C-981045FE67E8}"/>
    <cellStyle name="Normal 35 2 4 3" xfId="2866" xr:uid="{BD44BAF8-6703-4667-AE51-C00DC42A87AA}"/>
    <cellStyle name="Normal 35 2 5" xfId="1468" xr:uid="{0B9F5363-3C25-42BD-8753-A813B0B49EF6}"/>
    <cellStyle name="Normal 35 2 5 2" xfId="2060" xr:uid="{DEB5ED68-EC6E-4D0B-A58E-6F77E6A0F8AC}"/>
    <cellStyle name="Normal 35 2 5 2 2" xfId="3642" xr:uid="{5D10F692-A1A5-4153-ACBE-D71CE4DB2B0C}"/>
    <cellStyle name="Normal 35 2 5 3" xfId="3059" xr:uid="{1684B5AD-DCED-40B1-951F-5458F5F7D23E}"/>
    <cellStyle name="Normal 35 2 6" xfId="1073" xr:uid="{08F5A335-D6EB-4A3A-8352-103E53A52B86}"/>
    <cellStyle name="Normal 35 2 6 2" xfId="2669" xr:uid="{E806EC73-9894-42EA-B46A-BCB77865C1B4}"/>
    <cellStyle name="Normal 35 2 7" xfId="1667" xr:uid="{F7ADC992-D79F-4847-A860-B36435BCF2AF}"/>
    <cellStyle name="Normal 35 2 7 2" xfId="3252" xr:uid="{CEDD72DC-1748-4CD3-BFD6-F93178BBCA9C}"/>
    <cellStyle name="Normal 35 2 8" xfId="2261" xr:uid="{B08EFA5E-DB6C-424E-9B1D-E1B003A07ACA}"/>
    <cellStyle name="Normal 35 2 8 2" xfId="3835" xr:uid="{2D6651BB-B950-4358-ACA0-50A95ED3F90B}"/>
    <cellStyle name="Normal 35 2 9" xfId="2475" xr:uid="{52017A61-EE92-4F63-BAB7-2EBA1A2AD37F}"/>
    <cellStyle name="Normal 35 3" xfId="571" xr:uid="{DDC8B215-F6C9-4642-ABC3-B63C906CEB69}"/>
    <cellStyle name="Normal 35 3 2" xfId="1277" xr:uid="{12C70621-070D-4198-B77D-8899E384B5B9}"/>
    <cellStyle name="Normal 35 3 2 2" xfId="1870" xr:uid="{603BD177-242C-4343-AAE1-FF6FE4E78E84}"/>
    <cellStyle name="Normal 35 3 2 2 2" xfId="3452" xr:uid="{C2D823ED-AA9B-4DF2-87E6-DDCCC58C9F48}"/>
    <cellStyle name="Normal 35 3 2 3" xfId="2869" xr:uid="{8ED3CFC5-487D-4101-8C3A-F1D3706A7902}"/>
    <cellStyle name="Normal 35 3 3" xfId="1471" xr:uid="{1D37F86F-E965-4DFE-A96B-5D3909BEA46E}"/>
    <cellStyle name="Normal 35 3 3 2" xfId="2063" xr:uid="{9FA2EF45-237D-4678-B59C-E51360731891}"/>
    <cellStyle name="Normal 35 3 3 2 2" xfId="3645" xr:uid="{BC06ECD0-878A-41CE-83DE-671001618B44}"/>
    <cellStyle name="Normal 35 3 3 3" xfId="3062" xr:uid="{EAC1F838-EB6E-400B-9526-E3EE5B2922E0}"/>
    <cellStyle name="Normal 35 3 4" xfId="1076" xr:uid="{F89DA694-7483-4FFE-A730-C8986F3447AE}"/>
    <cellStyle name="Normal 35 3 4 2" xfId="2672" xr:uid="{ABF02F9A-CCEF-44B3-87E5-81431F037D16}"/>
    <cellStyle name="Normal 35 3 5" xfId="1670" xr:uid="{85675252-A179-423E-89CF-722A0CE8949B}"/>
    <cellStyle name="Normal 35 3 5 2" xfId="3255" xr:uid="{56A8DF74-C241-433B-9AC8-29D09A6597BB}"/>
    <cellStyle name="Normal 35 3 6" xfId="2264" xr:uid="{ABDBD0BA-1083-4705-A492-158516C1A8D0}"/>
    <cellStyle name="Normal 35 3 6 2" xfId="3838" xr:uid="{916ADE8B-1CEA-4533-8233-393310E5C1A3}"/>
    <cellStyle name="Normal 35 3 7" xfId="2478" xr:uid="{47AFFA97-BAE4-4643-8294-B1C8D8AA4FF6}"/>
    <cellStyle name="Normal 35 4" xfId="572" xr:uid="{03D15B61-0812-403D-85D5-B8F7CEFEC42E}"/>
    <cellStyle name="Normal 35 4 2" xfId="1278" xr:uid="{EA1ED021-A7D1-441C-ADE0-DC99D3E6A811}"/>
    <cellStyle name="Normal 35 4 2 2" xfId="1871" xr:uid="{719013A7-4067-45E8-BDDC-7C424CD23B92}"/>
    <cellStyle name="Normal 35 4 2 2 2" xfId="3453" xr:uid="{2002C3CD-B7A5-49DC-BC9F-A0C6E8DCB92B}"/>
    <cellStyle name="Normal 35 4 2 3" xfId="2870" xr:uid="{8129E3C8-B6B1-4661-A7FA-A691C9B56B8F}"/>
    <cellStyle name="Normal 35 4 3" xfId="1472" xr:uid="{432A8A3A-DEDB-4684-B28D-4E653BF0BF3C}"/>
    <cellStyle name="Normal 35 4 3 2" xfId="2064" xr:uid="{37D61D56-F49F-41F7-BF9C-B42438D97105}"/>
    <cellStyle name="Normal 35 4 3 2 2" xfId="3646" xr:uid="{59DF09B9-FB62-40F6-AF4C-6E08203EF2DE}"/>
    <cellStyle name="Normal 35 4 3 3" xfId="3063" xr:uid="{BF6BB1D6-6A44-42BE-96FD-F4C94EAA6273}"/>
    <cellStyle name="Normal 35 4 4" xfId="1077" xr:uid="{3478DF08-58DB-42A8-B0A0-FA4DDAC124BC}"/>
    <cellStyle name="Normal 35 4 4 2" xfId="2673" xr:uid="{8A23C508-7948-4CFA-B052-F7490B62F7A1}"/>
    <cellStyle name="Normal 35 4 5" xfId="1671" xr:uid="{388B448C-BCD8-4876-ABB9-1A0D76A76366}"/>
    <cellStyle name="Normal 35 4 5 2" xfId="3256" xr:uid="{8AA5F91D-CF5F-4C9F-A91A-AE3606292202}"/>
    <cellStyle name="Normal 35 4 6" xfId="2265" xr:uid="{57ABC6FD-32C6-4A88-82A0-751FE0ACC4AB}"/>
    <cellStyle name="Normal 35 4 6 2" xfId="3839" xr:uid="{676B37F5-0057-4212-B3D1-3607C36D182B}"/>
    <cellStyle name="Normal 35 4 7" xfId="2479" xr:uid="{70C47944-3AC2-437A-ADA8-E3C2C5050D48}"/>
    <cellStyle name="Normal 35 5" xfId="1273" xr:uid="{88EED464-E1D0-46D7-BDAA-1C8E23E5A5ED}"/>
    <cellStyle name="Normal 35 5 2" xfId="1866" xr:uid="{A102D7C4-524F-4185-8C4D-0211E99E0FC7}"/>
    <cellStyle name="Normal 35 5 2 2" xfId="3448" xr:uid="{926B02AC-A241-4078-9895-24B039A3DF1E}"/>
    <cellStyle name="Normal 35 5 3" xfId="2865" xr:uid="{16B75FD5-8477-464B-ABC9-C5DFFF09C457}"/>
    <cellStyle name="Normal 35 6" xfId="1467" xr:uid="{64A31097-F83B-45E2-87B0-8E81A60DEE15}"/>
    <cellStyle name="Normal 35 6 2" xfId="2059" xr:uid="{92B7712F-5E81-432B-A8B3-31B8140FF75F}"/>
    <cellStyle name="Normal 35 6 2 2" xfId="3641" xr:uid="{572729A2-770F-44AF-8267-517870660EFE}"/>
    <cellStyle name="Normal 35 6 3" xfId="3058" xr:uid="{EFD17292-5EC6-494A-AE79-853E62F67677}"/>
    <cellStyle name="Normal 35 7" xfId="1072" xr:uid="{D0972B07-B4AC-4243-9C2C-82127AE0BC8B}"/>
    <cellStyle name="Normal 35 7 2" xfId="2668" xr:uid="{39C93322-0D6C-4AB5-9186-12521876322E}"/>
    <cellStyle name="Normal 35 8" xfId="1666" xr:uid="{28F63F45-D935-471F-9CF3-DFBA10832737}"/>
    <cellStyle name="Normal 35 8 2" xfId="3251" xr:uid="{C64167E9-B932-4CB9-86D2-A06200D3F42D}"/>
    <cellStyle name="Normal 35 9" xfId="2260" xr:uid="{99750618-0B36-415B-9234-465E8380B382}"/>
    <cellStyle name="Normal 35 9 2" xfId="3834" xr:uid="{9FFDCA13-778A-4272-8D94-CD4F6E73012E}"/>
    <cellStyle name="Normal 36" xfId="573" xr:uid="{34D24803-6409-429A-9ABA-A0AEF5F53F61}"/>
    <cellStyle name="Normal 36 10" xfId="2480" xr:uid="{70B529A3-6E5D-4232-8AB6-2513243903D4}"/>
    <cellStyle name="Normal 36 2" xfId="574" xr:uid="{DDC4801B-5A88-4A30-9BCB-81E2F641DB39}"/>
    <cellStyle name="Normal 36 2 2" xfId="575" xr:uid="{FDDBB6C3-5425-4ABD-9739-786C58E0EA74}"/>
    <cellStyle name="Normal 36 2 2 2" xfId="1281" xr:uid="{8BC67687-6581-495E-B52E-6FD1803A0CD4}"/>
    <cellStyle name="Normal 36 2 2 2 2" xfId="1874" xr:uid="{B99A88DB-83E0-4CF9-90C7-3BFF48FBF9DF}"/>
    <cellStyle name="Normal 36 2 2 2 2 2" xfId="3456" xr:uid="{D602B4A8-E729-4C8E-B178-B31A5BAC91B3}"/>
    <cellStyle name="Normal 36 2 2 2 3" xfId="2873" xr:uid="{F4C57141-8A16-4AEA-874A-50C6EA9FEF13}"/>
    <cellStyle name="Normal 36 2 2 3" xfId="1475" xr:uid="{584B811E-3E93-4513-AE85-375E1B1CC383}"/>
    <cellStyle name="Normal 36 2 2 3 2" xfId="2067" xr:uid="{0DDE1439-333F-4CA7-A563-59669A63D40D}"/>
    <cellStyle name="Normal 36 2 2 3 2 2" xfId="3649" xr:uid="{F4B4D860-9798-42E7-A557-305E50144BA5}"/>
    <cellStyle name="Normal 36 2 2 3 3" xfId="3066" xr:uid="{531BDF45-B191-49E8-AE1D-26934C1A6DBD}"/>
    <cellStyle name="Normal 36 2 2 4" xfId="1080" xr:uid="{3FA60EA8-8F5F-42EB-9E8C-6F9A6E78C3DB}"/>
    <cellStyle name="Normal 36 2 2 4 2" xfId="2676" xr:uid="{688420AE-A35C-4DCF-99CC-DFCA50EEF5DB}"/>
    <cellStyle name="Normal 36 2 2 5" xfId="1674" xr:uid="{B8E5BCE2-2622-4976-9866-B268395F46AF}"/>
    <cellStyle name="Normal 36 2 2 5 2" xfId="3259" xr:uid="{BBEFDDAA-472A-4B4F-B314-00870DE2DB6F}"/>
    <cellStyle name="Normal 36 2 2 6" xfId="2268" xr:uid="{E9E63D58-00E3-4F99-B4EE-99CAF9DA6B0F}"/>
    <cellStyle name="Normal 36 2 2 6 2" xfId="3842" xr:uid="{DACEE5F2-9B6B-4FC3-BF2E-8BC8767F61ED}"/>
    <cellStyle name="Normal 36 2 2 7" xfId="2482" xr:uid="{AFD2D5ED-E0DF-43D4-BB69-A2D93F4E8A34}"/>
    <cellStyle name="Normal 36 2 3" xfId="576" xr:uid="{82F9905A-FA04-462D-962A-97974BEC83B2}"/>
    <cellStyle name="Normal 36 2 3 2" xfId="1282" xr:uid="{5E07D441-EA97-44EB-9884-89F42AD46827}"/>
    <cellStyle name="Normal 36 2 3 2 2" xfId="1875" xr:uid="{754D3158-CD93-4152-B1E1-E234DBC6B99F}"/>
    <cellStyle name="Normal 36 2 3 2 2 2" xfId="3457" xr:uid="{D8922D83-065F-4880-AACF-DB9722CDA25D}"/>
    <cellStyle name="Normal 36 2 3 2 3" xfId="2874" xr:uid="{5313EEAA-95E5-4A8B-B671-DB2980D20B21}"/>
    <cellStyle name="Normal 36 2 3 3" xfId="1476" xr:uid="{C02A49AA-56D3-4CF9-9F16-0BD7ADD674B8}"/>
    <cellStyle name="Normal 36 2 3 3 2" xfId="2068" xr:uid="{125EED98-BA9A-4995-B74F-8638E32F7D53}"/>
    <cellStyle name="Normal 36 2 3 3 2 2" xfId="3650" xr:uid="{4387E1DF-7707-4FA9-BDF1-4E669424BDB3}"/>
    <cellStyle name="Normal 36 2 3 3 3" xfId="3067" xr:uid="{87927866-C66B-4CD1-8114-A0A5451D6C69}"/>
    <cellStyle name="Normal 36 2 3 4" xfId="1081" xr:uid="{161879E4-185A-4B45-9CEA-54E0D055C9F9}"/>
    <cellStyle name="Normal 36 2 3 4 2" xfId="2677" xr:uid="{DE057A10-DDDF-4C3E-9C90-3E8CA4F52DDD}"/>
    <cellStyle name="Normal 36 2 3 5" xfId="1675" xr:uid="{B709A3B5-B6AD-49DB-A86F-124CB0350E92}"/>
    <cellStyle name="Normal 36 2 3 5 2" xfId="3260" xr:uid="{A7B8E659-BCE3-4964-8B70-3F1360E7E555}"/>
    <cellStyle name="Normal 36 2 3 6" xfId="2269" xr:uid="{B5838F31-DC63-4379-BB6D-4C8B42B025BA}"/>
    <cellStyle name="Normal 36 2 3 6 2" xfId="3843" xr:uid="{2AC1C86D-84EA-4177-8997-A4AC047D66BA}"/>
    <cellStyle name="Normal 36 2 3 7" xfId="2483" xr:uid="{DC3E18F2-E3C8-48F8-893F-19E6378AA44E}"/>
    <cellStyle name="Normal 36 2 4" xfId="1280" xr:uid="{3D8EE828-8C87-4784-9230-B4B990B37EDD}"/>
    <cellStyle name="Normal 36 2 4 2" xfId="1873" xr:uid="{9EBEBC25-6C0F-480C-9F74-65F4210CA788}"/>
    <cellStyle name="Normal 36 2 4 2 2" xfId="3455" xr:uid="{974C1E83-852C-48EC-A83A-AC8680DE9636}"/>
    <cellStyle name="Normal 36 2 4 3" xfId="2872" xr:uid="{9EC3E453-7E89-4CE7-93F8-BF0F5B264C81}"/>
    <cellStyle name="Normal 36 2 5" xfId="1474" xr:uid="{8E4A3877-1E4C-4929-AA38-910C2100D99B}"/>
    <cellStyle name="Normal 36 2 5 2" xfId="2066" xr:uid="{5EEFC0FE-B3F2-4F2E-B5C9-9A5A06784162}"/>
    <cellStyle name="Normal 36 2 5 2 2" xfId="3648" xr:uid="{53DB524B-FF92-4724-9C48-2A4D8A49E0FC}"/>
    <cellStyle name="Normal 36 2 5 3" xfId="3065" xr:uid="{35B940B6-1D09-4626-9F59-A12316846D87}"/>
    <cellStyle name="Normal 36 2 6" xfId="1079" xr:uid="{30E425A4-A675-4B64-919D-747BFDA178D6}"/>
    <cellStyle name="Normal 36 2 6 2" xfId="2675" xr:uid="{478A32DB-FCC9-4D22-B7E5-FF85E2D6924E}"/>
    <cellStyle name="Normal 36 2 7" xfId="1673" xr:uid="{B67970BF-F585-474C-AC26-FAD7BD718104}"/>
    <cellStyle name="Normal 36 2 7 2" xfId="3258" xr:uid="{44F46727-3BED-42B9-B2BB-AF39C1D02A6A}"/>
    <cellStyle name="Normal 36 2 8" xfId="2267" xr:uid="{1B987191-CFAA-46F7-A934-B3EC4306BB67}"/>
    <cellStyle name="Normal 36 2 8 2" xfId="3841" xr:uid="{BA46DBBE-19C5-40E2-AA1A-DA8997BC3FCD}"/>
    <cellStyle name="Normal 36 2 9" xfId="2481" xr:uid="{07827CA0-5A5B-46F6-8641-0F41908967FD}"/>
    <cellStyle name="Normal 36 3" xfId="577" xr:uid="{84D7ED7A-22CB-4E8F-A3BB-DCC98E5CBD89}"/>
    <cellStyle name="Normal 36 3 2" xfId="1283" xr:uid="{B40A2CD8-C598-4790-809D-607675119219}"/>
    <cellStyle name="Normal 36 3 2 2" xfId="1876" xr:uid="{4EA74854-057D-4BBC-A4DB-346C3A0A9BC2}"/>
    <cellStyle name="Normal 36 3 2 2 2" xfId="3458" xr:uid="{F6FA870F-6A4B-4E69-8633-D0475F15FAB5}"/>
    <cellStyle name="Normal 36 3 2 3" xfId="2875" xr:uid="{07902D43-8C55-46EF-9328-50E8FB0A383C}"/>
    <cellStyle name="Normal 36 3 3" xfId="1477" xr:uid="{3F1FCC58-5999-441C-85D8-1FFA1F472EF8}"/>
    <cellStyle name="Normal 36 3 3 2" xfId="2069" xr:uid="{213C0A5B-C9BC-49C5-BCF5-41AAD70CBF32}"/>
    <cellStyle name="Normal 36 3 3 2 2" xfId="3651" xr:uid="{D38CE72C-C666-4C6A-BCE4-ED0086BB07BE}"/>
    <cellStyle name="Normal 36 3 3 3" xfId="3068" xr:uid="{23D3320C-5E90-466F-9BE9-A7FD5D72A5FC}"/>
    <cellStyle name="Normal 36 3 4" xfId="1082" xr:uid="{76F5D658-DFC5-4C5C-9AED-290296662E9F}"/>
    <cellStyle name="Normal 36 3 4 2" xfId="2678" xr:uid="{5A7B51BC-4D85-4A0D-BF20-6280EC301FE8}"/>
    <cellStyle name="Normal 36 3 5" xfId="1676" xr:uid="{29E5C826-2E4D-40DF-BC94-0D82D92FCF5E}"/>
    <cellStyle name="Normal 36 3 5 2" xfId="3261" xr:uid="{8F29E164-A5DF-4E51-ABC6-135E8E3C2416}"/>
    <cellStyle name="Normal 36 3 6" xfId="2270" xr:uid="{7FE7D6D7-DBFB-4D38-B5E4-BCB0D5CEA81B}"/>
    <cellStyle name="Normal 36 3 6 2" xfId="3844" xr:uid="{97121210-2D98-49F7-9B7B-F1473B78F2C8}"/>
    <cellStyle name="Normal 36 3 7" xfId="2484" xr:uid="{BBD289BD-B87D-4F56-9FC9-B2EF2DB1E07D}"/>
    <cellStyle name="Normal 36 4" xfId="578" xr:uid="{B8D52F03-FB4B-48A1-A10E-72F2BB67A09B}"/>
    <cellStyle name="Normal 36 4 2" xfId="1284" xr:uid="{F51430A4-A8B0-4CC5-95C1-004FBA7C4228}"/>
    <cellStyle name="Normal 36 4 2 2" xfId="1877" xr:uid="{E3D9D2FC-B1B5-4343-81AB-F0F0D2FC746B}"/>
    <cellStyle name="Normal 36 4 2 2 2" xfId="3459" xr:uid="{596F5012-018D-4CCA-A9A0-A0B21D57597A}"/>
    <cellStyle name="Normal 36 4 2 3" xfId="2876" xr:uid="{1E97D154-9D83-439A-BE2F-36A6A705DB73}"/>
    <cellStyle name="Normal 36 4 3" xfId="1478" xr:uid="{D8D732BD-4F80-4BB7-87F8-0B3E73F95BAD}"/>
    <cellStyle name="Normal 36 4 3 2" xfId="2070" xr:uid="{28C06F81-4440-4BC0-9F00-696444316528}"/>
    <cellStyle name="Normal 36 4 3 2 2" xfId="3652" xr:uid="{BAEFBF92-1872-473D-B74B-8DD6F8894C6B}"/>
    <cellStyle name="Normal 36 4 3 3" xfId="3069" xr:uid="{F23B6132-418E-4A51-A25D-A9704B39CC45}"/>
    <cellStyle name="Normal 36 4 4" xfId="1083" xr:uid="{02475390-FD72-405E-B361-A4B28390C23F}"/>
    <cellStyle name="Normal 36 4 4 2" xfId="2679" xr:uid="{0B161234-2C01-4DE3-B2E4-D1B23066B58C}"/>
    <cellStyle name="Normal 36 4 5" xfId="1677" xr:uid="{9A5C4EBB-FF2F-481A-9B94-D3515D55BD0E}"/>
    <cellStyle name="Normal 36 4 5 2" xfId="3262" xr:uid="{81CF664B-72CC-4C92-A8B3-2C7C8F39A347}"/>
    <cellStyle name="Normal 36 4 6" xfId="2271" xr:uid="{E2EAD9E7-012D-48AF-92A5-53AC4A389831}"/>
    <cellStyle name="Normal 36 4 6 2" xfId="3845" xr:uid="{BF2699A6-5791-41DE-AB04-30B7525AF659}"/>
    <cellStyle name="Normal 36 4 7" xfId="2485" xr:uid="{80B20D33-3C7A-4B70-91EA-4CDE9900133F}"/>
    <cellStyle name="Normal 36 5" xfId="1279" xr:uid="{D8E61503-D264-4B80-9CC0-5033E6D2D83C}"/>
    <cellStyle name="Normal 36 5 2" xfId="1872" xr:uid="{D15209D9-4488-4A6D-849F-BA5C6400A3DD}"/>
    <cellStyle name="Normal 36 5 2 2" xfId="3454" xr:uid="{E0B0A343-C275-4605-A27D-EC62A176005C}"/>
    <cellStyle name="Normal 36 5 3" xfId="2871" xr:uid="{AADD453A-DFD9-4BC6-B6E0-847F0DB04F05}"/>
    <cellStyle name="Normal 36 6" xfId="1473" xr:uid="{2C6DA2C8-D17B-453C-9F91-495729BB8E2B}"/>
    <cellStyle name="Normal 36 6 2" xfId="2065" xr:uid="{E5008F91-0AC9-4AE8-97BE-836CC9B251E0}"/>
    <cellStyle name="Normal 36 6 2 2" xfId="3647" xr:uid="{104F5212-7F83-4135-92EB-81FEF636FFDF}"/>
    <cellStyle name="Normal 36 6 3" xfId="3064" xr:uid="{F9AE3421-B50B-4479-B49E-7D7C50AA3680}"/>
    <cellStyle name="Normal 36 7" xfId="1078" xr:uid="{2DE52DD8-6EAA-421A-BFD3-31F7CEF2B3DB}"/>
    <cellStyle name="Normal 36 7 2" xfId="2674" xr:uid="{C5843D2C-7924-4512-94C2-36F718104F58}"/>
    <cellStyle name="Normal 36 8" xfId="1672" xr:uid="{718793D9-90E5-4F3C-A731-18A4BFD878FC}"/>
    <cellStyle name="Normal 36 8 2" xfId="3257" xr:uid="{59E1A449-D355-4A11-801C-3D8B232BCBCA}"/>
    <cellStyle name="Normal 36 9" xfId="2266" xr:uid="{D81B4180-1A11-47D2-804F-2E00CAB5ECA0}"/>
    <cellStyle name="Normal 36 9 2" xfId="3840" xr:uid="{304C7E03-4CCB-4D58-BB21-F459D7780AF3}"/>
    <cellStyle name="Normal 37" xfId="579" xr:uid="{18F14761-473F-4662-90C6-98EDDEC9A445}"/>
    <cellStyle name="Normal 37 10" xfId="2486" xr:uid="{63309DE2-8A87-4725-B432-1D0EA0934D77}"/>
    <cellStyle name="Normal 37 2" xfId="580" xr:uid="{71E5D0C0-7762-4469-8474-C32FFEA5E414}"/>
    <cellStyle name="Normal 37 2 2" xfId="581" xr:uid="{2AEFF867-1ED7-483B-BA9E-04E656982CCC}"/>
    <cellStyle name="Normal 37 2 2 2" xfId="1287" xr:uid="{D5C3F4DD-C2E0-4BCE-8B58-82EB017F37E7}"/>
    <cellStyle name="Normal 37 2 2 2 2" xfId="1880" xr:uid="{A61A3011-6C7A-4106-98BD-20939A732D32}"/>
    <cellStyle name="Normal 37 2 2 2 2 2" xfId="3462" xr:uid="{13077E92-0114-4ED2-8893-DEACCF098D52}"/>
    <cellStyle name="Normal 37 2 2 2 3" xfId="2879" xr:uid="{5C1360C2-A98C-4DE5-B4A3-442183DE9C7E}"/>
    <cellStyle name="Normal 37 2 2 3" xfId="1481" xr:uid="{865B0FF4-9634-4D6A-B365-EDD8A84B8AFE}"/>
    <cellStyle name="Normal 37 2 2 3 2" xfId="2073" xr:uid="{A23B3B6C-A574-40D9-A6C7-0FB25B00B4FB}"/>
    <cellStyle name="Normal 37 2 2 3 2 2" xfId="3655" xr:uid="{ACF4B812-6C7D-48ED-975D-D3F24BB03A12}"/>
    <cellStyle name="Normal 37 2 2 3 3" xfId="3072" xr:uid="{598739DD-6952-4B72-B663-55673D4B4614}"/>
    <cellStyle name="Normal 37 2 2 4" xfId="1086" xr:uid="{D2764DBA-DDCE-4ADC-9B07-4ED1E0D622C1}"/>
    <cellStyle name="Normal 37 2 2 4 2" xfId="2682" xr:uid="{9012D2B1-5500-4F9D-AAB7-B5185F17AD74}"/>
    <cellStyle name="Normal 37 2 2 5" xfId="1680" xr:uid="{3F087F6E-970B-4515-85F1-C84D6C295E63}"/>
    <cellStyle name="Normal 37 2 2 5 2" xfId="3265" xr:uid="{97A9E2C1-AD9C-4269-B81B-5BC83D87A8C2}"/>
    <cellStyle name="Normal 37 2 2 6" xfId="2274" xr:uid="{3130D3B0-305B-4BD5-A096-EA4F37BB8E92}"/>
    <cellStyle name="Normal 37 2 2 6 2" xfId="3848" xr:uid="{99E44642-1D15-49BB-BFAA-5A332EEC8A16}"/>
    <cellStyle name="Normal 37 2 2 7" xfId="2488" xr:uid="{5451D35D-F1B1-4DF8-A24F-D12623CE1C69}"/>
    <cellStyle name="Normal 37 2 3" xfId="582" xr:uid="{A14A3437-8FC8-4D19-87ED-76C8C77C15AF}"/>
    <cellStyle name="Normal 37 2 3 2" xfId="1288" xr:uid="{610F23A1-3B97-4183-A51D-201C87183974}"/>
    <cellStyle name="Normal 37 2 3 2 2" xfId="1881" xr:uid="{BE91FAA2-5E73-47DA-BEA0-3454DA860E5A}"/>
    <cellStyle name="Normal 37 2 3 2 2 2" xfId="3463" xr:uid="{5C730EA9-E1E0-4F94-BCCD-34B57842BE03}"/>
    <cellStyle name="Normal 37 2 3 2 3" xfId="2880" xr:uid="{72B46650-A8CA-4668-A683-5F9536F6946E}"/>
    <cellStyle name="Normal 37 2 3 3" xfId="1482" xr:uid="{AF827C5C-A91C-4FDC-BE52-3C58857B362C}"/>
    <cellStyle name="Normal 37 2 3 3 2" xfId="2074" xr:uid="{036DD94D-8A29-470D-B00B-8088D0B981B4}"/>
    <cellStyle name="Normal 37 2 3 3 2 2" xfId="3656" xr:uid="{7730DC6D-6AD8-4A07-B20A-DCA623129D86}"/>
    <cellStyle name="Normal 37 2 3 3 3" xfId="3073" xr:uid="{1F79971E-D4C9-47BD-9F60-E9637390E840}"/>
    <cellStyle name="Normal 37 2 3 4" xfId="1087" xr:uid="{286464CF-77BB-4D30-809B-56793F853631}"/>
    <cellStyle name="Normal 37 2 3 4 2" xfId="2683" xr:uid="{9CA5A650-7A09-425B-A866-8B3D21E688C5}"/>
    <cellStyle name="Normal 37 2 3 5" xfId="1681" xr:uid="{203896D9-1EAA-49A0-BEC3-AF9E92785E79}"/>
    <cellStyle name="Normal 37 2 3 5 2" xfId="3266" xr:uid="{C7C28461-01F9-4259-A999-416539835E29}"/>
    <cellStyle name="Normal 37 2 3 6" xfId="2275" xr:uid="{EF1FD4E0-E1BA-45F1-8DD6-788A28914518}"/>
    <cellStyle name="Normal 37 2 3 6 2" xfId="3849" xr:uid="{62080D68-EE50-416F-A91B-C552B0BA83DC}"/>
    <cellStyle name="Normal 37 2 3 7" xfId="2489" xr:uid="{0FC8303E-91E1-47B8-951B-7C6B7DFB033F}"/>
    <cellStyle name="Normal 37 2 4" xfId="1286" xr:uid="{E9AE3FCB-182E-47D5-94FB-6ACE43200606}"/>
    <cellStyle name="Normal 37 2 4 2" xfId="1879" xr:uid="{B8F02651-98FE-4707-8CEC-A52788E84143}"/>
    <cellStyle name="Normal 37 2 4 2 2" xfId="3461" xr:uid="{8CB7801A-B526-494D-BB43-B42C56AFEDA7}"/>
    <cellStyle name="Normal 37 2 4 3" xfId="2878" xr:uid="{3BB5A0DE-82DE-4624-8686-B888397EE73A}"/>
    <cellStyle name="Normal 37 2 5" xfId="1480" xr:uid="{79CA863D-7082-4D53-8381-128253E8DE27}"/>
    <cellStyle name="Normal 37 2 5 2" xfId="2072" xr:uid="{428AFBEC-92FF-4ECF-BDFD-57EAEE18080F}"/>
    <cellStyle name="Normal 37 2 5 2 2" xfId="3654" xr:uid="{6866F63C-D50E-4EA4-AEC8-4ACE17BD8669}"/>
    <cellStyle name="Normal 37 2 5 3" xfId="3071" xr:uid="{7F0372C3-15F3-4275-B663-E7C09086E6CD}"/>
    <cellStyle name="Normal 37 2 6" xfId="1085" xr:uid="{9FD7ED0F-C663-4125-B80F-59794123E1AF}"/>
    <cellStyle name="Normal 37 2 6 2" xfId="2681" xr:uid="{DAC6A8B9-C398-469F-B6E0-A80373327C24}"/>
    <cellStyle name="Normal 37 2 7" xfId="1679" xr:uid="{245F13DC-6A41-44DE-83C3-356129E68C8E}"/>
    <cellStyle name="Normal 37 2 7 2" xfId="3264" xr:uid="{83EFF23B-110F-46EC-BC33-0DB72D33FF8F}"/>
    <cellStyle name="Normal 37 2 8" xfId="2273" xr:uid="{C6F131CE-9907-40AF-82ED-019B4FEE89C5}"/>
    <cellStyle name="Normal 37 2 8 2" xfId="3847" xr:uid="{3AFFADB7-7942-40D1-B770-5D54C3914CEE}"/>
    <cellStyle name="Normal 37 2 9" xfId="2487" xr:uid="{2FAEDA8B-E9B5-4179-9A35-2C0C1B7B5B12}"/>
    <cellStyle name="Normal 37 3" xfId="583" xr:uid="{48403393-D597-41C9-93EA-48B8DE1750F6}"/>
    <cellStyle name="Normal 37 3 2" xfId="1289" xr:uid="{C47DF068-701E-421B-8E0E-70DE258BB205}"/>
    <cellStyle name="Normal 37 3 2 2" xfId="1882" xr:uid="{6D5E2B88-E2C0-44F6-A163-6AC17E8A71B0}"/>
    <cellStyle name="Normal 37 3 2 2 2" xfId="3464" xr:uid="{E1938441-D1E0-46CB-A46F-6A559DE5B303}"/>
    <cellStyle name="Normal 37 3 2 3" xfId="2881" xr:uid="{84DDDCCB-7564-4190-872C-1F4E0D05D5CE}"/>
    <cellStyle name="Normal 37 3 3" xfId="1483" xr:uid="{64614A23-89C5-4FEF-9545-DC88AEDE802B}"/>
    <cellStyle name="Normal 37 3 3 2" xfId="2075" xr:uid="{F7E4DECC-18B1-4A31-93F2-EB67FBD89997}"/>
    <cellStyle name="Normal 37 3 3 2 2" xfId="3657" xr:uid="{F08B85B3-A853-4478-B0DC-C48521EB4758}"/>
    <cellStyle name="Normal 37 3 3 3" xfId="3074" xr:uid="{4C413428-2D2F-47D2-AED2-4234E8BCA613}"/>
    <cellStyle name="Normal 37 3 4" xfId="1088" xr:uid="{546CC320-6546-44D7-9911-55D45EC35035}"/>
    <cellStyle name="Normal 37 3 4 2" xfId="2684" xr:uid="{458FC8AE-B700-4FD9-9B65-BF921F4937F6}"/>
    <cellStyle name="Normal 37 3 5" xfId="1682" xr:uid="{770724A2-F94C-434D-9CE9-F48C21ADF95B}"/>
    <cellStyle name="Normal 37 3 5 2" xfId="3267" xr:uid="{5D98E3D9-46AD-4F45-9B86-4A615F7ECFEC}"/>
    <cellStyle name="Normal 37 3 6" xfId="2276" xr:uid="{AED615A4-A6C8-4721-8D48-078D36E82A30}"/>
    <cellStyle name="Normal 37 3 6 2" xfId="3850" xr:uid="{57DDB4F4-A5CC-4B8F-9CBD-3250688D1F83}"/>
    <cellStyle name="Normal 37 3 7" xfId="2490" xr:uid="{32536F4D-8FD2-483D-A624-F2B49B89B3F9}"/>
    <cellStyle name="Normal 37 4" xfId="584" xr:uid="{C1468E33-F503-4113-A1BB-B5C9647F7705}"/>
    <cellStyle name="Normal 37 4 2" xfId="1290" xr:uid="{877E6023-EDF8-4C5C-A481-11077498FAFA}"/>
    <cellStyle name="Normal 37 4 2 2" xfId="1883" xr:uid="{9C1FB91F-385F-40F9-AE58-500E37D5933B}"/>
    <cellStyle name="Normal 37 4 2 2 2" xfId="3465" xr:uid="{4F860C80-4894-4B15-A16C-11F45DE1204F}"/>
    <cellStyle name="Normal 37 4 2 3" xfId="2882" xr:uid="{A05FD487-7E18-43ED-9C6A-CDFDD3B64CD6}"/>
    <cellStyle name="Normal 37 4 3" xfId="1484" xr:uid="{4199586C-FABC-456D-ABAD-3D8FFC31492A}"/>
    <cellStyle name="Normal 37 4 3 2" xfId="2076" xr:uid="{4C67A7A1-A49D-4CC6-8A20-071ACB32150C}"/>
    <cellStyle name="Normal 37 4 3 2 2" xfId="3658" xr:uid="{BBE5D237-168C-4B2B-BAEC-3A3285EE98DA}"/>
    <cellStyle name="Normal 37 4 3 3" xfId="3075" xr:uid="{42B1FC16-56FF-4DC4-BB63-46B8252D0983}"/>
    <cellStyle name="Normal 37 4 4" xfId="1089" xr:uid="{47A68308-3711-4380-BCA5-872982A5D6B2}"/>
    <cellStyle name="Normal 37 4 4 2" xfId="2685" xr:uid="{FBA034E5-8F70-4981-B9AC-CB6DC00DFAC2}"/>
    <cellStyle name="Normal 37 4 5" xfId="1683" xr:uid="{CE7D6F24-BDB9-42FD-8F2A-7825593DFE8F}"/>
    <cellStyle name="Normal 37 4 5 2" xfId="3268" xr:uid="{91D3D4DF-EDD8-4FB7-AF57-ADAE8E3654F1}"/>
    <cellStyle name="Normal 37 4 6" xfId="2277" xr:uid="{426482AA-A7DD-4C39-A739-930F662E40A0}"/>
    <cellStyle name="Normal 37 4 6 2" xfId="3851" xr:uid="{FFC5A6B0-88A7-49D0-A714-A538A2BE6F4B}"/>
    <cellStyle name="Normal 37 4 7" xfId="2491" xr:uid="{578CA088-3555-44B7-8B79-FBE0C4A8B2FE}"/>
    <cellStyle name="Normal 37 5" xfId="1285" xr:uid="{0B2F7A40-F0A9-496B-8986-F1585F18FD7B}"/>
    <cellStyle name="Normal 37 5 2" xfId="1878" xr:uid="{3B03C205-CFE3-4C6C-858B-2D29432E2453}"/>
    <cellStyle name="Normal 37 5 2 2" xfId="3460" xr:uid="{63B7A869-BD2F-4527-9E30-87493ACE7138}"/>
    <cellStyle name="Normal 37 5 3" xfId="2877" xr:uid="{162E545E-3954-4240-8F8E-7B39F212705D}"/>
    <cellStyle name="Normal 37 6" xfId="1479" xr:uid="{C61A02A4-2125-43F8-8972-226EBD9BBA53}"/>
    <cellStyle name="Normal 37 6 2" xfId="2071" xr:uid="{79A0608E-EF8F-482A-BCA8-DAA3058EEFD5}"/>
    <cellStyle name="Normal 37 6 2 2" xfId="3653" xr:uid="{4B0EFDD7-55BA-47B3-B982-FF232DD56270}"/>
    <cellStyle name="Normal 37 6 3" xfId="3070" xr:uid="{9D66372B-0B65-429D-ACE7-19690575FD4D}"/>
    <cellStyle name="Normal 37 7" xfId="1084" xr:uid="{603203D8-3DF4-4F03-874C-FA1C3EF25AB1}"/>
    <cellStyle name="Normal 37 7 2" xfId="2680" xr:uid="{736CA38B-7673-43DC-8E32-C4ED1B78C089}"/>
    <cellStyle name="Normal 37 8" xfId="1678" xr:uid="{FA6EF37F-287F-4285-A27F-8D1269C3DD76}"/>
    <cellStyle name="Normal 37 8 2" xfId="3263" xr:uid="{DFF121B9-8D56-49F8-8D5B-EAE7A6A469C5}"/>
    <cellStyle name="Normal 37 9" xfId="2272" xr:uid="{EF7A70C8-7358-45FD-BFF5-EC048092E1A2}"/>
    <cellStyle name="Normal 37 9 2" xfId="3846" xr:uid="{EDBE3B92-B940-446B-B37A-F1F1066A2BE6}"/>
    <cellStyle name="Normal 38" xfId="585" xr:uid="{1791494C-E3DA-4075-9D0D-330B9691751B}"/>
    <cellStyle name="Normal 38 10" xfId="2492" xr:uid="{FEC86EE6-18CC-4329-B7E8-AE9E7DD8B531}"/>
    <cellStyle name="Normal 38 2" xfId="586" xr:uid="{2DD30573-5408-4F18-9CF9-886A40CD9654}"/>
    <cellStyle name="Normal 38 2 2" xfId="587" xr:uid="{D8933E04-5FA4-44AC-B32D-38877B844C65}"/>
    <cellStyle name="Normal 38 2 2 2" xfId="1293" xr:uid="{6246BA40-AACF-459D-B82C-B1ABEC14312F}"/>
    <cellStyle name="Normal 38 2 2 2 2" xfId="1886" xr:uid="{C61186BE-6DDE-4762-9844-B0DBFC3AE4AE}"/>
    <cellStyle name="Normal 38 2 2 2 2 2" xfId="3468" xr:uid="{D1277D64-A0BB-4434-8180-99939682E852}"/>
    <cellStyle name="Normal 38 2 2 2 3" xfId="2885" xr:uid="{EB443B14-3542-4697-8B70-CA9229074BFF}"/>
    <cellStyle name="Normal 38 2 2 3" xfId="1487" xr:uid="{7A69D946-1F04-4256-BB20-1DF6ABC2BE49}"/>
    <cellStyle name="Normal 38 2 2 3 2" xfId="2079" xr:uid="{58B8570C-20CC-4039-885F-D169A4388BCB}"/>
    <cellStyle name="Normal 38 2 2 3 2 2" xfId="3661" xr:uid="{59815A04-D1EB-419A-BA0F-22294D96E445}"/>
    <cellStyle name="Normal 38 2 2 3 3" xfId="3078" xr:uid="{A853001B-E9A3-4D68-93A9-8381F2E160AB}"/>
    <cellStyle name="Normal 38 2 2 4" xfId="1092" xr:uid="{B1AD210F-B393-4CF6-B911-6765880D6F7E}"/>
    <cellStyle name="Normal 38 2 2 4 2" xfId="2688" xr:uid="{8A71C7DB-A9BE-4633-9F0E-787852D33DE4}"/>
    <cellStyle name="Normal 38 2 2 5" xfId="1686" xr:uid="{C0D9E632-7219-499D-8454-7150BBFF69CF}"/>
    <cellStyle name="Normal 38 2 2 5 2" xfId="3271" xr:uid="{39A886A2-76C4-48D5-A13A-5B75BE7D4EE5}"/>
    <cellStyle name="Normal 38 2 2 6" xfId="2280" xr:uid="{1F4FCDAF-496B-45C9-92E1-F0B495D0EFEB}"/>
    <cellStyle name="Normal 38 2 2 6 2" xfId="3854" xr:uid="{37F2FEDA-0C64-46E5-BCE0-0C442CAE8906}"/>
    <cellStyle name="Normal 38 2 2 7" xfId="2494" xr:uid="{8403A8CA-8647-4400-B3B5-B20DFAE07864}"/>
    <cellStyle name="Normal 38 2 3" xfId="588" xr:uid="{EEF3CD26-A08B-44B4-AF26-8C80932EC6E3}"/>
    <cellStyle name="Normal 38 2 3 2" xfId="1294" xr:uid="{661CE676-F1E3-4123-B6D5-5AB16C6E8F85}"/>
    <cellStyle name="Normal 38 2 3 2 2" xfId="1887" xr:uid="{DF9EE81E-8E99-46E9-965F-315B34B79573}"/>
    <cellStyle name="Normal 38 2 3 2 2 2" xfId="3469" xr:uid="{73A87FFE-1A4F-4300-950D-9916FABE596D}"/>
    <cellStyle name="Normal 38 2 3 2 3" xfId="2886" xr:uid="{91E6BBAC-C687-4AAF-8B48-16D57756B162}"/>
    <cellStyle name="Normal 38 2 3 3" xfId="1488" xr:uid="{D6D70EB1-E2A0-4B65-88EB-BB660DFC9D95}"/>
    <cellStyle name="Normal 38 2 3 3 2" xfId="2080" xr:uid="{58FDDC1C-2821-4DA8-B804-D1CB13856D44}"/>
    <cellStyle name="Normal 38 2 3 3 2 2" xfId="3662" xr:uid="{52949302-8420-4B08-8B34-A9DF0F11FB4C}"/>
    <cellStyle name="Normal 38 2 3 3 3" xfId="3079" xr:uid="{B3A7C9CA-1EEC-465E-879C-469840D1C3D1}"/>
    <cellStyle name="Normal 38 2 3 4" xfId="1093" xr:uid="{6ED8AB56-24AD-4B3B-8883-DD8712DD4364}"/>
    <cellStyle name="Normal 38 2 3 4 2" xfId="2689" xr:uid="{A6633C10-71D6-44DB-B9DA-D58BC60A6DB4}"/>
    <cellStyle name="Normal 38 2 3 5" xfId="1687" xr:uid="{DFA0440B-B5F4-47F8-9520-9EA060B069FF}"/>
    <cellStyle name="Normal 38 2 3 5 2" xfId="3272" xr:uid="{B752D52A-AD61-4C67-9F98-9A2DF59B9648}"/>
    <cellStyle name="Normal 38 2 3 6" xfId="2281" xr:uid="{281A94A8-C3DA-4DC4-9536-A2506D1D8E3C}"/>
    <cellStyle name="Normal 38 2 3 6 2" xfId="3855" xr:uid="{B91E2A23-FC55-46F0-A7FB-696A976C0870}"/>
    <cellStyle name="Normal 38 2 3 7" xfId="2495" xr:uid="{3FBE98E0-C7BA-44E2-9A8A-166E7F4FE941}"/>
    <cellStyle name="Normal 38 2 4" xfId="1292" xr:uid="{D244182D-590B-48CE-9C1C-07A56F0DE9E0}"/>
    <cellStyle name="Normal 38 2 4 2" xfId="1885" xr:uid="{8E3E72CD-0D95-45E9-8A1F-DE4987487EFF}"/>
    <cellStyle name="Normal 38 2 4 2 2" xfId="3467" xr:uid="{0A12705E-B4D2-4897-8F04-E2317E2225C9}"/>
    <cellStyle name="Normal 38 2 4 3" xfId="2884" xr:uid="{2E2A5300-E850-4D15-9608-002DF0366AAB}"/>
    <cellStyle name="Normal 38 2 5" xfId="1486" xr:uid="{32A7368A-0708-4863-8D17-A6CB8BED702C}"/>
    <cellStyle name="Normal 38 2 5 2" xfId="2078" xr:uid="{7FB7422A-9C3B-4DF7-8258-B13003E8F825}"/>
    <cellStyle name="Normal 38 2 5 2 2" xfId="3660" xr:uid="{007486BB-2714-4B42-B244-61552511676E}"/>
    <cellStyle name="Normal 38 2 5 3" xfId="3077" xr:uid="{1622D343-E6AF-4957-B222-B3003BDCD96B}"/>
    <cellStyle name="Normal 38 2 6" xfId="1091" xr:uid="{9C135274-5B1A-4348-B2BA-3E15C0539E36}"/>
    <cellStyle name="Normal 38 2 6 2" xfId="2687" xr:uid="{012B0ED0-A5F6-4E15-B6E3-8E3CF42D69DD}"/>
    <cellStyle name="Normal 38 2 7" xfId="1685" xr:uid="{71FC6D30-566F-4185-8053-9586A9255F3A}"/>
    <cellStyle name="Normal 38 2 7 2" xfId="3270" xr:uid="{B3EF5DC9-9FB3-4663-B9E1-D9D1E7AF478B}"/>
    <cellStyle name="Normal 38 2 8" xfId="2279" xr:uid="{C9010112-11D4-4F52-BD46-2674FB66AA94}"/>
    <cellStyle name="Normal 38 2 8 2" xfId="3853" xr:uid="{4EA92AD7-87DD-4FA3-82EC-7C85CF6A77B5}"/>
    <cellStyle name="Normal 38 2 9" xfId="2493" xr:uid="{9FD8F378-4618-44A9-B5C7-59EFB59526A1}"/>
    <cellStyle name="Normal 38 3" xfId="589" xr:uid="{67458BC6-5D00-4296-941A-6A800310C052}"/>
    <cellStyle name="Normal 38 3 2" xfId="1295" xr:uid="{9EEB6159-1156-4B5A-9885-0EBDFBFEA4B0}"/>
    <cellStyle name="Normal 38 3 2 2" xfId="1888" xr:uid="{7997D6FA-9657-4942-8F61-AB1BD31DCB47}"/>
    <cellStyle name="Normal 38 3 2 2 2" xfId="3470" xr:uid="{A1F030D9-73DD-4011-8E17-124F334A6161}"/>
    <cellStyle name="Normal 38 3 2 3" xfId="2887" xr:uid="{61B20490-41CB-4AFE-AB73-43E4EEB6EF7A}"/>
    <cellStyle name="Normal 38 3 3" xfId="1489" xr:uid="{B07825DA-F5BE-4598-B59E-3C96D1846AE5}"/>
    <cellStyle name="Normal 38 3 3 2" xfId="2081" xr:uid="{D89E39B4-064C-4221-91F4-94463BE79418}"/>
    <cellStyle name="Normal 38 3 3 2 2" xfId="3663" xr:uid="{A86D21F2-DDE8-467A-B361-86E3484FD16A}"/>
    <cellStyle name="Normal 38 3 3 3" xfId="3080" xr:uid="{1C7FF5E2-DA60-435B-AC3B-96D3E2E85DE3}"/>
    <cellStyle name="Normal 38 3 4" xfId="1094" xr:uid="{1605000E-4727-448B-A133-BA499EA4E5A6}"/>
    <cellStyle name="Normal 38 3 4 2" xfId="2690" xr:uid="{267E5F0B-1074-4223-BD25-3F94BF1C94A0}"/>
    <cellStyle name="Normal 38 3 5" xfId="1688" xr:uid="{E6612D08-0B76-4C00-AAAB-8DE872CE0CDC}"/>
    <cellStyle name="Normal 38 3 5 2" xfId="3273" xr:uid="{5CD32838-823E-4E3B-8D8E-7BF4A41B7403}"/>
    <cellStyle name="Normal 38 3 6" xfId="2282" xr:uid="{0495DE81-E423-4337-9E8A-CFABEE34A057}"/>
    <cellStyle name="Normal 38 3 6 2" xfId="3856" xr:uid="{B2887F0E-3091-404B-96BD-D8C5F4D0E369}"/>
    <cellStyle name="Normal 38 3 7" xfId="2496" xr:uid="{CC1BD9F9-4ECC-42EE-B859-A1A76E358D57}"/>
    <cellStyle name="Normal 38 4" xfId="590" xr:uid="{98C65502-1551-4EC5-A676-DFE11F0DFD73}"/>
    <cellStyle name="Normal 38 4 2" xfId="1296" xr:uid="{4691F6CF-9B4F-48E0-AB0B-CE9C461BC832}"/>
    <cellStyle name="Normal 38 4 2 2" xfId="1889" xr:uid="{DD6322A0-B1CE-41D3-A26B-B58C229B5CAE}"/>
    <cellStyle name="Normal 38 4 2 2 2" xfId="3471" xr:uid="{907B0CD9-87BC-4156-A950-3F3ACD37520A}"/>
    <cellStyle name="Normal 38 4 2 3" xfId="2888" xr:uid="{572EE6C7-47DF-4A3C-AE7E-5ECA7AEB58BB}"/>
    <cellStyle name="Normal 38 4 3" xfId="1490" xr:uid="{4B0A143B-CAF1-4F31-BDAD-9483A5A2F089}"/>
    <cellStyle name="Normal 38 4 3 2" xfId="2082" xr:uid="{410A0BC9-1797-4D63-BC5E-F46B28C4C32A}"/>
    <cellStyle name="Normal 38 4 3 2 2" xfId="3664" xr:uid="{3080E437-4B60-4103-8517-34AA4BFC435F}"/>
    <cellStyle name="Normal 38 4 3 3" xfId="3081" xr:uid="{47E04B58-297F-45C4-A7A9-BD3861708480}"/>
    <cellStyle name="Normal 38 4 4" xfId="1095" xr:uid="{EA208189-EB3C-4DF5-909B-069D882F6A84}"/>
    <cellStyle name="Normal 38 4 4 2" xfId="2691" xr:uid="{F4581B3C-F792-45A9-B235-F8EF5AB17EA6}"/>
    <cellStyle name="Normal 38 4 5" xfId="1689" xr:uid="{D0344B36-9B84-4502-8ADD-B8EF51ABDA9D}"/>
    <cellStyle name="Normal 38 4 5 2" xfId="3274" xr:uid="{C5E550A3-5F53-4E30-96A7-D89404EB1A9F}"/>
    <cellStyle name="Normal 38 4 6" xfId="2283" xr:uid="{53F825F9-79E8-471E-80E4-DCDCB97145F9}"/>
    <cellStyle name="Normal 38 4 6 2" xfId="3857" xr:uid="{7C280C87-2EBE-458B-8B0E-5A93862CE708}"/>
    <cellStyle name="Normal 38 4 7" xfId="2497" xr:uid="{1C8FB93B-52AF-4E79-AB4A-882E89C3124D}"/>
    <cellStyle name="Normal 38 5" xfId="1291" xr:uid="{001DD79F-8E66-44F4-9EE3-C3B5A584E8C7}"/>
    <cellStyle name="Normal 38 5 2" xfId="1884" xr:uid="{F2CD643A-CE32-4541-B2EC-8F20734D9F91}"/>
    <cellStyle name="Normal 38 5 2 2" xfId="3466" xr:uid="{1132E53F-C90C-4939-8BFD-C068A4EC5402}"/>
    <cellStyle name="Normal 38 5 3" xfId="2883" xr:uid="{AFA89B85-A840-4CF6-BB7E-386A1EB91045}"/>
    <cellStyle name="Normal 38 6" xfId="1485" xr:uid="{2C97DCE9-CC1D-4646-A1BA-AC8A51344309}"/>
    <cellStyle name="Normal 38 6 2" xfId="2077" xr:uid="{B93F5953-B2AF-42E5-A17B-F0C4A450C5F3}"/>
    <cellStyle name="Normal 38 6 2 2" xfId="3659" xr:uid="{6096ACBA-F396-4722-B006-B100AA23949E}"/>
    <cellStyle name="Normal 38 6 3" xfId="3076" xr:uid="{2B7DCB02-6306-46F6-B9BD-CF1BE606A9FE}"/>
    <cellStyle name="Normal 38 7" xfId="1090" xr:uid="{243B90C8-FE8F-4C53-8762-4C9EC20B3F85}"/>
    <cellStyle name="Normal 38 7 2" xfId="2686" xr:uid="{A777C8B3-2B64-462D-8160-B254255FBF89}"/>
    <cellStyle name="Normal 38 8" xfId="1684" xr:uid="{41D2FB8D-619A-4F2A-99E3-7382E6E82E0E}"/>
    <cellStyle name="Normal 38 8 2" xfId="3269" xr:uid="{44D2A8E4-D1DB-4469-A9D4-13E0BF81EE2E}"/>
    <cellStyle name="Normal 38 9" xfId="2278" xr:uid="{FC97D0D4-0F47-4587-A021-EBA21F2A2117}"/>
    <cellStyle name="Normal 38 9 2" xfId="3852" xr:uid="{4912EA19-F369-4D87-8559-8F90BA60DAF7}"/>
    <cellStyle name="Normal 39" xfId="591" xr:uid="{117882C2-DE36-4E72-9E82-B9DF7C2E15D4}"/>
    <cellStyle name="Normal 4" xfId="592" xr:uid="{C22D3F09-9C43-499A-97A9-76FF2C85CD4B}"/>
    <cellStyle name="Normal 4 2" xfId="593" xr:uid="{78F7FCDE-2751-4922-BE9C-5C4DCD512597}"/>
    <cellStyle name="Normal 4 2 2" xfId="3887" xr:uid="{3FAF8B21-B21A-45CA-B204-74790A11D596}"/>
    <cellStyle name="Normal 4 3" xfId="594" xr:uid="{C891DF7E-D0D6-4BBE-8867-FF2EA5EA904F}"/>
    <cellStyle name="Normal 4 4" xfId="1128" xr:uid="{A66E04F1-C97C-4641-AB7C-495A68EA3514}"/>
    <cellStyle name="Normal 4 5" xfId="2328" xr:uid="{D00925F7-C3EF-45A0-AC7F-DC0A1FAF392E}"/>
    <cellStyle name="Normal 4 5 2" xfId="3886" xr:uid="{28CA317D-DADF-4EB1-BEF1-94E98C57442A}"/>
    <cellStyle name="Normal 40" xfId="595" xr:uid="{53121A1F-6F2F-45BD-BEED-A71C597CD971}"/>
    <cellStyle name="Normal 41" xfId="596" xr:uid="{525333AD-A0D9-4BF5-93E5-CC285C225C51}"/>
    <cellStyle name="Normal 42" xfId="597" xr:uid="{898B0B6D-CCD0-4907-9B21-B8DDE99EBA53}"/>
    <cellStyle name="Normal 43" xfId="598" xr:uid="{0E021BA6-4BE3-49D1-AD13-98F05CC4AACB}"/>
    <cellStyle name="Normal 43 2" xfId="599" xr:uid="{5F1B265D-B3A0-4FB0-B4F8-B81FD1344D13}"/>
    <cellStyle name="Normal 44" xfId="600" xr:uid="{EFCB0C89-C7B4-4573-A6D8-9FE12DB333C4}"/>
    <cellStyle name="Normal 44 2" xfId="601" xr:uid="{A3E0C016-9CCA-45B3-AAE6-0297334C46F9}"/>
    <cellStyle name="Normal 45" xfId="602" xr:uid="{D0621313-329B-407D-8E5D-EDC3D8FD1F73}"/>
    <cellStyle name="Normal 46" xfId="603" xr:uid="{5102723C-6C23-46A4-AE0A-50F6CECAAC0D}"/>
    <cellStyle name="Normal 47" xfId="604" xr:uid="{8536BA37-E924-48B5-9137-8EE7DBDB4961}"/>
    <cellStyle name="Normal 48" xfId="605" xr:uid="{7B95308D-D4C7-49A4-9A17-7F7A37A90140}"/>
    <cellStyle name="Normal 49" xfId="606" xr:uid="{EB9DEC29-72FF-4CAE-86E9-C54F4303913C}"/>
    <cellStyle name="Normal 49 2" xfId="607" xr:uid="{C10E0C7B-9F05-4FE1-8135-3D3EC876E938}"/>
    <cellStyle name="Normal 5" xfId="608" xr:uid="{5CFF8B44-0DE4-411A-B41C-2CB7A8584D40}"/>
    <cellStyle name="Normal 5 2" xfId="1129" xr:uid="{59ACA15D-8398-4897-91CF-9B272429D0D4}"/>
    <cellStyle name="Normal 50" xfId="609" xr:uid="{5A103E31-B6B1-4097-A5DD-E65F260CFF43}"/>
    <cellStyle name="Normal 51" xfId="610" xr:uid="{40BF0B08-48D2-44C5-A818-1EBAC2078439}"/>
    <cellStyle name="Normal 52" xfId="611" xr:uid="{A8181414-C48D-4920-A856-C83CFA86D358}"/>
    <cellStyle name="Normal 53" xfId="612" xr:uid="{51A2CB39-9484-406C-AD33-E6B7789005B3}"/>
    <cellStyle name="Normal 54" xfId="613" xr:uid="{3971FAB2-AD23-4B27-8E81-F93D4BFDE649}"/>
    <cellStyle name="Normal 54 2" xfId="614" xr:uid="{DA97D6BA-20C4-427B-AE7C-9EB8AC5A3072}"/>
    <cellStyle name="Normal 54 3" xfId="615" xr:uid="{2B037938-A357-4BCA-BA77-48F820D57A5C}"/>
    <cellStyle name="Normal 54 3 2" xfId="1297" xr:uid="{2BC877BF-5898-4875-B6AC-621625C111ED}"/>
    <cellStyle name="Normal 54 3 2 2" xfId="1890" xr:uid="{634D6E66-6D25-4642-BC65-12EA66D15C80}"/>
    <cellStyle name="Normal 54 3 2 2 2" xfId="3472" xr:uid="{C96C4D1E-019F-43ED-9198-85A09CEB4A78}"/>
    <cellStyle name="Normal 54 3 2 3" xfId="2889" xr:uid="{0A146754-ED83-4C42-B952-B4CAE7E57B5A}"/>
    <cellStyle name="Normal 54 3 3" xfId="1491" xr:uid="{5C4B5AAC-75A3-4351-8C7B-93DFEA25F5CE}"/>
    <cellStyle name="Normal 54 3 3 2" xfId="2083" xr:uid="{C08BFCDB-9171-4E2A-A8CF-D6ED7495AD9C}"/>
    <cellStyle name="Normal 54 3 3 2 2" xfId="3665" xr:uid="{91838FA6-8C4D-4F02-9AB9-4BCE6F5A63D4}"/>
    <cellStyle name="Normal 54 3 3 3" xfId="3082" xr:uid="{A741227B-D35F-4876-AEB3-E6F156AF6C6A}"/>
    <cellStyle name="Normal 54 3 4" xfId="1096" xr:uid="{67BEE07B-1493-41E0-BA62-2FDF4C0D993D}"/>
    <cellStyle name="Normal 54 3 4 2" xfId="2692" xr:uid="{B885A4DD-E475-4EBA-95B3-71FD7FBDEC9B}"/>
    <cellStyle name="Normal 54 3 5" xfId="1690" xr:uid="{F12E522E-D3BF-4949-8EED-34E6C17F8B55}"/>
    <cellStyle name="Normal 54 3 5 2" xfId="3275" xr:uid="{CAA2587E-3FC3-494A-BE2D-4F37377FFCE9}"/>
    <cellStyle name="Normal 54 3 6" xfId="2284" xr:uid="{617E3EF5-F5A9-480C-AA4D-E60197BDF03C}"/>
    <cellStyle name="Normal 54 3 6 2" xfId="3858" xr:uid="{817D36D0-8E44-4801-865A-B04BA485B990}"/>
    <cellStyle name="Normal 54 3 7" xfId="2498" xr:uid="{51272D7E-1260-474D-9F76-E4995AF46338}"/>
    <cellStyle name="Normal 55" xfId="616" xr:uid="{9764482F-0A55-49FE-AC6B-847D58A67B01}"/>
    <cellStyle name="Normal 55 2" xfId="617" xr:uid="{F517D6E9-B477-4305-90CE-E321EA1C8192}"/>
    <cellStyle name="Normal 56" xfId="618" xr:uid="{4FA6693C-FFF7-49AC-98F4-960B7ADD36BA}"/>
    <cellStyle name="Normal 57" xfId="619" xr:uid="{175819E4-DCEC-4824-957F-3DE730540440}"/>
    <cellStyle name="Normal 58" xfId="620" xr:uid="{959C0227-663D-46C6-9A56-88C80D283C6E}"/>
    <cellStyle name="Normal 59" xfId="621" xr:uid="{E158F56C-483E-4FCC-B0D2-7AE9C020883F}"/>
    <cellStyle name="Normal 59 2" xfId="622" xr:uid="{D097C8E5-D39C-43F3-9059-21621172E43B}"/>
    <cellStyle name="Normal 6" xfId="623" xr:uid="{2E14AF2D-FF3B-4DA2-8259-ECFAFFAA2D8D}"/>
    <cellStyle name="Normal 6 2" xfId="624" xr:uid="{CC779E0D-87A6-4A21-A177-8BD54F7C6A71}"/>
    <cellStyle name="Normal 6 2 2" xfId="625" xr:uid="{5B0DAB55-C6B0-4D88-9E36-FCCB2FDF3C0E}"/>
    <cellStyle name="Normal 6 2 3" xfId="626" xr:uid="{4A78EFE5-CF3E-4B7B-9F1F-4CD4DD8EBE65}"/>
    <cellStyle name="Normal 6 2 3 2" xfId="627" xr:uid="{B547DF5D-949D-4BB0-A3E6-7FF06C6CD6D6}"/>
    <cellStyle name="Normal 6 2 3 2 2" xfId="628" xr:uid="{759D225F-8894-4547-BBAC-EED026F08A03}"/>
    <cellStyle name="Normal 6 2 4" xfId="629" xr:uid="{D846461C-7F72-4732-9A40-73D3F1D0EBD3}"/>
    <cellStyle name="Normal 6 2 4 2" xfId="630" xr:uid="{8DB28C7F-E79A-4E21-A95B-89FBC5F19458}"/>
    <cellStyle name="Normal 60" xfId="631" xr:uid="{FEBDC71D-6812-42E7-92AA-665C3B8E7EF8}"/>
    <cellStyle name="Normal 60 2" xfId="632" xr:uid="{30997898-A422-4A98-B1EE-8740AEAF6A73}"/>
    <cellStyle name="Normal 61" xfId="633" xr:uid="{D9C5DB49-35FE-4967-B4A5-3A9347A63FB0}"/>
    <cellStyle name="Normal 61 2" xfId="634" xr:uid="{7D706EB5-3804-4FE2-B2DF-46CF5C3FA6AA}"/>
    <cellStyle name="Normal 62" xfId="635" xr:uid="{C1C34960-39D4-4725-9F18-9FE0B12691CD}"/>
    <cellStyle name="Normal 63" xfId="636" xr:uid="{C468B18B-6B16-4CF4-98AC-26375C69F028}"/>
    <cellStyle name="Normal 64" xfId="637" xr:uid="{A7E67F59-EAF0-48C5-87C7-D018DD92A252}"/>
    <cellStyle name="Normal 65" xfId="638" xr:uid="{727AD875-D9DE-4002-AAE0-712BDD2F8B1D}"/>
    <cellStyle name="Normal 66" xfId="639" xr:uid="{D2D43419-6602-494C-968A-E233CEC2D098}"/>
    <cellStyle name="Normal 67" xfId="640" xr:uid="{C8C61340-694B-4E1D-96E1-27A0319E76F9}"/>
    <cellStyle name="Normal 68" xfId="641" xr:uid="{9B6DE582-7C5F-4D23-9CC6-970E12E8C71C}"/>
    <cellStyle name="Normal 69" xfId="642" xr:uid="{0D31CBCB-49DE-4550-A484-25F1D67628D6}"/>
    <cellStyle name="Normal 7" xfId="643" xr:uid="{555D219C-CDD3-4EEE-B835-CA91BD97A80E}"/>
    <cellStyle name="Normal 7 10" xfId="1492" xr:uid="{712345DF-1AA2-4EEE-BDDC-1415BA5AB39B}"/>
    <cellStyle name="Normal 7 10 2" xfId="2084" xr:uid="{E4F7DCD8-EF80-4AE6-93EA-A5FCFE09E50B}"/>
    <cellStyle name="Normal 7 10 2 2" xfId="3666" xr:uid="{E1F7D212-0511-491E-878C-AF45351C2908}"/>
    <cellStyle name="Normal 7 10 3" xfId="3083" xr:uid="{513D64FC-040E-4F62-B497-CEA3FF038FD8}"/>
    <cellStyle name="Normal 7 11" xfId="1098" xr:uid="{1D1D815A-1589-4F3A-BD5C-4AE8F68E85F1}"/>
    <cellStyle name="Normal 7 11 2" xfId="2693" xr:uid="{B038DE57-7F7E-440D-8EDF-B8ABCA3B01D2}"/>
    <cellStyle name="Normal 7 12" xfId="1692" xr:uid="{719C4995-21BF-4869-A3A4-3D1F0BABFD8B}"/>
    <cellStyle name="Normal 7 12 2" xfId="3276" xr:uid="{0E44C08C-4CBA-4443-9FB2-269B4786996E}"/>
    <cellStyle name="Normal 7 13" xfId="2285" xr:uid="{D7BB2B5F-D757-49E1-AC76-279D6B2AB781}"/>
    <cellStyle name="Normal 7 13 2" xfId="3859" xr:uid="{988C6A99-4A4B-4838-B6C3-A515385142C4}"/>
    <cellStyle name="Normal 7 14" xfId="2499" xr:uid="{ADDA6861-9DB3-4A4E-B647-30F0CB3840E3}"/>
    <cellStyle name="Normal 7 2" xfId="644" xr:uid="{8DFE90E9-74FA-4891-B249-B11A7D63DFA0}"/>
    <cellStyle name="Normal 7 2 10" xfId="2500" xr:uid="{0A41E56E-CA43-46CE-92E1-34F59FB773EC}"/>
    <cellStyle name="Normal 7 2 2" xfId="645" xr:uid="{E6B1F26D-FFE2-434F-8A90-BF0959FDBAC5}"/>
    <cellStyle name="Normal 7 2 2 2" xfId="646" xr:uid="{125E29AC-5519-4C49-9CF3-2AC02CAB7434}"/>
    <cellStyle name="Normal 7 2 2 2 2" xfId="1301" xr:uid="{5F3AA799-E360-4E3F-88BD-E7F176C92958}"/>
    <cellStyle name="Normal 7 2 2 2 2 2" xfId="1894" xr:uid="{24E59C3A-2C00-4CFA-88A6-5F9A46D5BD34}"/>
    <cellStyle name="Normal 7 2 2 2 2 2 2" xfId="3476" xr:uid="{09A98543-D638-4B22-BA4F-5272734E17EC}"/>
    <cellStyle name="Normal 7 2 2 2 2 3" xfId="2893" xr:uid="{BA363F59-4AA9-4E8B-A89B-CAAAAFE481B9}"/>
    <cellStyle name="Normal 7 2 2 2 3" xfId="1495" xr:uid="{5DA0D602-53CA-42DF-BD3B-52CB5EB977BA}"/>
    <cellStyle name="Normal 7 2 2 2 3 2" xfId="2087" xr:uid="{45ECFD86-1B47-4E29-ADC8-7271E9569795}"/>
    <cellStyle name="Normal 7 2 2 2 3 2 2" xfId="3669" xr:uid="{C9C4D221-644E-45E5-8AB0-97AA0D4758CF}"/>
    <cellStyle name="Normal 7 2 2 2 3 3" xfId="3086" xr:uid="{9F2866E2-7D8E-4635-B45F-FB74A200F0F3}"/>
    <cellStyle name="Normal 7 2 2 2 4" xfId="1101" xr:uid="{BAFE2BDD-920F-44F2-8A5B-1BE5142BFBF9}"/>
    <cellStyle name="Normal 7 2 2 2 4 2" xfId="2696" xr:uid="{FF77852E-98F6-4A92-8F6D-D9E04CF09844}"/>
    <cellStyle name="Normal 7 2 2 2 5" xfId="1695" xr:uid="{4B667103-63D2-4E0A-84D3-092E2F9C8228}"/>
    <cellStyle name="Normal 7 2 2 2 5 2" xfId="3279" xr:uid="{C0DCDBC5-F647-4C54-90BB-EEE626C5B885}"/>
    <cellStyle name="Normal 7 2 2 2 6" xfId="2288" xr:uid="{E3F76143-85C0-4AB9-9F04-5ED597841313}"/>
    <cellStyle name="Normal 7 2 2 2 6 2" xfId="3862" xr:uid="{787C6BB9-0DF4-44FF-87DB-675686410C13}"/>
    <cellStyle name="Normal 7 2 2 2 7" xfId="2502" xr:uid="{2936D3C3-17EB-49C1-896B-0CCCC77D4610}"/>
    <cellStyle name="Normal 7 2 2 3" xfId="647" xr:uid="{D2DD4FC5-9EC2-413A-AE0C-CF6375E9F5EF}"/>
    <cellStyle name="Normal 7 2 2 3 2" xfId="1302" xr:uid="{0886CBBB-F328-42E9-89BE-AD615E05ECDD}"/>
    <cellStyle name="Normal 7 2 2 3 2 2" xfId="1895" xr:uid="{2A13CBDB-0E0F-4C1B-8281-E91FE8F19DA8}"/>
    <cellStyle name="Normal 7 2 2 3 2 2 2" xfId="3477" xr:uid="{18ED9755-9DD2-49A1-B4C2-D70898973B54}"/>
    <cellStyle name="Normal 7 2 2 3 2 3" xfId="2894" xr:uid="{EEF033D7-A36C-4E96-8974-D2AAF59062B7}"/>
    <cellStyle name="Normal 7 2 2 3 3" xfId="1496" xr:uid="{0DC70551-4596-448C-A322-7EEB635C5824}"/>
    <cellStyle name="Normal 7 2 2 3 3 2" xfId="2088" xr:uid="{C95E2D76-85DD-40D9-94B0-9E3E54CA9C2F}"/>
    <cellStyle name="Normal 7 2 2 3 3 2 2" xfId="3670" xr:uid="{E89CD896-41CB-4976-BF1C-C16C9B427BB4}"/>
    <cellStyle name="Normal 7 2 2 3 3 3" xfId="3087" xr:uid="{F79218E0-C4E1-44D6-9749-2FA2CBE2705A}"/>
    <cellStyle name="Normal 7 2 2 3 4" xfId="1102" xr:uid="{EA1CFC10-5AB8-47D7-9C10-8D476CF3DA90}"/>
    <cellStyle name="Normal 7 2 2 3 4 2" xfId="2697" xr:uid="{CF962A27-16AC-4E66-8E90-C28796A94614}"/>
    <cellStyle name="Normal 7 2 2 3 5" xfId="1696" xr:uid="{06C1B913-2F59-437D-851D-DC6781479DDD}"/>
    <cellStyle name="Normal 7 2 2 3 5 2" xfId="3280" xr:uid="{80BEFB81-2AA7-4C69-80F4-7F89B8762B0A}"/>
    <cellStyle name="Normal 7 2 2 3 6" xfId="2289" xr:uid="{4A9CA169-AAD6-4431-8EF1-6ED3D0BA9D8C}"/>
    <cellStyle name="Normal 7 2 2 3 6 2" xfId="3863" xr:uid="{2FEDB032-87BD-4B65-B9A3-542C60914087}"/>
    <cellStyle name="Normal 7 2 2 3 7" xfId="2503" xr:uid="{F69D5920-F3DD-4A36-A194-5280BE75B9A0}"/>
    <cellStyle name="Normal 7 2 2 4" xfId="1300" xr:uid="{47EE041E-EF67-43B8-AA4F-357F4D6260F0}"/>
    <cellStyle name="Normal 7 2 2 4 2" xfId="1893" xr:uid="{74147707-1EF5-49B8-A92D-5DA9F5CDEAB9}"/>
    <cellStyle name="Normal 7 2 2 4 2 2" xfId="3475" xr:uid="{2304E874-A55F-4D8E-B669-758C785A3CD6}"/>
    <cellStyle name="Normal 7 2 2 4 3" xfId="2892" xr:uid="{67D58A2A-91F5-424E-8342-0CD1CEC1D0A3}"/>
    <cellStyle name="Normal 7 2 2 5" xfId="1494" xr:uid="{86BCBAFD-B6AA-4917-B27B-022B1BA2F950}"/>
    <cellStyle name="Normal 7 2 2 5 2" xfId="2086" xr:uid="{CB447F7C-1478-46AA-B3C6-4CAA7C203CBD}"/>
    <cellStyle name="Normal 7 2 2 5 2 2" xfId="3668" xr:uid="{46EE8790-3E21-427B-8F87-4130EB8D6B7B}"/>
    <cellStyle name="Normal 7 2 2 5 3" xfId="3085" xr:uid="{574F1C09-250F-474E-89D3-2D5A5413E044}"/>
    <cellStyle name="Normal 7 2 2 6" xfId="1100" xr:uid="{45FBA943-2FF9-410F-8861-8B60CD4A6123}"/>
    <cellStyle name="Normal 7 2 2 6 2" xfId="2695" xr:uid="{82F46CD1-29F8-4DFC-AAE3-2AF757BF763E}"/>
    <cellStyle name="Normal 7 2 2 7" xfId="1694" xr:uid="{DDEA7C4A-BD0B-4901-9C44-FCB1B753848F}"/>
    <cellStyle name="Normal 7 2 2 7 2" xfId="3278" xr:uid="{1FEA6CF5-9DBA-41E3-815C-B279235E4979}"/>
    <cellStyle name="Normal 7 2 2 8" xfId="2287" xr:uid="{8D37781F-2216-4049-B314-DFF720128A5D}"/>
    <cellStyle name="Normal 7 2 2 8 2" xfId="3861" xr:uid="{033217D9-92F8-41FA-9978-1358F3AB54A3}"/>
    <cellStyle name="Normal 7 2 2 9" xfId="2501" xr:uid="{3D100867-A58A-41F2-BC68-492AEB74392B}"/>
    <cellStyle name="Normal 7 2 3" xfId="648" xr:uid="{CF045296-0466-4215-BB9E-F1F421C0118B}"/>
    <cellStyle name="Normal 7 2 3 2" xfId="1303" xr:uid="{22D88CFE-1642-4B1B-B33E-C907F56502E5}"/>
    <cellStyle name="Normal 7 2 3 2 2" xfId="1896" xr:uid="{5919AA4A-91B8-45C9-936C-32C0B964D11D}"/>
    <cellStyle name="Normal 7 2 3 2 2 2" xfId="3478" xr:uid="{72B03FE1-4A2F-4FD7-B10B-C414689B5487}"/>
    <cellStyle name="Normal 7 2 3 2 3" xfId="2895" xr:uid="{059D9D1D-BB37-49E5-BB42-13E4214FB1DE}"/>
    <cellStyle name="Normal 7 2 3 3" xfId="1497" xr:uid="{5EE5568E-76AC-40DA-B442-BD1261B995F0}"/>
    <cellStyle name="Normal 7 2 3 3 2" xfId="2089" xr:uid="{8F713BE5-1322-48AC-84A4-20F5CC7C79EF}"/>
    <cellStyle name="Normal 7 2 3 3 2 2" xfId="3671" xr:uid="{218ACEDF-7811-4E6B-B349-9C3934A59AD2}"/>
    <cellStyle name="Normal 7 2 3 3 3" xfId="3088" xr:uid="{914D1643-B1CB-41BE-B3C6-8AB45635F450}"/>
    <cellStyle name="Normal 7 2 3 4" xfId="1103" xr:uid="{675D66D4-7DC7-4419-931A-FD63DEE7EFC3}"/>
    <cellStyle name="Normal 7 2 3 4 2" xfId="2698" xr:uid="{E1AF6233-F6C3-44C0-B812-E631046B08FB}"/>
    <cellStyle name="Normal 7 2 3 5" xfId="1697" xr:uid="{92858F5A-26DF-4DBA-82B9-2978B031F39E}"/>
    <cellStyle name="Normal 7 2 3 5 2" xfId="3281" xr:uid="{928836BB-C7B2-4897-A3A6-34AD6153105A}"/>
    <cellStyle name="Normal 7 2 3 6" xfId="2290" xr:uid="{5941F020-6641-4314-8BAC-DC7EB639650F}"/>
    <cellStyle name="Normal 7 2 3 6 2" xfId="3864" xr:uid="{3901FB54-96D3-4583-942B-3CAF4283B90F}"/>
    <cellStyle name="Normal 7 2 3 7" xfId="2504" xr:uid="{10A747DD-8E3F-4D7C-B63E-5D7838FE8B27}"/>
    <cellStyle name="Normal 7 2 4" xfId="649" xr:uid="{38911898-9E68-4FFE-83F6-BCE47A4408E1}"/>
    <cellStyle name="Normal 7 2 4 2" xfId="1304" xr:uid="{612B1872-42D5-4157-8F63-13D2002958BA}"/>
    <cellStyle name="Normal 7 2 4 2 2" xfId="1897" xr:uid="{5D198319-2DA4-455E-80AA-D611B1AB8925}"/>
    <cellStyle name="Normal 7 2 4 2 2 2" xfId="3479" xr:uid="{42B5A303-337C-49B7-AC4E-3FF6BD9C5689}"/>
    <cellStyle name="Normal 7 2 4 2 3" xfId="2896" xr:uid="{BB33AFD8-F63D-48AF-9525-A81DAFB06468}"/>
    <cellStyle name="Normal 7 2 4 3" xfId="1498" xr:uid="{6409585E-E3B8-41B1-845F-506468EEAAD1}"/>
    <cellStyle name="Normal 7 2 4 3 2" xfId="2090" xr:uid="{1E448DD0-8A27-4BE2-9A71-C57DE60D614D}"/>
    <cellStyle name="Normal 7 2 4 3 2 2" xfId="3672" xr:uid="{9379F48E-8A18-448D-9934-CBF5E02E8550}"/>
    <cellStyle name="Normal 7 2 4 3 3" xfId="3089" xr:uid="{26E256BE-BB13-4DD1-B323-808FCFB500CD}"/>
    <cellStyle name="Normal 7 2 4 4" xfId="1104" xr:uid="{AC33BC07-8416-4DB5-9392-22F688D32136}"/>
    <cellStyle name="Normal 7 2 4 4 2" xfId="2699" xr:uid="{8216556A-056A-4614-B126-E13F1CA769B3}"/>
    <cellStyle name="Normal 7 2 4 5" xfId="1698" xr:uid="{44D0C51F-D19E-4413-9B6B-4D46C0803C92}"/>
    <cellStyle name="Normal 7 2 4 5 2" xfId="3282" xr:uid="{A7D38538-9F2C-441F-8379-FCC04469B583}"/>
    <cellStyle name="Normal 7 2 4 6" xfId="2291" xr:uid="{28C46968-0FFA-4DD7-817B-93B6F50F2E92}"/>
    <cellStyle name="Normal 7 2 4 6 2" xfId="3865" xr:uid="{5A6EB9CD-801B-4AD5-8A35-F92C9F792D6C}"/>
    <cellStyle name="Normal 7 2 4 7" xfId="2505" xr:uid="{29C00E2D-67FD-4392-A80F-4F08A3E4D820}"/>
    <cellStyle name="Normal 7 2 5" xfId="1299" xr:uid="{B0130D54-74EF-49E3-B40D-DD101C662B58}"/>
    <cellStyle name="Normal 7 2 5 2" xfId="1892" xr:uid="{CEB76ED5-33C1-46B5-A421-50FEEFC85134}"/>
    <cellStyle name="Normal 7 2 5 2 2" xfId="3474" xr:uid="{BA71F7FD-296D-4EAF-9A4F-1813E7E95C43}"/>
    <cellStyle name="Normal 7 2 5 3" xfId="2891" xr:uid="{DFEA32B9-44FC-4238-8E8E-72134A67FFFB}"/>
    <cellStyle name="Normal 7 2 6" xfId="1493" xr:uid="{5DFE4729-703F-4425-9917-FCB26862AA78}"/>
    <cellStyle name="Normal 7 2 6 2" xfId="2085" xr:uid="{0BA535B7-44B3-41FD-A1C3-48A36B46579C}"/>
    <cellStyle name="Normal 7 2 6 2 2" xfId="3667" xr:uid="{064C1B1B-0DCD-4184-BBD6-96365C185814}"/>
    <cellStyle name="Normal 7 2 6 3" xfId="3084" xr:uid="{8EF395F3-D7AE-4A16-8B78-00E7C3220F19}"/>
    <cellStyle name="Normal 7 2 7" xfId="1099" xr:uid="{A962AFC5-782A-445D-B854-0BF19D9619E4}"/>
    <cellStyle name="Normal 7 2 7 2" xfId="2694" xr:uid="{F87AD1C2-9282-4163-A410-7475106886F9}"/>
    <cellStyle name="Normal 7 2 8" xfId="1693" xr:uid="{34DD024E-A9CA-4EB7-B14F-78B2AD396597}"/>
    <cellStyle name="Normal 7 2 8 2" xfId="3277" xr:uid="{729991EB-7891-4148-B54C-A30AACB06E08}"/>
    <cellStyle name="Normal 7 2 9" xfId="2286" xr:uid="{5B4888AA-5537-42C0-8D16-B4398438EA5F}"/>
    <cellStyle name="Normal 7 2 9 2" xfId="3860" xr:uid="{E00995B9-8129-4012-810A-26896F680B6B}"/>
    <cellStyle name="Normal 7 3" xfId="650" xr:uid="{E44A988E-FEA4-4D1E-B2D4-DF3E1F19E3ED}"/>
    <cellStyle name="Normal 7 3 10" xfId="2506" xr:uid="{1A03B796-9F81-4CBC-8D63-9E207EA26324}"/>
    <cellStyle name="Normal 7 3 2" xfId="651" xr:uid="{EC7F435E-CC9E-4426-A170-F2734DFF357F}"/>
    <cellStyle name="Normal 7 3 2 2" xfId="652" xr:uid="{BE1E12BF-3AD9-4F3D-9D63-FEFA146013EA}"/>
    <cellStyle name="Normal 7 3 2 2 2" xfId="1307" xr:uid="{F04D0B33-5807-4CAF-BF3D-4C40C3D97113}"/>
    <cellStyle name="Normal 7 3 2 2 2 2" xfId="1900" xr:uid="{5F66A261-78D8-430A-9A56-16914DF390AE}"/>
    <cellStyle name="Normal 7 3 2 2 2 2 2" xfId="3482" xr:uid="{4A4475A7-D371-4BD1-B13E-167F8EE3F17B}"/>
    <cellStyle name="Normal 7 3 2 2 2 3" xfId="2899" xr:uid="{55DCED3D-E836-4C05-AB26-0497A69EB452}"/>
    <cellStyle name="Normal 7 3 2 2 3" xfId="1501" xr:uid="{4C80D9BB-A3BD-4201-83AE-8F1BE5FA6FD4}"/>
    <cellStyle name="Normal 7 3 2 2 3 2" xfId="2093" xr:uid="{99EDF232-147A-4FA3-98C9-93236F219907}"/>
    <cellStyle name="Normal 7 3 2 2 3 2 2" xfId="3675" xr:uid="{BC677F5A-ABC9-44A8-9F0A-27A78F35BCC6}"/>
    <cellStyle name="Normal 7 3 2 2 3 3" xfId="3092" xr:uid="{2FA6390A-D262-4522-B99C-28C584B67A73}"/>
    <cellStyle name="Normal 7 3 2 2 4" xfId="1107" xr:uid="{C8D060D9-B5E6-4B5E-8A56-0A6783D4F44B}"/>
    <cellStyle name="Normal 7 3 2 2 4 2" xfId="2702" xr:uid="{66832973-4EB2-4666-A4C0-B5D257E39E98}"/>
    <cellStyle name="Normal 7 3 2 2 5" xfId="1701" xr:uid="{130EE0C9-F3E4-4347-A613-7A5FF08860AE}"/>
    <cellStyle name="Normal 7 3 2 2 5 2" xfId="3285" xr:uid="{84AF3485-13C4-4421-A42A-644221AFBDDD}"/>
    <cellStyle name="Normal 7 3 2 2 6" xfId="2294" xr:uid="{CF9AA40D-FAC6-4500-9EE9-F8C29F948E78}"/>
    <cellStyle name="Normal 7 3 2 2 6 2" xfId="3868" xr:uid="{09648D96-D369-4375-BBA4-5360DABE2C61}"/>
    <cellStyle name="Normal 7 3 2 2 7" xfId="2508" xr:uid="{C7CA1033-E1F0-47F6-9479-AD32C4AC4A1C}"/>
    <cellStyle name="Normal 7 3 2 3" xfId="653" xr:uid="{ACD792F8-3666-40C8-9E9E-61ECBBAD04B2}"/>
    <cellStyle name="Normal 7 3 2 3 2" xfId="1308" xr:uid="{94DA43CF-EFE0-4D98-A749-FDD43DB51C62}"/>
    <cellStyle name="Normal 7 3 2 3 2 2" xfId="1901" xr:uid="{1DB31891-EE68-464E-82FE-9B867B2B0F3A}"/>
    <cellStyle name="Normal 7 3 2 3 2 2 2" xfId="3483" xr:uid="{4424B5C9-3EB9-44A3-B960-1BE9E7D92295}"/>
    <cellStyle name="Normal 7 3 2 3 2 3" xfId="2900" xr:uid="{75E028B3-D7C1-43A5-ABF5-E00471382455}"/>
    <cellStyle name="Normal 7 3 2 3 3" xfId="1502" xr:uid="{B7F280F2-28A9-4182-8685-1684FA46D494}"/>
    <cellStyle name="Normal 7 3 2 3 3 2" xfId="2094" xr:uid="{ECB3962C-BB4B-4AD3-AFDB-C808BC97DFCF}"/>
    <cellStyle name="Normal 7 3 2 3 3 2 2" xfId="3676" xr:uid="{BA702E30-51D7-410F-9839-45BD919C47E2}"/>
    <cellStyle name="Normal 7 3 2 3 3 3" xfId="3093" xr:uid="{F3C389B6-C155-48C7-925A-3CECBA65C1BA}"/>
    <cellStyle name="Normal 7 3 2 3 4" xfId="1108" xr:uid="{67733125-083B-468C-8F1C-DB86DA2E638B}"/>
    <cellStyle name="Normal 7 3 2 3 4 2" xfId="2703" xr:uid="{977B528C-6416-42FE-A024-2EFA86DCB83A}"/>
    <cellStyle name="Normal 7 3 2 3 5" xfId="1702" xr:uid="{C54628F0-8CBB-4796-A7FD-10F3DC4D32E1}"/>
    <cellStyle name="Normal 7 3 2 3 5 2" xfId="3286" xr:uid="{1A174DFA-4C91-4CC6-A654-E56CD2A7DDDA}"/>
    <cellStyle name="Normal 7 3 2 3 6" xfId="2295" xr:uid="{B3980357-0A64-425D-B40C-9E40CF4925EA}"/>
    <cellStyle name="Normal 7 3 2 3 6 2" xfId="3869" xr:uid="{BF9978D6-CA9E-4450-918B-BBB59B2BA4BB}"/>
    <cellStyle name="Normal 7 3 2 3 7" xfId="2509" xr:uid="{66AF395D-8C92-4047-9D03-38F6E86502E8}"/>
    <cellStyle name="Normal 7 3 2 4" xfId="1306" xr:uid="{28737622-30C5-4D85-A431-CBE2C82E0A54}"/>
    <cellStyle name="Normal 7 3 2 4 2" xfId="1899" xr:uid="{8F6E1D57-C0E8-4412-A80A-9114DF8ECBA7}"/>
    <cellStyle name="Normal 7 3 2 4 2 2" xfId="3481" xr:uid="{70B2CEB6-BE6A-4DEC-92FE-79C87B1A05AD}"/>
    <cellStyle name="Normal 7 3 2 4 3" xfId="2898" xr:uid="{73B0AE28-BD1C-46E8-B144-EE39919A71F6}"/>
    <cellStyle name="Normal 7 3 2 5" xfId="1500" xr:uid="{1DCE62B5-D74F-4EDA-8843-16E8DECDBBFF}"/>
    <cellStyle name="Normal 7 3 2 5 2" xfId="2092" xr:uid="{60FD5C25-C93C-446B-B795-DD470D5842BC}"/>
    <cellStyle name="Normal 7 3 2 5 2 2" xfId="3674" xr:uid="{C8612566-DA6F-4B39-B020-824F19552480}"/>
    <cellStyle name="Normal 7 3 2 5 3" xfId="3091" xr:uid="{5FD2CF16-0678-42E2-833B-31FFBCBE7AF9}"/>
    <cellStyle name="Normal 7 3 2 6" xfId="1106" xr:uid="{4BA9EE0E-1FD0-493D-9702-AAF89D25CC7D}"/>
    <cellStyle name="Normal 7 3 2 6 2" xfId="2701" xr:uid="{36E8D9DF-7DE6-4B64-A24D-A78D06FEC5B5}"/>
    <cellStyle name="Normal 7 3 2 7" xfId="1700" xr:uid="{50A82A9F-5F1E-49B8-A8DC-C717DCE9B3AE}"/>
    <cellStyle name="Normal 7 3 2 7 2" xfId="3284" xr:uid="{72FB2495-0E07-4FEB-990E-105A8E919397}"/>
    <cellStyle name="Normal 7 3 2 8" xfId="2293" xr:uid="{10A108A1-B421-47E9-AD59-8125B31F2AAD}"/>
    <cellStyle name="Normal 7 3 2 8 2" xfId="3867" xr:uid="{2AF5E742-B6E5-44A6-BEE9-90752518C827}"/>
    <cellStyle name="Normal 7 3 2 9" xfId="2507" xr:uid="{6AB76114-4B17-4F54-BC60-F466F7FE59BD}"/>
    <cellStyle name="Normal 7 3 3" xfId="654" xr:uid="{CA9E35C8-1A49-4BAD-8C9B-2E27A0954E9F}"/>
    <cellStyle name="Normal 7 3 3 2" xfId="1309" xr:uid="{77CE2754-38A5-41E0-A35D-BA2828EB97BB}"/>
    <cellStyle name="Normal 7 3 3 2 2" xfId="1902" xr:uid="{D38FE97B-072C-46A1-95E0-DAB1ED73495B}"/>
    <cellStyle name="Normal 7 3 3 2 2 2" xfId="3484" xr:uid="{8B489C76-A6CF-4401-A5B1-F49AC477C2B6}"/>
    <cellStyle name="Normal 7 3 3 2 3" xfId="2901" xr:uid="{0B027AB2-9E8C-457B-9E98-ABE2836E6C39}"/>
    <cellStyle name="Normal 7 3 3 3" xfId="1503" xr:uid="{E5BA2038-FAD2-491F-A127-CC47A9AE3D47}"/>
    <cellStyle name="Normal 7 3 3 3 2" xfId="2095" xr:uid="{4AB11642-8D1B-477E-B11E-6622112E5C09}"/>
    <cellStyle name="Normal 7 3 3 3 2 2" xfId="3677" xr:uid="{2B2C5B89-D588-44A1-B779-452FF41DC406}"/>
    <cellStyle name="Normal 7 3 3 3 3" xfId="3094" xr:uid="{1168C6C5-0EC5-4902-A52D-7BE716EDD516}"/>
    <cellStyle name="Normal 7 3 3 4" xfId="1109" xr:uid="{F9A40A49-A134-4180-BC30-619E98DABC59}"/>
    <cellStyle name="Normal 7 3 3 4 2" xfId="2704" xr:uid="{4B543213-2D93-4706-86FB-6EBBF29A954D}"/>
    <cellStyle name="Normal 7 3 3 5" xfId="1703" xr:uid="{A3F524D5-F304-44FD-8C1D-4955DAE1518D}"/>
    <cellStyle name="Normal 7 3 3 5 2" xfId="3287" xr:uid="{E878AAAF-53E7-4789-BE0F-6BDF97BB846F}"/>
    <cellStyle name="Normal 7 3 3 6" xfId="2296" xr:uid="{EF87B872-C645-4765-BE54-D52EC2E78CD8}"/>
    <cellStyle name="Normal 7 3 3 6 2" xfId="3870" xr:uid="{83EA07AC-AAED-4AC1-AEDD-C835176D8868}"/>
    <cellStyle name="Normal 7 3 3 7" xfId="2510" xr:uid="{F17DAAE4-CD1F-4818-8B31-F83AFAD3837A}"/>
    <cellStyle name="Normal 7 3 4" xfId="655" xr:uid="{7F08007B-18B7-4CCF-801D-0B3F0F809CFD}"/>
    <cellStyle name="Normal 7 3 4 2" xfId="1310" xr:uid="{106AE84F-3F2B-4777-92D9-6D8666B0B6D8}"/>
    <cellStyle name="Normal 7 3 4 2 2" xfId="1903" xr:uid="{E8A2BC02-A4E4-4919-B355-1150DEA2A3B6}"/>
    <cellStyle name="Normal 7 3 4 2 2 2" xfId="3485" xr:uid="{3E3DA339-935B-4C96-9770-7EED588E2C95}"/>
    <cellStyle name="Normal 7 3 4 2 3" xfId="2902" xr:uid="{621C3A95-751C-4587-8B80-47F65E8A06C3}"/>
    <cellStyle name="Normal 7 3 4 3" xfId="1504" xr:uid="{AD9A15FD-1233-4ED7-9225-F6BD2F01195C}"/>
    <cellStyle name="Normal 7 3 4 3 2" xfId="2096" xr:uid="{DD4273DC-65CD-45C4-944A-B62896071E67}"/>
    <cellStyle name="Normal 7 3 4 3 2 2" xfId="3678" xr:uid="{2142312E-7173-4799-AF0E-BEEFB299BF4D}"/>
    <cellStyle name="Normal 7 3 4 3 3" xfId="3095" xr:uid="{E4F79839-46DE-434F-BFD8-00CE32FA0052}"/>
    <cellStyle name="Normal 7 3 4 4" xfId="1110" xr:uid="{B4A30378-859B-4757-BA6F-C4C77FA7D578}"/>
    <cellStyle name="Normal 7 3 4 4 2" xfId="2705" xr:uid="{7037869C-782C-4E4B-85E1-4B8C86E06D1A}"/>
    <cellStyle name="Normal 7 3 4 5" xfId="1704" xr:uid="{FD22035F-E3CC-4732-92AD-F58836015AF8}"/>
    <cellStyle name="Normal 7 3 4 5 2" xfId="3288" xr:uid="{82EABF1F-F88A-40EE-82BE-8C7720B15CB8}"/>
    <cellStyle name="Normal 7 3 4 6" xfId="2297" xr:uid="{EE42F2EB-AA86-4BE9-BA94-70AF0CE26A62}"/>
    <cellStyle name="Normal 7 3 4 6 2" xfId="3871" xr:uid="{82D04C56-6633-471D-8D9D-73BBF79B8F60}"/>
    <cellStyle name="Normal 7 3 4 7" xfId="2511" xr:uid="{21FE6CE9-E59F-434C-9434-4EF5FAC82235}"/>
    <cellStyle name="Normal 7 3 5" xfId="1305" xr:uid="{C972F311-4F6F-46BA-979F-6B8EFCD317F8}"/>
    <cellStyle name="Normal 7 3 5 2" xfId="1898" xr:uid="{2B533B96-E2A8-42B9-8BCA-13911344D5C6}"/>
    <cellStyle name="Normal 7 3 5 2 2" xfId="3480" xr:uid="{32072C7E-52F4-4535-A4EC-1AB1A3DCD03E}"/>
    <cellStyle name="Normal 7 3 5 3" xfId="2897" xr:uid="{FB725A48-B899-4BA2-8D6E-42527500E068}"/>
    <cellStyle name="Normal 7 3 6" xfId="1499" xr:uid="{F11535E3-BF45-4372-BB39-C09844DA2E9B}"/>
    <cellStyle name="Normal 7 3 6 2" xfId="2091" xr:uid="{79747DE9-6630-4CD8-A6FA-002587099006}"/>
    <cellStyle name="Normal 7 3 6 2 2" xfId="3673" xr:uid="{863E600C-A175-4BE2-BA8E-8487AC9A257D}"/>
    <cellStyle name="Normal 7 3 6 3" xfId="3090" xr:uid="{69B84C37-FD1C-41C1-B7FC-A4ADD11041A8}"/>
    <cellStyle name="Normal 7 3 7" xfId="1105" xr:uid="{01F7E2A3-0300-4C27-AE60-9AB9F83AF55C}"/>
    <cellStyle name="Normal 7 3 7 2" xfId="2700" xr:uid="{0486EF4C-988F-4758-B10D-FDEBD48480BD}"/>
    <cellStyle name="Normal 7 3 8" xfId="1699" xr:uid="{7F4B42FB-910F-4B53-9EA6-3DD01DAC87DC}"/>
    <cellStyle name="Normal 7 3 8 2" xfId="3283" xr:uid="{FBDD6E80-A991-4F10-B267-7BC1688360C8}"/>
    <cellStyle name="Normal 7 3 9" xfId="2292" xr:uid="{CFCB2707-BE28-4653-A76C-B18844D5587E}"/>
    <cellStyle name="Normal 7 3 9 2" xfId="3866" xr:uid="{09508CEB-89CD-4EAB-8C7C-5337172A0C9E}"/>
    <cellStyle name="Normal 7 4" xfId="656" xr:uid="{8C8C67A1-2A7F-4577-BA74-DF6655B44F89}"/>
    <cellStyle name="Normal 7 4 10" xfId="2512" xr:uid="{4BF337D1-A4D3-44F7-B27D-9B740C52664F}"/>
    <cellStyle name="Normal 7 4 2" xfId="657" xr:uid="{3BC85AC6-08E8-4426-A1FF-80336980E192}"/>
    <cellStyle name="Normal 7 4 2 2" xfId="658" xr:uid="{0CFB169F-F0E1-4FFB-9BFF-2C4BC72A9AD4}"/>
    <cellStyle name="Normal 7 4 2 2 2" xfId="1313" xr:uid="{D27B88E4-AA47-41D3-97FE-15E62787C0A1}"/>
    <cellStyle name="Normal 7 4 2 2 2 2" xfId="1906" xr:uid="{E689449B-19DB-44B3-9C7E-1FCF97732420}"/>
    <cellStyle name="Normal 7 4 2 2 2 2 2" xfId="3488" xr:uid="{0E3EE83F-0F1F-46FA-8BE0-7740CCFD915E}"/>
    <cellStyle name="Normal 7 4 2 2 2 3" xfId="2905" xr:uid="{F284B272-D294-4259-94BB-D32974187E7A}"/>
    <cellStyle name="Normal 7 4 2 2 3" xfId="1507" xr:uid="{6EA3933D-97F5-4593-B641-911B08282C39}"/>
    <cellStyle name="Normal 7 4 2 2 3 2" xfId="2099" xr:uid="{8DC38816-42FE-49E6-B9DE-6227DA669861}"/>
    <cellStyle name="Normal 7 4 2 2 3 2 2" xfId="3681" xr:uid="{7C5AA522-BAFA-4B57-B16D-15E0C7A4D443}"/>
    <cellStyle name="Normal 7 4 2 2 3 3" xfId="3098" xr:uid="{4C08962F-55C3-4042-A1DF-4F412F3B9367}"/>
    <cellStyle name="Normal 7 4 2 2 4" xfId="1113" xr:uid="{5E637CBF-9F8C-400B-A743-0226F5B08951}"/>
    <cellStyle name="Normal 7 4 2 2 4 2" xfId="2708" xr:uid="{CD98EBCD-7DE6-4B1A-BEC0-440E9E660029}"/>
    <cellStyle name="Normal 7 4 2 2 5" xfId="1707" xr:uid="{F14B3B02-5919-42CD-A0A9-EB38E7E97DE3}"/>
    <cellStyle name="Normal 7 4 2 2 5 2" xfId="3291" xr:uid="{C734BB2B-37FE-4A1E-8C68-9F26744EA839}"/>
    <cellStyle name="Normal 7 4 2 2 6" xfId="2300" xr:uid="{A465AF01-1F72-49AA-834E-52A97CDA8457}"/>
    <cellStyle name="Normal 7 4 2 2 6 2" xfId="3874" xr:uid="{5A79171F-E795-4D29-9E16-29AEFA02FB5D}"/>
    <cellStyle name="Normal 7 4 2 2 7" xfId="2514" xr:uid="{4A7F700D-6FAF-4407-9E7B-C6A1D2A542FD}"/>
    <cellStyle name="Normal 7 4 2 3" xfId="659" xr:uid="{B7D842CE-A3E3-4FB8-8DD1-E512723C9E7B}"/>
    <cellStyle name="Normal 7 4 2 3 2" xfId="1314" xr:uid="{5C23F864-4712-4C41-B254-816B0F76BEDD}"/>
    <cellStyle name="Normal 7 4 2 3 2 2" xfId="1907" xr:uid="{0A49C3AC-AC48-408E-9712-DBD0128B4DC6}"/>
    <cellStyle name="Normal 7 4 2 3 2 2 2" xfId="3489" xr:uid="{92E2B43E-F694-465D-B1FE-9544C5C9A3E4}"/>
    <cellStyle name="Normal 7 4 2 3 2 3" xfId="2906" xr:uid="{4E920C50-DA37-48B6-97D3-0D81B4E18E7A}"/>
    <cellStyle name="Normal 7 4 2 3 3" xfId="1508" xr:uid="{5498099E-0F4F-4131-8084-470257F3C9A9}"/>
    <cellStyle name="Normal 7 4 2 3 3 2" xfId="2100" xr:uid="{7F43D51B-B012-4B87-93D3-2FD4F9D0251C}"/>
    <cellStyle name="Normal 7 4 2 3 3 2 2" xfId="3682" xr:uid="{AB3A8100-637E-4C0F-88B8-3136989E0128}"/>
    <cellStyle name="Normal 7 4 2 3 3 3" xfId="3099" xr:uid="{7FD7D5B1-E7CE-425D-8B27-BA3F2F3E60A5}"/>
    <cellStyle name="Normal 7 4 2 3 4" xfId="1114" xr:uid="{990BF25D-1F05-40F8-B49C-C75E67676000}"/>
    <cellStyle name="Normal 7 4 2 3 4 2" xfId="2709" xr:uid="{245CE3CA-BB0C-44D2-B9B8-46DD85B2B0A6}"/>
    <cellStyle name="Normal 7 4 2 3 5" xfId="1708" xr:uid="{C481BC12-235D-41D6-9374-B51F40C4827C}"/>
    <cellStyle name="Normal 7 4 2 3 5 2" xfId="3292" xr:uid="{D386817F-9490-414B-9B5D-1FD6FB76BB59}"/>
    <cellStyle name="Normal 7 4 2 3 6" xfId="2301" xr:uid="{7BE3EE27-1E99-4F9F-9CA5-2769A9708759}"/>
    <cellStyle name="Normal 7 4 2 3 6 2" xfId="3875" xr:uid="{002D64E9-835A-4CDF-8BFF-9E2F95911020}"/>
    <cellStyle name="Normal 7 4 2 3 7" xfId="2515" xr:uid="{2300F4A9-40F7-469B-839E-8CC449FB34A1}"/>
    <cellStyle name="Normal 7 4 2 4" xfId="1312" xr:uid="{2CC215A7-505A-459D-AD81-71E35FF5CFE9}"/>
    <cellStyle name="Normal 7 4 2 4 2" xfId="1905" xr:uid="{D742F62C-5E70-4F31-8789-E609A8CA9219}"/>
    <cellStyle name="Normal 7 4 2 4 2 2" xfId="3487" xr:uid="{C9B254DD-3AC3-44CA-B248-AAD6A3676D8F}"/>
    <cellStyle name="Normal 7 4 2 4 3" xfId="2904" xr:uid="{27A5D526-5C51-4E2F-9DF9-E5938FDA0B93}"/>
    <cellStyle name="Normal 7 4 2 5" xfId="1506" xr:uid="{C89ECE0C-A676-4CDE-8EF1-13786EA23EB1}"/>
    <cellStyle name="Normal 7 4 2 5 2" xfId="2098" xr:uid="{CC48CC27-4DBE-4056-943D-4D866E79BC0A}"/>
    <cellStyle name="Normal 7 4 2 5 2 2" xfId="3680" xr:uid="{EE71A723-D582-4171-A3EC-B5736C86E62C}"/>
    <cellStyle name="Normal 7 4 2 5 3" xfId="3097" xr:uid="{E5658F26-741F-4974-8276-BC10FC37B070}"/>
    <cellStyle name="Normal 7 4 2 6" xfId="1112" xr:uid="{33350E90-7305-40BA-BDC0-D0437B0CCC26}"/>
    <cellStyle name="Normal 7 4 2 6 2" xfId="2707" xr:uid="{0EC2FF5D-AEE6-4433-8EC6-B5BD8AFF50F5}"/>
    <cellStyle name="Normal 7 4 2 7" xfId="1706" xr:uid="{3F1EE90F-E28C-4B36-9847-65D7AAB8D02F}"/>
    <cellStyle name="Normal 7 4 2 7 2" xfId="3290" xr:uid="{46BDD2BF-1341-4A22-8E7D-41E764C4DF8D}"/>
    <cellStyle name="Normal 7 4 2 8" xfId="2299" xr:uid="{DE50988B-EE20-4CEC-AB64-DE993DA91360}"/>
    <cellStyle name="Normal 7 4 2 8 2" xfId="3873" xr:uid="{78C5D72F-C10A-4555-95C0-377210F3D50A}"/>
    <cellStyle name="Normal 7 4 2 9" xfId="2513" xr:uid="{67F77073-1C08-49D8-874A-9F26B2FA32D8}"/>
    <cellStyle name="Normal 7 4 3" xfId="660" xr:uid="{6F02B192-87A8-40D8-90E5-BA065122D611}"/>
    <cellStyle name="Normal 7 4 3 2" xfId="1315" xr:uid="{141227F3-4770-43B9-ADB1-17B9FF3F6CC0}"/>
    <cellStyle name="Normal 7 4 3 2 2" xfId="1908" xr:uid="{ADC4C2EF-9E38-441F-8481-F31E6131EA90}"/>
    <cellStyle name="Normal 7 4 3 2 2 2" xfId="3490" xr:uid="{84B076C7-BBB6-4F44-A653-AD8FD9E86BAC}"/>
    <cellStyle name="Normal 7 4 3 2 3" xfId="2907" xr:uid="{CF124F34-3BBB-4BF2-96F4-4021198C93A9}"/>
    <cellStyle name="Normal 7 4 3 3" xfId="1509" xr:uid="{95BC3E6E-4D8B-4934-A7F8-BC53BCBE6445}"/>
    <cellStyle name="Normal 7 4 3 3 2" xfId="2101" xr:uid="{09AA1FB8-1F15-4921-B189-4D07A0AD3214}"/>
    <cellStyle name="Normal 7 4 3 3 2 2" xfId="3683" xr:uid="{64D978C0-7DC7-4237-A418-A7F77C2A62F3}"/>
    <cellStyle name="Normal 7 4 3 3 3" xfId="3100" xr:uid="{FB67D872-BD8D-4E52-ABF7-38E9D4E105BD}"/>
    <cellStyle name="Normal 7 4 3 4" xfId="1115" xr:uid="{FE518DAB-1159-493B-9804-41B5AE73E05A}"/>
    <cellStyle name="Normal 7 4 3 4 2" xfId="2710" xr:uid="{EDAC398C-88BD-4A7B-9BB5-35DEF8596DE1}"/>
    <cellStyle name="Normal 7 4 3 5" xfId="1709" xr:uid="{DD7F8FDC-E32F-42A3-956E-E2A2158E4262}"/>
    <cellStyle name="Normal 7 4 3 5 2" xfId="3293" xr:uid="{A84637EC-9377-444D-8A3F-07F698FFFF70}"/>
    <cellStyle name="Normal 7 4 3 6" xfId="2302" xr:uid="{6B15968F-5F74-4B45-89A9-9BEE38DAA66D}"/>
    <cellStyle name="Normal 7 4 3 6 2" xfId="3876" xr:uid="{191DA132-96D2-4821-8732-6016B24CA5B9}"/>
    <cellStyle name="Normal 7 4 3 7" xfId="2516" xr:uid="{3386BEFB-23E1-48C6-AFD8-3FE11AC82BE5}"/>
    <cellStyle name="Normal 7 4 4" xfId="661" xr:uid="{B75F4348-DD8B-4A69-9FF2-559EFBA257F4}"/>
    <cellStyle name="Normal 7 4 4 2" xfId="1316" xr:uid="{0B661F54-4486-4585-A7A1-8327324039E0}"/>
    <cellStyle name="Normal 7 4 4 2 2" xfId="1909" xr:uid="{C2E96C9B-CED4-4F03-920F-658E5631FC3A}"/>
    <cellStyle name="Normal 7 4 4 2 2 2" xfId="3491" xr:uid="{0F04E3C1-2DBD-4371-92CD-5E60DFB01E75}"/>
    <cellStyle name="Normal 7 4 4 2 3" xfId="2908" xr:uid="{5A2754BD-C13A-4F66-A427-A7EE55136DEB}"/>
    <cellStyle name="Normal 7 4 4 3" xfId="1510" xr:uid="{D05BA868-FC01-433D-AD98-8A7D5143FCC2}"/>
    <cellStyle name="Normal 7 4 4 3 2" xfId="2102" xr:uid="{062973AC-0FEC-4BB8-890E-1A47E66C8168}"/>
    <cellStyle name="Normal 7 4 4 3 2 2" xfId="3684" xr:uid="{977E1BDF-80B6-43D7-B3CF-6CE5E49C633C}"/>
    <cellStyle name="Normal 7 4 4 3 3" xfId="3101" xr:uid="{24907B30-F779-46C5-AC12-DA48FD128ACC}"/>
    <cellStyle name="Normal 7 4 4 4" xfId="1116" xr:uid="{FA28A5C0-22FA-4A04-B0E2-D3EB02CFE3C4}"/>
    <cellStyle name="Normal 7 4 4 4 2" xfId="2711" xr:uid="{4E306843-74AC-4378-BA74-42E366C0AE2F}"/>
    <cellStyle name="Normal 7 4 4 5" xfId="1710" xr:uid="{DB78C955-5443-4DD1-BEF1-CF9D59DE5C41}"/>
    <cellStyle name="Normal 7 4 4 5 2" xfId="3294" xr:uid="{37D8C893-387C-451A-B5BB-E6B9DCBEAF45}"/>
    <cellStyle name="Normal 7 4 4 6" xfId="2303" xr:uid="{77AB4D07-293D-49EE-9942-6431AD4120FA}"/>
    <cellStyle name="Normal 7 4 4 6 2" xfId="3877" xr:uid="{421F3BD2-A8FB-47CB-8943-CE707D3AD59F}"/>
    <cellStyle name="Normal 7 4 4 7" xfId="2517" xr:uid="{7A1953FB-A75D-425E-BE50-DFB36B471522}"/>
    <cellStyle name="Normal 7 4 5" xfId="1311" xr:uid="{7ABDC505-D3E6-46BC-BA62-CC3019FBCA3F}"/>
    <cellStyle name="Normal 7 4 5 2" xfId="1904" xr:uid="{0036A064-23C3-4713-901A-9B995762323B}"/>
    <cellStyle name="Normal 7 4 5 2 2" xfId="3486" xr:uid="{9FE3669B-6FE6-48C2-867C-FF9B281EA14B}"/>
    <cellStyle name="Normal 7 4 5 3" xfId="2903" xr:uid="{A3F377A2-309F-48E7-AEE7-AB62BA6C6A82}"/>
    <cellStyle name="Normal 7 4 6" xfId="1505" xr:uid="{77617897-9893-49A4-9A96-5B1F1D9687F9}"/>
    <cellStyle name="Normal 7 4 6 2" xfId="2097" xr:uid="{D7AF36B1-ABD1-46F8-92B5-C8B065C1B2C6}"/>
    <cellStyle name="Normal 7 4 6 2 2" xfId="3679" xr:uid="{CD3A9327-7397-43C7-A6F8-D1148F98BE63}"/>
    <cellStyle name="Normal 7 4 6 3" xfId="3096" xr:uid="{15A85BD1-2914-4D00-A3AD-29E620E326E5}"/>
    <cellStyle name="Normal 7 4 7" xfId="1111" xr:uid="{C0C69BAB-7EA4-4598-BA23-AF7B54C6CAC1}"/>
    <cellStyle name="Normal 7 4 7 2" xfId="2706" xr:uid="{560FBDD8-9F19-4CD6-807B-A1DDA36F8CB0}"/>
    <cellStyle name="Normal 7 4 8" xfId="1705" xr:uid="{FA1332C3-A4FA-4BAB-9FE9-3D94048CE6FA}"/>
    <cellStyle name="Normal 7 4 8 2" xfId="3289" xr:uid="{ABB75F08-44A4-4F47-A508-E8BA9FBFA420}"/>
    <cellStyle name="Normal 7 4 9" xfId="2298" xr:uid="{2E56D752-8762-4423-BFB6-5BF09C26779A}"/>
    <cellStyle name="Normal 7 4 9 2" xfId="3872" xr:uid="{5C2743D4-985E-4C30-993E-060A284F1179}"/>
    <cellStyle name="Normal 7 5" xfId="662" xr:uid="{7941E03C-A296-404D-8BE9-D19F105385ED}"/>
    <cellStyle name="Normal 7 5 2" xfId="663" xr:uid="{EDBDAE77-E5D2-44AD-9D4C-37565F7BA191}"/>
    <cellStyle name="Normal 7 5 2 2" xfId="1318" xr:uid="{E7209DAA-6194-4BC4-B8B1-A70402CA4DAB}"/>
    <cellStyle name="Normal 7 5 2 2 2" xfId="1911" xr:uid="{4796FA7C-68B9-478E-B5B1-832E4AB1D8E8}"/>
    <cellStyle name="Normal 7 5 2 2 2 2" xfId="3493" xr:uid="{006A0893-B207-45E8-8017-06617037E6ED}"/>
    <cellStyle name="Normal 7 5 2 2 3" xfId="2910" xr:uid="{9CBE2F80-96BC-402E-958A-1E3B05DBB492}"/>
    <cellStyle name="Normal 7 5 2 3" xfId="1512" xr:uid="{4B31539C-B2C3-47CF-AB81-23196D2CBA7C}"/>
    <cellStyle name="Normal 7 5 2 3 2" xfId="2104" xr:uid="{E5BD5715-70B7-4AD3-A30A-E9F32E8E78AD}"/>
    <cellStyle name="Normal 7 5 2 3 2 2" xfId="3686" xr:uid="{8E55B02B-B684-4035-BBA8-D470E0A170B8}"/>
    <cellStyle name="Normal 7 5 2 3 3" xfId="3103" xr:uid="{B3532A45-0347-4F06-B823-6BA9A62772C5}"/>
    <cellStyle name="Normal 7 5 2 4" xfId="1118" xr:uid="{06CA2317-3545-4DEA-A251-F244947F0E81}"/>
    <cellStyle name="Normal 7 5 2 4 2" xfId="2713" xr:uid="{719C93B6-B2FE-4ECC-8939-A5C445AB1404}"/>
    <cellStyle name="Normal 7 5 2 5" xfId="1712" xr:uid="{06BA08D8-C7DB-4159-ABF8-8FB11200EDC7}"/>
    <cellStyle name="Normal 7 5 2 5 2" xfId="3296" xr:uid="{7D8DC2A0-7DD1-45BE-9EF0-949D38AAF511}"/>
    <cellStyle name="Normal 7 5 2 6" xfId="2305" xr:uid="{50B882DA-950C-4524-BD01-E9A588539108}"/>
    <cellStyle name="Normal 7 5 2 6 2" xfId="3879" xr:uid="{935E7D51-E4C3-486B-BB6F-4BAB2918DDF9}"/>
    <cellStyle name="Normal 7 5 2 7" xfId="2519" xr:uid="{1C3500BE-5612-4BC2-A60C-AA8001FB7DFD}"/>
    <cellStyle name="Normal 7 5 3" xfId="664" xr:uid="{729E2125-A06F-42F8-BDE0-29A26575CB7E}"/>
    <cellStyle name="Normal 7 5 3 2" xfId="1319" xr:uid="{EF78E5EA-91DF-4257-9820-A2A4894DC793}"/>
    <cellStyle name="Normal 7 5 3 2 2" xfId="1912" xr:uid="{94B377F0-CECB-4E1C-B9FA-F7908E7E3BEE}"/>
    <cellStyle name="Normal 7 5 3 2 2 2" xfId="3494" xr:uid="{1A890CD1-1B20-4A17-A78C-B2E775257F08}"/>
    <cellStyle name="Normal 7 5 3 2 3" xfId="2911" xr:uid="{9F7F3F94-CBE8-41D8-A532-735833685AAE}"/>
    <cellStyle name="Normal 7 5 3 3" xfId="1513" xr:uid="{14D60459-DEE6-4F96-A83E-7E046B8E282C}"/>
    <cellStyle name="Normal 7 5 3 3 2" xfId="2105" xr:uid="{81949E96-86CC-405D-A968-13FC43526CB6}"/>
    <cellStyle name="Normal 7 5 3 3 2 2" xfId="3687" xr:uid="{F9BE8672-3BE8-4A12-8530-12DE7D4303D7}"/>
    <cellStyle name="Normal 7 5 3 3 3" xfId="3104" xr:uid="{FF6AC48D-2F5F-4AB5-B33A-0783FD0A2806}"/>
    <cellStyle name="Normal 7 5 3 4" xfId="1119" xr:uid="{F12CE7A2-2455-4CF0-A3C2-2D3F8A0A78FF}"/>
    <cellStyle name="Normal 7 5 3 4 2" xfId="2714" xr:uid="{8FF68862-12D8-4FD2-B3A3-7E0210C46035}"/>
    <cellStyle name="Normal 7 5 3 5" xfId="1713" xr:uid="{D0031562-9CEE-4CB5-862E-6CD5F53849CA}"/>
    <cellStyle name="Normal 7 5 3 5 2" xfId="3297" xr:uid="{106D67CC-4ED7-4C48-BCC6-45627A7CF4C5}"/>
    <cellStyle name="Normal 7 5 3 6" xfId="2306" xr:uid="{DAC41931-6EFD-4BE3-B8F5-3DC5B2CD2401}"/>
    <cellStyle name="Normal 7 5 3 6 2" xfId="3880" xr:uid="{216A0B72-FCD9-4A8B-9AAD-7948604B0039}"/>
    <cellStyle name="Normal 7 5 3 7" xfId="2520" xr:uid="{BD0FC045-37D5-45A4-B4FB-32D4ED893F65}"/>
    <cellStyle name="Normal 7 5 4" xfId="1317" xr:uid="{8081E819-34BB-4943-926F-A4C4144F4189}"/>
    <cellStyle name="Normal 7 5 4 2" xfId="1910" xr:uid="{A1B03D54-38D8-4D74-B23C-52CE6F11AFA5}"/>
    <cellStyle name="Normal 7 5 4 2 2" xfId="3492" xr:uid="{3222F3FE-0E2F-49C3-B0FD-A7FB2344C01F}"/>
    <cellStyle name="Normal 7 5 4 3" xfId="2909" xr:uid="{820F6196-EEC7-4261-B9C6-B326304BEF5C}"/>
    <cellStyle name="Normal 7 5 5" xfId="1511" xr:uid="{87D19F5C-E036-4A70-B3A1-1F312A96F486}"/>
    <cellStyle name="Normal 7 5 5 2" xfId="2103" xr:uid="{6B8D5308-A87E-4744-829C-FEB8D4262F18}"/>
    <cellStyle name="Normal 7 5 5 2 2" xfId="3685" xr:uid="{54C80000-CC98-448F-B0AD-C10513A6ACC1}"/>
    <cellStyle name="Normal 7 5 5 3" xfId="3102" xr:uid="{3FCC4BFE-1644-42A4-8335-1D2EF586686E}"/>
    <cellStyle name="Normal 7 5 6" xfId="1117" xr:uid="{3F0E5426-ECB1-4D0F-AF68-5121E2601979}"/>
    <cellStyle name="Normal 7 5 6 2" xfId="2712" xr:uid="{23568688-A764-4EA5-A31F-FCEE65F5FC87}"/>
    <cellStyle name="Normal 7 5 7" xfId="1711" xr:uid="{B440F076-8E4B-4561-94C3-60BF845E1093}"/>
    <cellStyle name="Normal 7 5 7 2" xfId="3295" xr:uid="{38D4A551-DA22-46B9-B89E-F42EC78C10DB}"/>
    <cellStyle name="Normal 7 5 8" xfId="2304" xr:uid="{5EDDF182-9FFE-4D1D-80B4-8D8C51B9F431}"/>
    <cellStyle name="Normal 7 5 8 2" xfId="3878" xr:uid="{8048C686-A933-449A-A1A0-780A9E828A5C}"/>
    <cellStyle name="Normal 7 5 9" xfId="2518" xr:uid="{750BE8BF-C84E-498E-9083-681BA0F6E8C4}"/>
    <cellStyle name="Normal 7 6" xfId="665" xr:uid="{68F8A228-991B-4177-A8FA-33700306C978}"/>
    <cellStyle name="Normal 7 6 2" xfId="666" xr:uid="{FD5539B8-C100-4F97-A31A-2328BF12CE0C}"/>
    <cellStyle name="Normal 7 6 2 2" xfId="1321" xr:uid="{F619339B-D13E-48DB-9487-59804D9AE4D6}"/>
    <cellStyle name="Normal 7 6 2 2 2" xfId="1914" xr:uid="{032F3B03-9E4A-4164-8DBB-8FB489BAC415}"/>
    <cellStyle name="Normal 7 6 2 2 2 2" xfId="3496" xr:uid="{2831C890-C51D-4C42-BB24-7DB72C177C21}"/>
    <cellStyle name="Normal 7 6 2 2 3" xfId="2913" xr:uid="{DB90CCAD-5A72-4006-8504-B1E57E94ABC9}"/>
    <cellStyle name="Normal 7 6 2 3" xfId="1515" xr:uid="{AD435806-FE3A-4E0C-93AB-EB0B47B71EF4}"/>
    <cellStyle name="Normal 7 6 2 3 2" xfId="2107" xr:uid="{E427C088-FB17-4C09-9928-20A72F3563D2}"/>
    <cellStyle name="Normal 7 6 2 3 2 2" xfId="3689" xr:uid="{5F5AF2D7-4330-4CF8-A0D6-B18680440029}"/>
    <cellStyle name="Normal 7 6 2 3 3" xfId="3106" xr:uid="{095972BF-2AA9-477B-9B69-C163E3D8DAAC}"/>
    <cellStyle name="Normal 7 6 2 4" xfId="1121" xr:uid="{BAAC1ED9-C94E-48D6-A1BA-DEB85B743203}"/>
    <cellStyle name="Normal 7 6 2 4 2" xfId="2716" xr:uid="{A91E3948-05F6-4D7C-BF28-86F0E27FE548}"/>
    <cellStyle name="Normal 7 6 2 5" xfId="1715" xr:uid="{43F13D06-46C9-4FE9-AFA4-3E4FE8042D3D}"/>
    <cellStyle name="Normal 7 6 2 5 2" xfId="3299" xr:uid="{B4FDCFA3-D55E-4D89-9349-DD82F6A8E56D}"/>
    <cellStyle name="Normal 7 6 2 6" xfId="2308" xr:uid="{02A9B89C-4E1B-4831-B08A-E046DEB816F3}"/>
    <cellStyle name="Normal 7 6 2 6 2" xfId="3882" xr:uid="{FE3A3410-21CB-4ED4-8604-7F35B2BC88C8}"/>
    <cellStyle name="Normal 7 6 2 7" xfId="2522" xr:uid="{B918CAA8-A060-44B6-98E2-77AE0F48B94E}"/>
    <cellStyle name="Normal 7 6 3" xfId="667" xr:uid="{555D8908-C959-4FDB-93D6-BACD6DA5D85B}"/>
    <cellStyle name="Normal 7 6 3 2" xfId="1322" xr:uid="{6F043F9A-1BFB-4215-99D3-9004907AFAA2}"/>
    <cellStyle name="Normal 7 6 3 2 2" xfId="1915" xr:uid="{A3B9F714-2B45-4F88-97E8-E7261DA3BDB5}"/>
    <cellStyle name="Normal 7 6 3 2 2 2" xfId="3497" xr:uid="{14177012-B735-4060-B062-D6276B4BF2F8}"/>
    <cellStyle name="Normal 7 6 3 2 3" xfId="2914" xr:uid="{CBEE230D-8FC1-4105-A788-0A4DE752DA21}"/>
    <cellStyle name="Normal 7 6 3 3" xfId="1516" xr:uid="{D4B7A99C-E9B2-4638-A1E3-E8C61E871B0C}"/>
    <cellStyle name="Normal 7 6 3 3 2" xfId="2108" xr:uid="{CF23AC01-FCCB-4FD0-B610-AEBF2B8B599A}"/>
    <cellStyle name="Normal 7 6 3 3 2 2" xfId="3690" xr:uid="{28BFB12E-4CA0-4A07-BA31-B66887DD14D2}"/>
    <cellStyle name="Normal 7 6 3 3 3" xfId="3107" xr:uid="{5AC693D7-BAE8-4F15-9051-85BB85708F8C}"/>
    <cellStyle name="Normal 7 6 3 4" xfId="1122" xr:uid="{DD8721C7-54E9-4169-9E09-3F6419BDBFC9}"/>
    <cellStyle name="Normal 7 6 3 4 2" xfId="2717" xr:uid="{EA42CDD4-CCB1-4FC6-8766-28A7EA551844}"/>
    <cellStyle name="Normal 7 6 3 5" xfId="1716" xr:uid="{39B71E64-C891-4C83-B3FC-45605D3F6800}"/>
    <cellStyle name="Normal 7 6 3 5 2" xfId="3300" xr:uid="{0C085BF4-5251-415D-A5A7-ACA5843134C7}"/>
    <cellStyle name="Normal 7 6 3 6" xfId="2309" xr:uid="{AA559FFD-0D5A-4907-B49A-73C167AD47F6}"/>
    <cellStyle name="Normal 7 6 3 6 2" xfId="3883" xr:uid="{5BC18D30-0C2B-49A7-86E0-E5E9B4838492}"/>
    <cellStyle name="Normal 7 6 3 7" xfId="2523" xr:uid="{961BE3ED-DF69-4C72-B4B7-E41D5C795FE2}"/>
    <cellStyle name="Normal 7 6 4" xfId="1320" xr:uid="{92699E3A-0C6F-4BFC-8F98-2E53E8575B6F}"/>
    <cellStyle name="Normal 7 6 4 2" xfId="1913" xr:uid="{9210426F-89E0-451D-AFB1-238FB70AD4B7}"/>
    <cellStyle name="Normal 7 6 4 2 2" xfId="3495" xr:uid="{01786845-BC03-46C6-A017-94FC3BBC8EDE}"/>
    <cellStyle name="Normal 7 6 4 3" xfId="2912" xr:uid="{A4AF4661-67FC-4A89-B841-797C16A3C9EF}"/>
    <cellStyle name="Normal 7 6 5" xfId="1514" xr:uid="{9EAAE592-49F4-4532-B555-E9CE5111BA78}"/>
    <cellStyle name="Normal 7 6 5 2" xfId="2106" xr:uid="{BBCD7C77-6009-4DF1-818B-4CD717A2B676}"/>
    <cellStyle name="Normal 7 6 5 2 2" xfId="3688" xr:uid="{4F09A99E-D5CE-4C48-9A0A-672836791515}"/>
    <cellStyle name="Normal 7 6 5 3" xfId="3105" xr:uid="{917B02EF-1607-4B84-80E2-09B002B78C37}"/>
    <cellStyle name="Normal 7 6 6" xfId="1120" xr:uid="{4D6A7ECD-2E71-45F4-8594-6FF74488210F}"/>
    <cellStyle name="Normal 7 6 6 2" xfId="2715" xr:uid="{8C988F9D-C312-4B44-AC6A-E92997CD423D}"/>
    <cellStyle name="Normal 7 6 7" xfId="1714" xr:uid="{9F875175-810B-41DB-995D-3FD651038394}"/>
    <cellStyle name="Normal 7 6 7 2" xfId="3298" xr:uid="{0574F9C7-E88C-4422-9F2D-0DF4626CAAA4}"/>
    <cellStyle name="Normal 7 6 8" xfId="2307" xr:uid="{DD5A6DD7-A36E-4546-AD9E-704BC4CE5A5D}"/>
    <cellStyle name="Normal 7 6 8 2" xfId="3881" xr:uid="{0184C876-DE40-49C4-AF81-D7DB58C97D84}"/>
    <cellStyle name="Normal 7 6 9" xfId="2521" xr:uid="{FC8557F2-60E5-419C-9427-8705D6BA0D77}"/>
    <cellStyle name="Normal 7 7" xfId="668" xr:uid="{0A0D5D3B-E914-4713-A711-96EB5FE8497B}"/>
    <cellStyle name="Normal 7 7 2" xfId="1323" xr:uid="{26A65A1F-0926-43D1-83FB-E7A5513EC459}"/>
    <cellStyle name="Normal 7 7 2 2" xfId="1916" xr:uid="{5C0EB7B9-CDA9-481E-802A-910F45F52E55}"/>
    <cellStyle name="Normal 7 7 2 2 2" xfId="3498" xr:uid="{E637C654-417B-4E80-ADC9-C96837E0E86B}"/>
    <cellStyle name="Normal 7 7 2 3" xfId="2915" xr:uid="{DD7B4B8C-0E6A-4735-84E1-D31FAAD6B0D8}"/>
    <cellStyle name="Normal 7 7 3" xfId="1517" xr:uid="{C08830BE-2B98-4BB8-8B50-327CB0E1108B}"/>
    <cellStyle name="Normal 7 7 3 2" xfId="2109" xr:uid="{BD5D8FD2-A3B2-4A64-B1F2-2AC5C5B7CBEA}"/>
    <cellStyle name="Normal 7 7 3 2 2" xfId="3691" xr:uid="{1D443CEC-35DE-4C02-AED3-25159A84E950}"/>
    <cellStyle name="Normal 7 7 3 3" xfId="3108" xr:uid="{F83C1DB4-B673-45F8-8116-E2E35994609C}"/>
    <cellStyle name="Normal 7 7 4" xfId="1123" xr:uid="{6CB53082-9A0A-494D-8BE6-9224F7738B2B}"/>
    <cellStyle name="Normal 7 7 4 2" xfId="2718" xr:uid="{B8264CC9-B689-41BD-9852-2215770FC0E3}"/>
    <cellStyle name="Normal 7 7 5" xfId="1717" xr:uid="{7A52C478-4306-4568-975B-7B4E87631905}"/>
    <cellStyle name="Normal 7 7 5 2" xfId="3301" xr:uid="{106783FC-6226-412A-AA85-8EE1464DBA08}"/>
    <cellStyle name="Normal 7 7 6" xfId="2310" xr:uid="{6340B269-E9E8-41D9-8BF1-EBF7606E097F}"/>
    <cellStyle name="Normal 7 7 6 2" xfId="3884" xr:uid="{DCE66A7F-9B4B-40C3-901A-8DDCCFBADA4D}"/>
    <cellStyle name="Normal 7 7 7" xfId="2524" xr:uid="{EE4E81E5-17E1-4793-BC6B-4FC00FFCB885}"/>
    <cellStyle name="Normal 7 8" xfId="669" xr:uid="{C9F8EB8E-CAD0-4EEA-B1EE-6395B262EE69}"/>
    <cellStyle name="Normal 7 8 2" xfId="1324" xr:uid="{7F963089-B593-4B33-8B44-721E2485865E}"/>
    <cellStyle name="Normal 7 8 2 2" xfId="1917" xr:uid="{B127CF45-6779-4138-9442-C707408E0323}"/>
    <cellStyle name="Normal 7 8 2 2 2" xfId="3499" xr:uid="{96BF684B-F576-400A-89C0-EAEA518ABF50}"/>
    <cellStyle name="Normal 7 8 2 3" xfId="2916" xr:uid="{F2DF6C21-ECD2-4B38-8A2F-C1ADA48CF5C5}"/>
    <cellStyle name="Normal 7 8 3" xfId="1518" xr:uid="{34A66CC5-2445-480C-9955-C91E392F58DD}"/>
    <cellStyle name="Normal 7 8 3 2" xfId="2110" xr:uid="{B429E11F-399F-4309-BBB3-F0D7156A0DD5}"/>
    <cellStyle name="Normal 7 8 3 2 2" xfId="3692" xr:uid="{F421D9E4-3463-405A-B4F9-F86C4AE75DD8}"/>
    <cellStyle name="Normal 7 8 3 3" xfId="3109" xr:uid="{4B370961-A360-4FC6-A960-3B918BEB1854}"/>
    <cellStyle name="Normal 7 8 4" xfId="1124" xr:uid="{3C2F1026-8536-4190-9BE0-B93E27131255}"/>
    <cellStyle name="Normal 7 8 4 2" xfId="2719" xr:uid="{10CFF4D2-9CAC-4EF9-9FBF-26FA5A91C142}"/>
    <cellStyle name="Normal 7 8 5" xfId="1718" xr:uid="{541DBD8D-E393-4FCF-A818-D58C486FD54E}"/>
    <cellStyle name="Normal 7 8 5 2" xfId="3302" xr:uid="{68C0FBF5-8CAE-4D7F-8CE5-D9439BF18031}"/>
    <cellStyle name="Normal 7 8 6" xfId="2311" xr:uid="{3C6DB36C-2023-43E8-8F54-FF9DD8949B6F}"/>
    <cellStyle name="Normal 7 8 6 2" xfId="3885" xr:uid="{4143F071-BB32-4345-9742-15994CA89D5C}"/>
    <cellStyle name="Normal 7 8 7" xfId="2525" xr:uid="{F94E1165-4371-4563-A7C3-C7D1EDD8A57A}"/>
    <cellStyle name="Normal 7 9" xfId="1298" xr:uid="{59F48A55-B1E8-493C-8AA9-65243795C5AF}"/>
    <cellStyle name="Normal 7 9 2" xfId="1891" xr:uid="{772595AC-AF7E-4588-ACBA-723DEA9A6D4F}"/>
    <cellStyle name="Normal 7 9 2 2" xfId="3473" xr:uid="{4603C0E4-FE13-4284-B7B8-BD23D61320C7}"/>
    <cellStyle name="Normal 7 9 3" xfId="2890" xr:uid="{AE9BE548-7899-406C-99DC-EB1FC3B82C4E}"/>
    <cellStyle name="Normal 70" xfId="107" xr:uid="{2C599317-0EB7-4C2B-A0E8-E4C683CE6792}"/>
    <cellStyle name="Normal 71" xfId="896" xr:uid="{37357BE5-44DE-4692-99B7-107286BD92B9}"/>
    <cellStyle name="Normal 72" xfId="929" xr:uid="{0A338E56-BCC9-4578-8900-577389FFC191}"/>
    <cellStyle name="Normal 73" xfId="1126" xr:uid="{B8EF5BCB-A035-4156-A820-1ACAD987572C}"/>
    <cellStyle name="Normal 73 2" xfId="1721" xr:uid="{4E4A202A-4760-43A5-81E4-F49C3FA981C3}"/>
    <cellStyle name="Normal 73 2 2" xfId="3303" xr:uid="{B286A621-68DB-446A-AB07-7E9C157D2B07}"/>
    <cellStyle name="Normal 73 3" xfId="2720" xr:uid="{AD72CDFE-1A87-4FDF-A9AE-11AEE483B88A}"/>
    <cellStyle name="Normal 74" xfId="1130" xr:uid="{E0BBE213-D9DB-4E6C-8856-D107D03BBA96}"/>
    <cellStyle name="Normal 74 2" xfId="1723" xr:uid="{A7923C9D-F3FC-41F8-A282-815797108F61}"/>
    <cellStyle name="Normal 74 2 2" xfId="3305" xr:uid="{8BFA573B-3EAB-4EA3-89BE-B5DFA65D988F}"/>
    <cellStyle name="Normal 74 3" xfId="2722" xr:uid="{1BF516FD-B037-44B1-B644-3EACD0F76006}"/>
    <cellStyle name="Normal 75" xfId="1127" xr:uid="{382FCD1F-2426-43FE-91C1-02C547A0B023}"/>
    <cellStyle name="Normal 75 2" xfId="1722" xr:uid="{6615D2F0-FA03-495B-B754-D691306764F1}"/>
    <cellStyle name="Normal 75 2 2" xfId="3304" xr:uid="{7802F69B-3F01-4BCC-93EB-FC8380B00226}"/>
    <cellStyle name="Normal 75 3" xfId="2721" xr:uid="{D1B5636F-FB7C-4678-98DB-C2824C67C35C}"/>
    <cellStyle name="Normal 76" xfId="1131" xr:uid="{D67569CF-20AC-4386-99D6-8AF02D28C256}"/>
    <cellStyle name="Normal 76 2" xfId="1724" xr:uid="{45FD42D2-ABBA-499A-A5EB-D5174A170010}"/>
    <cellStyle name="Normal 76 2 2" xfId="3306" xr:uid="{A05157C0-2AA0-450D-974F-5D14FDCFC56A}"/>
    <cellStyle name="Normal 76 3" xfId="2723" xr:uid="{61397D1C-9408-43CE-B9AB-48010FB772A4}"/>
    <cellStyle name="Normal 77" xfId="1325" xr:uid="{63B6DB3D-75C5-465B-8092-59E3FAD442CC}"/>
    <cellStyle name="Normal 78" xfId="1519" xr:uid="{18671E7A-0D1A-4048-AE5B-F76197B048BD}"/>
    <cellStyle name="Normal 79" xfId="1520" xr:uid="{7EAD7445-9030-4982-9292-0AFB6D51E763}"/>
    <cellStyle name="Normal 8" xfId="670" xr:uid="{516F763D-A4F2-450E-8C0A-8B3A7054C1E2}"/>
    <cellStyle name="Normal 80" xfId="1521" xr:uid="{8C70F535-867B-4F71-A1CA-5E1C4C6CB74D}"/>
    <cellStyle name="Normal 81" xfId="930" xr:uid="{7B59EB9A-F6DA-47FA-8C79-A1B67507BA99}"/>
    <cellStyle name="Normal 82" xfId="1125" xr:uid="{EC5A66A7-C09E-41D7-9050-A3E3497E238A}"/>
    <cellStyle name="Normal 83" xfId="1522" xr:uid="{0EECDA61-19A0-4FD5-A4D2-BC0308B2939B}"/>
    <cellStyle name="Normal 84" xfId="1097" xr:uid="{7C377C4E-937A-4FD7-9E75-C2B4B7C2A875}"/>
    <cellStyle name="Normal 85" xfId="1523" xr:uid="{25048650-1424-45C5-A51D-206DB6D4223F}"/>
    <cellStyle name="Normal 86" xfId="1720" xr:uid="{F2B811D9-F10D-44F6-952B-96DA9640619D}"/>
    <cellStyle name="Normal 87" xfId="2111" xr:uid="{C77E76EE-EBAF-45FE-A78F-3A4B407F41F0}"/>
    <cellStyle name="Normal 88" xfId="1691" xr:uid="{29B4290B-7FD3-487A-8434-5B0301D9FF96}"/>
    <cellStyle name="Normal 89" xfId="1524" xr:uid="{219B5BB0-D795-418C-8D6A-D9CF02D0D6F4}"/>
    <cellStyle name="Normal 9" xfId="671" xr:uid="{1D1BDA1F-0581-45CB-9694-179B40F681C9}"/>
    <cellStyle name="Normal 90" xfId="2113" xr:uid="{CE440CC8-5525-4302-B957-EF2A3383C9DF}"/>
    <cellStyle name="Normal 91" xfId="1719" xr:uid="{47F82E71-69BE-437C-881C-5A3CE47E3105}"/>
    <cellStyle name="Normal 92" xfId="2112" xr:uid="{4998170A-92B0-4BE4-BD58-5CB66407BAEE}"/>
    <cellStyle name="Normal 93" xfId="2114" xr:uid="{CA775803-6A16-4020-BB6C-5B0E73B4A362}"/>
    <cellStyle name="Normal 94" xfId="2115" xr:uid="{8BC2E2C3-47CE-497D-ADA5-96DDF9656077}"/>
    <cellStyle name="Normal 95" xfId="2314" xr:uid="{A1CFBC35-B977-4912-80EE-D4FB22D9D0A4}"/>
    <cellStyle name="Normal 96" xfId="2320" xr:uid="{5575864B-019E-4ECA-A6F8-85B795E4BCDE}"/>
    <cellStyle name="Normal 97" xfId="2116" xr:uid="{EA09642A-C867-4540-BF49-7F582F15F7C3}"/>
    <cellStyle name="Normal 98" xfId="2319" xr:uid="{DE453C9C-B62B-4259-94BD-1E52B646C4BB}"/>
    <cellStyle name="Normal 99" xfId="2321" xr:uid="{FEAB4AA4-7D9A-4217-912B-8DF979DD650E}"/>
    <cellStyle name="Normal_ERNT TFI-POD Q3-2010_HR_FINAL" xfId="7" xr:uid="{EA0B5C86-DB9C-407F-A74E-B8E22303FDE4}"/>
    <cellStyle name="Note 2" xfId="672" xr:uid="{3A7A0E3B-7E1C-4CCA-8506-932FC5BF6713}"/>
    <cellStyle name="Note 2 2" xfId="673" xr:uid="{B571611E-DA3C-4573-8E50-1A4BB2297628}"/>
    <cellStyle name="Note 2 3" xfId="674" xr:uid="{E10F827D-FF74-4968-AEE7-A2394F05CDFB}"/>
    <cellStyle name="Note 2 4" xfId="675" xr:uid="{349E48AC-8773-4E6C-803A-2BB87A416096}"/>
    <cellStyle name="Note 3" xfId="676" xr:uid="{531D14F8-EB73-46FD-B6FD-3844330C902C}"/>
    <cellStyle name="Note 4" xfId="50" xr:uid="{41FFB0FF-02E7-4DD2-99E8-D0807810DDD5}"/>
    <cellStyle name="Obično_Knjiga2" xfId="677" xr:uid="{B7FCD301-475B-40C1-9476-D5110525937A}"/>
    <cellStyle name="Output 2" xfId="678" xr:uid="{E65B3256-5312-4653-94D3-788237E60522}"/>
    <cellStyle name="Output 2 2" xfId="679" xr:uid="{CAF77AAB-06D2-465C-A4FF-70FBDD2A9BC0}"/>
    <cellStyle name="Output 2 3" xfId="680" xr:uid="{6E7C3E78-B974-4535-9CF8-5F91EBC09C9B}"/>
    <cellStyle name="Output 3" xfId="681" xr:uid="{7C962A03-EC9E-451F-9A15-F528B773FE97}"/>
    <cellStyle name="Output 4" xfId="51" xr:uid="{EA8DA61E-FBDE-4482-81D9-B3BBF2DF2E85}"/>
    <cellStyle name="Percent [2]" xfId="682" xr:uid="{467DA59C-E377-4B9F-815D-113EEBC4DCAD}"/>
    <cellStyle name="Percent [2] 2" xfId="683" xr:uid="{73DDA65B-6A8D-47D7-9F05-446C11C56213}"/>
    <cellStyle name="Percent 10" xfId="684" xr:uid="{35958E21-7FEC-4C70-B071-568E3C3E6E48}"/>
    <cellStyle name="Percent 11" xfId="685" xr:uid="{195C7BE3-8783-4575-B468-B42B73502670}"/>
    <cellStyle name="Percent 12" xfId="686" xr:uid="{826B8CA4-3381-4BD8-8740-04D6BD93CFD4}"/>
    <cellStyle name="Percent 13" xfId="687" xr:uid="{A646D707-0D3D-4FCD-8A3C-390613AB7944}"/>
    <cellStyle name="Percent 14" xfId="688" xr:uid="{4505D61A-A1AA-4789-A013-E67DDFEC58CD}"/>
    <cellStyle name="Percent 15" xfId="689" xr:uid="{643698A7-7704-4590-8344-DEB943809165}"/>
    <cellStyle name="Percent 16" xfId="690" xr:uid="{2FDC7EF3-504D-42E0-B0F0-1AF7BE3594E7}"/>
    <cellStyle name="Percent 17" xfId="691" xr:uid="{4E354E88-3BDB-4313-B5C9-7862519B5343}"/>
    <cellStyle name="Percent 18" xfId="692" xr:uid="{99F2E5CD-A404-4923-8A01-DA240890530B}"/>
    <cellStyle name="Percent 19" xfId="693" xr:uid="{E14AA0DA-5F38-4B12-964A-62CAD76B42B7}"/>
    <cellStyle name="Percent 2" xfId="694" xr:uid="{03578D6A-4036-422A-A844-79939D4962BE}"/>
    <cellStyle name="Percent 2 2" xfId="695" xr:uid="{47E7157E-DDFB-4D1B-9ED2-2D3C5C1B04F1}"/>
    <cellStyle name="Percent 2 2 2" xfId="3889" xr:uid="{C3833966-5EB2-4853-8CD1-AFFF2187CF64}"/>
    <cellStyle name="Percent 2 3" xfId="696" xr:uid="{26C77878-8CC1-43C4-866D-B13AA6AD89EC}"/>
    <cellStyle name="Percent 2 4" xfId="2329" xr:uid="{DEF9185A-170A-4236-A4A7-DE5690BE0786}"/>
    <cellStyle name="Percent 20" xfId="697" xr:uid="{AF9D0CBD-AA2C-4441-801E-25A8F9F9E0C2}"/>
    <cellStyle name="Percent 21" xfId="698" xr:uid="{C158D95F-7FDC-4E8E-99C7-44B8F35ECAE6}"/>
    <cellStyle name="Percent 22" xfId="699" xr:uid="{1B30CBB3-CE77-4CC7-A081-705416AAA13F}"/>
    <cellStyle name="Percent 23" xfId="700" xr:uid="{BB5B25EC-F6D7-4DC7-8875-E2D9248E617C}"/>
    <cellStyle name="Percent 24" xfId="701" xr:uid="{F4F343CF-2803-468B-A204-6A2DDFB9B6B7}"/>
    <cellStyle name="Percent 25" xfId="702" xr:uid="{CC93DDD0-EC99-4283-A13E-9611C7AB4849}"/>
    <cellStyle name="Percent 26" xfId="703" xr:uid="{FC3E37CC-AC9C-4C5C-BB4D-182E3D550C23}"/>
    <cellStyle name="Percent 27" xfId="704" xr:uid="{87ACF74B-A130-4926-AAB6-67CE50783E10}"/>
    <cellStyle name="Percent 28" xfId="705" xr:uid="{C3B6AEBB-27C3-48E9-86DA-4247FB15A2E7}"/>
    <cellStyle name="Percent 29" xfId="706" xr:uid="{A839B75B-023E-427C-9BC9-54F86ABE93F8}"/>
    <cellStyle name="Percent 3" xfId="707" xr:uid="{5CA83CF9-9041-4577-96F6-392F0D878D82}"/>
    <cellStyle name="Percent 3 2" xfId="708" xr:uid="{48E0406D-5CFC-45FE-A0C7-09187A6C5FDB}"/>
    <cellStyle name="Percent 30" xfId="709" xr:uid="{BD78F6D9-14C0-40D0-8B77-7707D10571B1}"/>
    <cellStyle name="Percent 31" xfId="710" xr:uid="{7175755E-B54D-46D6-97F2-824CF854F092}"/>
    <cellStyle name="Percent 32" xfId="711" xr:uid="{B19FD399-96E8-4CCC-9DBE-B18709BDCAF3}"/>
    <cellStyle name="Percent 33" xfId="712" xr:uid="{33328FE5-6552-4203-8595-3A2AEB85C0EA}"/>
    <cellStyle name="Percent 34" xfId="713" xr:uid="{A1936091-D21D-4250-BE04-CD2161CFD74D}"/>
    <cellStyle name="Percent 35" xfId="714" xr:uid="{91CB2EC3-B651-4DD6-9509-22461B378B5F}"/>
    <cellStyle name="Percent 36" xfId="715" xr:uid="{ED89672B-5780-43C4-8621-6E3A8ED25242}"/>
    <cellStyle name="Percent 37" xfId="716" xr:uid="{B9937D58-2D48-4B4D-8E4B-DBD3A0DFCC7E}"/>
    <cellStyle name="Percent 38" xfId="717" xr:uid="{AD538AD9-0870-4183-A89F-D024DE25A0ED}"/>
    <cellStyle name="Percent 39" xfId="718" xr:uid="{E94E003E-A753-4C7E-A36C-958668532AB7}"/>
    <cellStyle name="Percent 4" xfId="719" xr:uid="{4BB0601C-2EDD-4AF4-8A49-DBCB2AB4F939}"/>
    <cellStyle name="Percent 4 2" xfId="3888" xr:uid="{57FD57FC-317A-4864-AB35-B485AFE9AC8A}"/>
    <cellStyle name="Percent 40" xfId="720" xr:uid="{9910B980-D2C4-4A17-89A3-5C304CDF6FD3}"/>
    <cellStyle name="Percent 41" xfId="3890" xr:uid="{62537FB8-AFFF-427D-A8CC-BC32BD4812D4}"/>
    <cellStyle name="Percent 42" xfId="3891" xr:uid="{E672E485-380B-44F5-AF23-9AD9909F28AC}"/>
    <cellStyle name="Percent 43" xfId="3892" xr:uid="{A9388D39-898D-4162-9EF3-F41C169B724C}"/>
    <cellStyle name="Percent 5" xfId="721" xr:uid="{4EA9FEDE-F515-473F-8B48-2797673B623D}"/>
    <cellStyle name="Percent 6" xfId="722" xr:uid="{F13CF061-E4AD-4221-A3DC-2C604ED1B7CA}"/>
    <cellStyle name="Percent 7" xfId="723" xr:uid="{6DC806B9-A5BB-483F-873C-CF9C0A321C8C}"/>
    <cellStyle name="Percent 8" xfId="724" xr:uid="{C2194CDF-9282-49D3-92F1-D87A272F2161}"/>
    <cellStyle name="Percent 9" xfId="725" xr:uid="{D79C3DFE-D9DA-4677-90CA-60D4E31E7D25}"/>
    <cellStyle name="SAPBEXaggData" xfId="52" xr:uid="{D6F16D08-05A4-4DE3-8645-786EA5FAA51B}"/>
    <cellStyle name="SAPBEXaggData 2" xfId="102" xr:uid="{67C0AD35-66D3-403F-BA3C-0EDEA1E7EA4E}"/>
    <cellStyle name="SAPBEXaggData 3" xfId="726" xr:uid="{708DA63D-27FB-4982-A756-0D21C93F619D}"/>
    <cellStyle name="SAPBEXaggData 4" xfId="727" xr:uid="{2B74CF05-79DE-4508-A99E-E5407C44C620}"/>
    <cellStyle name="SAPBEXaggData 5" xfId="728" xr:uid="{C6CAE6C5-2042-4534-8713-EDD5A4D55070}"/>
    <cellStyle name="SAPBEXaggData_BS GFI9 1306A PA2" xfId="729" xr:uid="{95C084D0-84DC-406A-AB10-DFA341B5964B}"/>
    <cellStyle name="SAPBEXaggDataEmph" xfId="53" xr:uid="{DB8B5F58-6FF4-4E1B-9A90-193F84E52D5E}"/>
    <cellStyle name="SAPBEXaggDataEmph 2" xfId="730" xr:uid="{268C9A49-9E81-4BC5-9B80-4B4997A567FB}"/>
    <cellStyle name="SAPBEXaggDataEmph 3" xfId="731" xr:uid="{155BA77F-84EF-4FE0-8EFB-67D913EFE10E}"/>
    <cellStyle name="SAPBEXaggDataEmph 4" xfId="732" xr:uid="{527431BE-EBC7-40FA-A45E-DC7CB20B3C47}"/>
    <cellStyle name="SAPBEXaggDataEmph_MRIS 1308A" xfId="733" xr:uid="{C95A61FB-60E4-4B0F-94EC-F0027A643DD8}"/>
    <cellStyle name="SAPBEXaggItem" xfId="54" xr:uid="{6E9A48D8-68EB-40A4-81E8-CA27D88CD493}"/>
    <cellStyle name="SAPBEXaggItem 2" xfId="99" xr:uid="{BAA285A2-2471-4B4E-B475-280933C00B4D}"/>
    <cellStyle name="SAPBEXaggItem 3" xfId="734" xr:uid="{BACA150F-0C7F-4A76-B5DC-7169A15B7891}"/>
    <cellStyle name="SAPBEXaggItem 4" xfId="735" xr:uid="{E2033A1E-3E90-4365-AC15-0AC3C3E9C082}"/>
    <cellStyle name="SAPBEXaggItem 5" xfId="736" xr:uid="{39C34953-AE18-4EC8-A0AD-C76D63F771A8}"/>
    <cellStyle name="SAPBEXaggItem_BS GFI9 1306A PA2" xfId="737" xr:uid="{15D5283E-8159-439C-B98C-9A0264A7E727}"/>
    <cellStyle name="SAPBEXaggItemX" xfId="55" xr:uid="{13859920-E3B3-4C76-8B46-E6B96332AB4D}"/>
    <cellStyle name="SAPBEXaggItemX 2" xfId="738" xr:uid="{94272539-1E57-4067-954A-F84E0B305551}"/>
    <cellStyle name="SAPBEXaggItemX 2 2" xfId="739" xr:uid="{CC598E34-7629-4BDF-9E25-BC14251B4F9A}"/>
    <cellStyle name="SAPBEXaggItemX 2 3" xfId="740" xr:uid="{7C517328-ACDF-414F-8858-D920218621FC}"/>
    <cellStyle name="SAPBEXaggItemX 3" xfId="741" xr:uid="{D6BAE2B7-17E5-41D2-8FF1-63622E579690}"/>
    <cellStyle name="SAPBEXchaText" xfId="56" xr:uid="{865DB17C-4294-4529-9794-BBF413F212A6}"/>
    <cellStyle name="SAPBEXchaText 2" xfId="97" xr:uid="{E61CA4E6-4FB3-426F-AF21-D64E4ABDD300}"/>
    <cellStyle name="SAPBEXchaText 3" xfId="742" xr:uid="{C6E59107-9F57-4B05-AA4E-5B48159C27AF}"/>
    <cellStyle name="SAPBEXchaText 4" xfId="743" xr:uid="{DB74BB50-61D5-471F-B0FA-6C42280E0E35}"/>
    <cellStyle name="SAPBEXchaText 5" xfId="744" xr:uid="{16DDA55D-7C54-4BCE-8D21-2D0B486DBA2A}"/>
    <cellStyle name="SAPBEXchaText_BS GFI9 1306A PA2" xfId="745" xr:uid="{2EC02EFD-5EBD-4FA9-B372-281DDB766C8C}"/>
    <cellStyle name="SAPBEXexcBad7" xfId="57" xr:uid="{33EF4DED-CE26-47FC-A087-D4548E092822}"/>
    <cellStyle name="SAPBEXexcBad7 2" xfId="747" xr:uid="{BF786AFC-D749-4E2C-B9A9-A71E4A7864E5}"/>
    <cellStyle name="SAPBEXexcBad7 3" xfId="748" xr:uid="{CE7F5BCA-6D71-4C7D-A1B7-F542DB0CD2D2}"/>
    <cellStyle name="SAPBEXexcBad7 4" xfId="749" xr:uid="{D6BF5B26-F16D-4331-A54A-CC4BFEF9F009}"/>
    <cellStyle name="SAPBEXexcBad7 5" xfId="750" xr:uid="{DFB22E59-F8A1-4478-88EF-8CFCA2CE6A13}"/>
    <cellStyle name="SAPBEXexcBad7 6" xfId="746" xr:uid="{3E9E9188-91B0-4FA5-91B9-7395AB3C3125}"/>
    <cellStyle name="SAPBEXexcBad7_BS GFI9 1306A PA2" xfId="751" xr:uid="{1740025F-F8EA-4C46-8973-FC4F7728C83C}"/>
    <cellStyle name="SAPBEXexcBad8" xfId="58" xr:uid="{E60AB445-71AF-44A9-81B0-47EADE07A156}"/>
    <cellStyle name="SAPBEXexcBad8 2" xfId="753" xr:uid="{DB6A010F-C752-4DAA-A41F-9E4717609D31}"/>
    <cellStyle name="SAPBEXexcBad8 3" xfId="754" xr:uid="{57890287-7A58-482D-8971-8A87279ED7EB}"/>
    <cellStyle name="SAPBEXexcBad8 4" xfId="755" xr:uid="{EC653FDA-E74A-4905-96B9-0D9E98B764E0}"/>
    <cellStyle name="SAPBEXexcBad8 5" xfId="756" xr:uid="{5041EE35-2147-4D44-9565-7A71147E6A99}"/>
    <cellStyle name="SAPBEXexcBad8 6" xfId="752" xr:uid="{8321DF68-2001-4271-A8FA-2F10C191C423}"/>
    <cellStyle name="SAPBEXexcBad8_BS GFI9 1306A PA2" xfId="757" xr:uid="{62ABC5A4-07E3-42EB-A723-00B32066F9D5}"/>
    <cellStyle name="SAPBEXexcBad9" xfId="59" xr:uid="{3E3688EA-A4E7-4831-8462-35463ABA0C41}"/>
    <cellStyle name="SAPBEXexcBad9 2" xfId="759" xr:uid="{8BBCE5DF-1946-4F93-A651-A9C3C6A6AF44}"/>
    <cellStyle name="SAPBEXexcBad9 3" xfId="760" xr:uid="{2EB97663-2DEE-4AC2-A08B-18F638F23A87}"/>
    <cellStyle name="SAPBEXexcBad9 4" xfId="761" xr:uid="{F57ED0D3-F5DF-4C84-BCC1-E1B251AC4D6C}"/>
    <cellStyle name="SAPBEXexcBad9 5" xfId="762" xr:uid="{9FD01B64-0ED0-4C76-9310-8E1CE1F3C843}"/>
    <cellStyle name="SAPBEXexcBad9 6" xfId="758" xr:uid="{BD16A72D-CBCC-4564-B512-3192B45662EE}"/>
    <cellStyle name="SAPBEXexcBad9_BS GFI9 1306A PA2" xfId="763" xr:uid="{1E308EFB-7C8A-418B-B0CB-76DE99299790}"/>
    <cellStyle name="SAPBEXexcCritical4" xfId="60" xr:uid="{728B12B6-3818-4A0C-AF1A-90974292AC5C}"/>
    <cellStyle name="SAPBEXexcCritical4 2" xfId="765" xr:uid="{05741FC0-6C62-433B-A05C-68CFA9395C6C}"/>
    <cellStyle name="SAPBEXexcCritical4 3" xfId="766" xr:uid="{215B39A4-B8ED-4DAE-8B9D-B27CB6A2130E}"/>
    <cellStyle name="SAPBEXexcCritical4 4" xfId="767" xr:uid="{22119149-CF14-499E-A8BE-8226BB233780}"/>
    <cellStyle name="SAPBEXexcCritical4 5" xfId="768" xr:uid="{4B3291D9-9824-4352-8C74-EA8A08093215}"/>
    <cellStyle name="SAPBEXexcCritical4 6" xfId="764" xr:uid="{4AA71338-20E3-40B2-893B-083A9002119D}"/>
    <cellStyle name="SAPBEXexcCritical4_BS GFI9 1306A PA2" xfId="769" xr:uid="{2AB1C1D3-3EEA-4C09-BF19-4F8B6E37AFD0}"/>
    <cellStyle name="SAPBEXexcCritical5" xfId="61" xr:uid="{FE2E13B0-57B6-4223-9071-47A222E8368B}"/>
    <cellStyle name="SAPBEXexcCritical5 2" xfId="771" xr:uid="{62C0A06D-60A3-4220-84CD-DD7ABD99F2E9}"/>
    <cellStyle name="SAPBEXexcCritical5 3" xfId="772" xr:uid="{B953C95D-8BE4-4F87-8B01-257748529726}"/>
    <cellStyle name="SAPBEXexcCritical5 4" xfId="773" xr:uid="{02C2F93D-2AED-4196-BA73-5F4DB12C515C}"/>
    <cellStyle name="SAPBEXexcCritical5 5" xfId="774" xr:uid="{429769A5-F701-4983-947F-B6E8FE60050C}"/>
    <cellStyle name="SAPBEXexcCritical5 6" xfId="770" xr:uid="{CDABCEBC-BC9C-443C-9682-058D29224E21}"/>
    <cellStyle name="SAPBEXexcCritical5_BS GFI9 1306A PA2" xfId="775" xr:uid="{BFF95BBB-08B8-4E31-B644-CAB327F4DB02}"/>
    <cellStyle name="SAPBEXexcCritical6" xfId="62" xr:uid="{F148A432-D8AC-4F5C-9E27-42DE76FAC39D}"/>
    <cellStyle name="SAPBEXexcCritical6 2" xfId="777" xr:uid="{D54493AE-0575-45D8-AD95-75CB2F4EBE41}"/>
    <cellStyle name="SAPBEXexcCritical6 3" xfId="778" xr:uid="{CC6F5165-F73B-45FC-876E-65E89D1AA193}"/>
    <cellStyle name="SAPBEXexcCritical6 4" xfId="779" xr:uid="{B1F91D5B-630F-4AA3-B8A3-1169B5B71EBD}"/>
    <cellStyle name="SAPBEXexcCritical6 5" xfId="780" xr:uid="{53F4B76A-53E7-4EBD-B01C-F2E3599D80DA}"/>
    <cellStyle name="SAPBEXexcCritical6 6" xfId="776" xr:uid="{C4C43C5B-20F7-4BD0-91B9-37D5CCBE26BE}"/>
    <cellStyle name="SAPBEXexcCritical6_BS GFI9 1306A PA2" xfId="781" xr:uid="{32246AB2-6CF0-4A0D-9600-617C8CD60890}"/>
    <cellStyle name="SAPBEXexcGood1" xfId="63" xr:uid="{B92BEB0A-4B00-4EA6-B8BB-694F657B0461}"/>
    <cellStyle name="SAPBEXexcGood1 2" xfId="783" xr:uid="{7009E419-2981-4B0D-B7F2-89CB46B6E6ED}"/>
    <cellStyle name="SAPBEXexcGood1 3" xfId="784" xr:uid="{D7C5A831-997C-46DE-A341-7F52303A2396}"/>
    <cellStyle name="SAPBEXexcGood1 4" xfId="785" xr:uid="{AC7836E5-3EDA-4EC7-BC43-16756C662B9B}"/>
    <cellStyle name="SAPBEXexcGood1 5" xfId="786" xr:uid="{85132819-3DC9-47BE-AE7B-41B1DCE54205}"/>
    <cellStyle name="SAPBEXexcGood1 6" xfId="782" xr:uid="{C8E2BDC0-8660-4BBB-8346-8971ABD1669C}"/>
    <cellStyle name="SAPBEXexcGood1_BS GFI9 1306A PA2" xfId="787" xr:uid="{5C2C4EBB-C937-44AF-975F-CC4AFFE045D8}"/>
    <cellStyle name="SAPBEXexcGood2" xfId="64" xr:uid="{E90C7E17-A797-4D79-8DB4-AD20F0E58162}"/>
    <cellStyle name="SAPBEXexcGood2 2" xfId="789" xr:uid="{53547840-67F0-4707-BC73-BF2D122C0CE2}"/>
    <cellStyle name="SAPBEXexcGood2 3" xfId="790" xr:uid="{9439111F-4715-4E2B-BE51-4460AD56FC4B}"/>
    <cellStyle name="SAPBEXexcGood2 4" xfId="791" xr:uid="{7FD5BE54-93F4-4E82-B20D-811EAA808BA3}"/>
    <cellStyle name="SAPBEXexcGood2 5" xfId="792" xr:uid="{83A2814C-77E1-4F42-911D-53CF1219B131}"/>
    <cellStyle name="SAPBEXexcGood2 6" xfId="788" xr:uid="{55732EF6-B876-4CFF-B15D-5F3478FB0AF4}"/>
    <cellStyle name="SAPBEXexcGood2_BS GFI9 1306A PA2" xfId="793" xr:uid="{646222DC-CE4A-4A98-96D7-5B739EE28E58}"/>
    <cellStyle name="SAPBEXexcGood3" xfId="65" xr:uid="{4A45D283-9A1D-4C35-80E4-ED7C737D1539}"/>
    <cellStyle name="SAPBEXexcGood3 2" xfId="795" xr:uid="{0187D61F-691E-4D3F-90F8-46E56634ADFF}"/>
    <cellStyle name="SAPBEXexcGood3 3" xfId="796" xr:uid="{EC8C5666-E66E-4F4A-B4C8-AE07F1483517}"/>
    <cellStyle name="SAPBEXexcGood3 4" xfId="797" xr:uid="{A9C0D413-4680-4F56-93FF-7D6C778AF6EA}"/>
    <cellStyle name="SAPBEXexcGood3 5" xfId="798" xr:uid="{3DAECEF7-C416-4C6E-B772-7D013B04EFB3}"/>
    <cellStyle name="SAPBEXexcGood3 6" xfId="794" xr:uid="{9145EB52-0965-4DE6-9E4C-8434F7D1F5A3}"/>
    <cellStyle name="SAPBEXexcGood3_BS GFI9 1306A PA2" xfId="799" xr:uid="{F405E39E-80F5-48FE-B736-6F66B0B3AC1E}"/>
    <cellStyle name="SAPBEXfilterDrill" xfId="66" xr:uid="{8646F009-676D-49FF-89BE-42F4D82358B6}"/>
    <cellStyle name="SAPBEXfilterDrill 2" xfId="801" xr:uid="{F48C8FB0-097B-4563-90EC-241BBDEF4B0F}"/>
    <cellStyle name="SAPBEXfilterDrill 3" xfId="802" xr:uid="{0DA9B7E2-6962-44B6-B571-FC061B527C5B}"/>
    <cellStyle name="SAPBEXfilterDrill 4" xfId="803" xr:uid="{5A6F4C2E-9F9A-4D71-8816-C8FAA9BF80DB}"/>
    <cellStyle name="SAPBEXfilterDrill 5" xfId="804" xr:uid="{B5B453BA-C64B-4054-8876-8AED1A7190A3}"/>
    <cellStyle name="SAPBEXfilterDrill 6" xfId="800" xr:uid="{B16C72CD-00D9-41AE-9619-911908B7850E}"/>
    <cellStyle name="SAPBEXfilterDrill_BS GFI9 1306A PA2" xfId="805" xr:uid="{917A64C0-F2B3-45E6-B527-231B1D7A0AB9}"/>
    <cellStyle name="SAPBEXfilterItem" xfId="67" xr:uid="{9F1CCF21-A41B-4679-8CB0-82257FEEB465}"/>
    <cellStyle name="SAPBEXfilterItem 2" xfId="806" xr:uid="{2420222C-577E-4E12-87F4-0C3A4ED367BF}"/>
    <cellStyle name="SAPBEXfilterItem 3" xfId="807" xr:uid="{DAAF789A-87E8-4076-ADE3-206B4308794C}"/>
    <cellStyle name="SAPBEXfilterItem 4" xfId="808" xr:uid="{6DEB3359-7447-4C18-B398-A6C1C52EDB63}"/>
    <cellStyle name="SAPBEXfilterItem 5" xfId="809" xr:uid="{71C6884A-A056-4ACE-B02B-FE9AA73DF431}"/>
    <cellStyle name="SAPBEXfilterItem_GFI9 Konsolidiran 1308A" xfId="810" xr:uid="{4A49456B-F9F4-4AF6-BEED-E9CEC07F8FBF}"/>
    <cellStyle name="SAPBEXfilterText" xfId="68" xr:uid="{EB46D0BE-0917-4B93-93C0-642F742583A0}"/>
    <cellStyle name="SAPBEXfilterText 2" xfId="811" xr:uid="{B8B6D165-06C4-4F83-B635-81C432B07CCC}"/>
    <cellStyle name="SAPBEXfilterText 2 2" xfId="812" xr:uid="{852A0A60-A9E2-439A-9876-D441AB380D8A}"/>
    <cellStyle name="SAPBEXfilterText 2 3" xfId="813" xr:uid="{A08B1347-68D7-4247-BF45-2129178C4968}"/>
    <cellStyle name="SAPBEXfilterText 3" xfId="814" xr:uid="{A0B73BC4-6824-43FC-B5C8-C39193F8AE8E}"/>
    <cellStyle name="SAPBEXformats" xfId="69" xr:uid="{E9296EA7-6BC5-4634-88B6-D786F98AD917}"/>
    <cellStyle name="SAPBEXformats 2" xfId="816" xr:uid="{D69E0CB7-37FE-4E2A-A74A-5F6CFA45E1BD}"/>
    <cellStyle name="SAPBEXformats 3" xfId="817" xr:uid="{4CE831C2-7969-40B2-B901-6C36BD84BB53}"/>
    <cellStyle name="SAPBEXformats 4" xfId="818" xr:uid="{614ACA5B-833B-435F-99B0-064634147511}"/>
    <cellStyle name="SAPBEXformats 5" xfId="819" xr:uid="{9FFAE2BB-C8C0-4EF9-A17F-B2982D369C1C}"/>
    <cellStyle name="SAPBEXformats 6" xfId="815" xr:uid="{9700EB1B-20C8-487A-B110-704CB75AF6AC}"/>
    <cellStyle name="SAPBEXformats_BS GFI9 1306A PA2" xfId="820" xr:uid="{CF9A58E2-96BB-4BF6-BDAF-5F08493632D5}"/>
    <cellStyle name="SAPBEXheaderItem" xfId="70" xr:uid="{2F8E6F74-FD6E-473A-A0E4-34D11228E0AC}"/>
    <cellStyle name="SAPBEXheaderItem 2" xfId="822" xr:uid="{8FDA7F70-7363-4D1D-8690-D70EAD4F811C}"/>
    <cellStyle name="SAPBEXheaderItem 3" xfId="823" xr:uid="{C5A6DC23-C10C-4C83-90E7-A042ACE043D6}"/>
    <cellStyle name="SAPBEXheaderItem 4" xfId="824" xr:uid="{120F2658-3012-4BE3-B106-22206A0E74D6}"/>
    <cellStyle name="SAPBEXheaderItem 5" xfId="825" xr:uid="{E72ED1EB-0142-48A4-8B5C-0A18E62AA9A4}"/>
    <cellStyle name="SAPBEXheaderItem 6" xfId="821" xr:uid="{994C9E76-50E0-4558-A48E-920E71EAAB80}"/>
    <cellStyle name="SAPBEXheaderItem_BS GFI9 1306A PA2" xfId="826" xr:uid="{C2925F65-A411-4123-A70E-1D6A95B9AE25}"/>
    <cellStyle name="SAPBEXheaderText" xfId="71" xr:uid="{4F3F8D93-A3F6-43FE-9CDE-F2ECAF20BFBC}"/>
    <cellStyle name="SAPBEXheaderText 2" xfId="828" xr:uid="{3887DDD0-0755-433F-B74F-8111B5AE30D2}"/>
    <cellStyle name="SAPBEXheaderText 3" xfId="829" xr:uid="{D097DC85-7736-4C6E-800E-B81B43CC028F}"/>
    <cellStyle name="SAPBEXheaderText 4" xfId="830" xr:uid="{39B826AB-5835-408D-9AB3-752714EA0089}"/>
    <cellStyle name="SAPBEXheaderText 5" xfId="831" xr:uid="{9BBD2549-20B9-44DB-AD86-8C06DD9B6883}"/>
    <cellStyle name="SAPBEXheaderText 6" xfId="827" xr:uid="{95F3FCE9-DB91-4349-8655-6F6FDAF2204A}"/>
    <cellStyle name="SAPBEXheaderText_BS GFI9 1306A PA2" xfId="832" xr:uid="{BE94BCDD-0467-409E-91A4-A857A213ADC6}"/>
    <cellStyle name="SAPBEXHLevel0" xfId="72" xr:uid="{40335C8B-DC82-4198-8B50-A7583AC188EB}"/>
    <cellStyle name="SAPBEXHLevel0 2" xfId="100" xr:uid="{3A4378C5-2E1F-4C2E-9C9A-99C26E7A1FF9}"/>
    <cellStyle name="SAPBEXHLevel0 3" xfId="833" xr:uid="{3DEAC2EC-430F-4D05-A148-76826804AA49}"/>
    <cellStyle name="SAPBEXHLevel0 4" xfId="834" xr:uid="{39278EB4-549A-4CB4-B311-0A92EF150900}"/>
    <cellStyle name="SAPBEXHLevel0 5" xfId="835" xr:uid="{2761CAA8-68E1-47F4-9E92-841BE79678FF}"/>
    <cellStyle name="SAPBEXHLevel0_BS GFI9 1306A PA2" xfId="836" xr:uid="{86F05361-0FC3-45B6-AD7D-9DDECEA8C1F8}"/>
    <cellStyle name="SAPBEXHLevel0X" xfId="73" xr:uid="{F2D113CB-F768-4608-917D-55F66E35D338}"/>
    <cellStyle name="SAPBEXHLevel0X 2" xfId="837" xr:uid="{4E881466-B573-4830-82B0-5672B4DEA887}"/>
    <cellStyle name="SAPBEXHLevel0X 2 2" xfId="838" xr:uid="{BEF1AE85-A384-47D9-90AB-0231F35AEF09}"/>
    <cellStyle name="SAPBEXHLevel0X 2 3" xfId="839" xr:uid="{AA35A525-536F-4709-A5FF-D62350B4D852}"/>
    <cellStyle name="SAPBEXHLevel0X 3" xfId="840" xr:uid="{E95C843A-6916-4EE0-95AD-55932C70A6EC}"/>
    <cellStyle name="SAPBEXHLevel1" xfId="74" xr:uid="{D409D762-9822-4BC2-AB57-FB6ADA3FC621}"/>
    <cellStyle name="SAPBEXHLevel1 2" xfId="103" xr:uid="{93AFFFA6-218D-4D2A-8DF5-D362A787E206}"/>
    <cellStyle name="SAPBEXHLevel1 3" xfId="841" xr:uid="{5E9AC3BE-284F-41C1-9DBD-59B8101F3FE4}"/>
    <cellStyle name="SAPBEXHLevel1 4" xfId="842" xr:uid="{7767388A-B488-4E3A-9B95-DFF888096AA4}"/>
    <cellStyle name="SAPBEXHLevel1 5" xfId="843" xr:uid="{7DCD6C5E-4C1C-4C6B-BB65-E0600FD60468}"/>
    <cellStyle name="SAPBEXHLevel1_BS GFI9 1306A PA2" xfId="844" xr:uid="{2E16F2C4-E245-4E74-BA5B-D0DB4F2E6B74}"/>
    <cellStyle name="SAPBEXHLevel1X" xfId="75" xr:uid="{192F6E4A-31F2-483B-B3CB-2394BE21621C}"/>
    <cellStyle name="SAPBEXHLevel1X 2" xfId="845" xr:uid="{57CA3A56-D2A6-43A6-A883-17B546E54B78}"/>
    <cellStyle name="SAPBEXHLevel1X 2 2" xfId="846" xr:uid="{7E6A3045-62E2-4843-AA10-22FD8F657763}"/>
    <cellStyle name="SAPBEXHLevel1X 2 3" xfId="847" xr:uid="{4F0A4CAC-9AF2-464D-B3E4-466FD6C46C3E}"/>
    <cellStyle name="SAPBEXHLevel1X 3" xfId="848" xr:uid="{FAF205C8-34A5-43AD-B215-25ED34C6EE70}"/>
    <cellStyle name="SAPBEXHLevel2" xfId="76" xr:uid="{F6632414-B1F8-4863-B8A7-3E43D888A6A5}"/>
    <cellStyle name="SAPBEXHLevel2 2" xfId="104" xr:uid="{EF163E16-0E32-4860-BA4D-6865EE7489EE}"/>
    <cellStyle name="SAPBEXHLevel2 3" xfId="849" xr:uid="{362F5214-3677-425C-B59B-DBCE42083D64}"/>
    <cellStyle name="SAPBEXHLevel2 4" xfId="850" xr:uid="{18272AD5-F2E2-489F-B9DE-86952BF84C3E}"/>
    <cellStyle name="SAPBEXHLevel2 5" xfId="851" xr:uid="{348A1C17-0DBE-4B68-95B8-38A4C39680E6}"/>
    <cellStyle name="SAPBEXHLevel2_BS GFI9 1306A PA2" xfId="852" xr:uid="{7F4CD627-CC5F-474C-A843-41CD6AA6925F}"/>
    <cellStyle name="SAPBEXHLevel2X" xfId="77" xr:uid="{D9743493-FD30-4805-9115-1420E0203C8A}"/>
    <cellStyle name="SAPBEXHLevel2X 2" xfId="853" xr:uid="{3DCC8760-072F-453E-89CE-0BA75248F0A8}"/>
    <cellStyle name="SAPBEXHLevel2X 2 2" xfId="854" xr:uid="{F940E0F1-9A92-4B4B-B5F3-4CC8F5A1E640}"/>
    <cellStyle name="SAPBEXHLevel2X 2 3" xfId="855" xr:uid="{536F250F-34DA-4C3F-AC26-0C61BA0CFB70}"/>
    <cellStyle name="SAPBEXHLevel2X 3" xfId="856" xr:uid="{1B81AD22-08B6-4A88-9463-4E269EAA0605}"/>
    <cellStyle name="SAPBEXHLevel3" xfId="78" xr:uid="{4B86036C-121C-45B2-BB7B-D98E9076BFF7}"/>
    <cellStyle name="SAPBEXHLevel3 2" xfId="105" xr:uid="{89B690E2-1709-4541-BEE5-95596E8B4757}"/>
    <cellStyle name="SAPBEXHLevel3 3" xfId="857" xr:uid="{A23B4645-DC70-4ED4-9D4E-54F73C53A05B}"/>
    <cellStyle name="SAPBEXHLevel3 4" xfId="858" xr:uid="{9403FB64-338E-4FB8-925A-E50286060CF4}"/>
    <cellStyle name="SAPBEXHLevel3 5" xfId="859" xr:uid="{243FA40C-8512-4379-AD11-F20BFA3C5925}"/>
    <cellStyle name="SAPBEXHLevel3_BS GFI9 1306A PA2" xfId="860" xr:uid="{706236DF-4801-4E39-9012-D6B14429EB68}"/>
    <cellStyle name="SAPBEXHLevel3X" xfId="79" xr:uid="{7A808A6A-840C-4577-8DAE-4DEED91D4EC3}"/>
    <cellStyle name="SAPBEXHLevel3X 2" xfId="861" xr:uid="{BEAA01D7-C483-44D0-8B3E-310235CEF764}"/>
    <cellStyle name="SAPBEXHLevel3X 2 2" xfId="862" xr:uid="{34736336-57CC-4CAB-B874-A4DDAAEC908D}"/>
    <cellStyle name="SAPBEXHLevel3X 2 3" xfId="863" xr:uid="{CE2F0D7E-D386-4667-8A53-C20DE7681C83}"/>
    <cellStyle name="SAPBEXHLevel3X 3" xfId="864" xr:uid="{9454B7DC-771C-45BD-81F5-9FD990012044}"/>
    <cellStyle name="SAPBEXinputData" xfId="80" xr:uid="{7011B220-7313-4FCC-B104-D74844CEA13B}"/>
    <cellStyle name="SAPBEXinputData 2" xfId="865" xr:uid="{6BED4A5B-BAD8-43A2-9B5E-3393420E8252}"/>
    <cellStyle name="SAPBEXinputData 2 2" xfId="866" xr:uid="{8995F58B-40C6-49DC-BDF6-745ECB836E15}"/>
    <cellStyle name="SAPBEXinputData 2 3" xfId="867" xr:uid="{6878DD74-0F1E-457F-89FA-61C1A924CE85}"/>
    <cellStyle name="SAPBEXinputData 3" xfId="868" xr:uid="{937FBEEC-46AA-48D7-AB7C-62677E20820C}"/>
    <cellStyle name="SAPBEXItemHeader" xfId="81" xr:uid="{C20F9043-4753-4610-8903-AF5BD48BF01D}"/>
    <cellStyle name="SAPBEXresData" xfId="82" xr:uid="{AA4136A5-5955-44E5-B168-FD6939AE34B7}"/>
    <cellStyle name="SAPBEXresData 2" xfId="869" xr:uid="{3AAB2661-5BFB-4E7A-8137-2DEF3531A309}"/>
    <cellStyle name="SAPBEXresData 2 2" xfId="870" xr:uid="{C540167B-3DBF-4660-98A5-46CB86E1EB50}"/>
    <cellStyle name="SAPBEXresData 2 3" xfId="871" xr:uid="{46149A95-985B-43C4-980A-CE0B41371628}"/>
    <cellStyle name="SAPBEXresData 3" xfId="872" xr:uid="{85434252-FD6E-47F2-B60A-2FD7CD8D1228}"/>
    <cellStyle name="SAPBEXresDataEmph" xfId="83" xr:uid="{B05E8E9F-2A84-448E-ADD5-3C7A62E87EAF}"/>
    <cellStyle name="SAPBEXresDataEmph 2" xfId="873" xr:uid="{85FC9D4D-DA08-494E-B013-FCB4FF10397C}"/>
    <cellStyle name="SAPBEXresDataEmph 2 2" xfId="874" xr:uid="{77EACBE6-00E8-453D-BD82-231D8B488488}"/>
    <cellStyle name="SAPBEXresDataEmph 2 3" xfId="875" xr:uid="{D22549E7-8E2B-4B34-8FB8-CA55D80DFE6F}"/>
    <cellStyle name="SAPBEXresDataEmph 3" xfId="876" xr:uid="{A2574496-BCD5-4B2E-8F49-0C24516CFFF0}"/>
    <cellStyle name="SAPBEXresItem" xfId="84" xr:uid="{B4B4AB2D-B56A-410F-9FC6-CD6B4BD1469B}"/>
    <cellStyle name="SAPBEXresItem 2" xfId="877" xr:uid="{747CB0C8-F483-4D0A-9984-E5B5E079AD25}"/>
    <cellStyle name="SAPBEXresItem 3" xfId="878" xr:uid="{0F69A192-BE47-46AD-92F7-066EAB84FE89}"/>
    <cellStyle name="SAPBEXresItem 4" xfId="879" xr:uid="{0F4577F5-063F-488E-9FBC-59EE7A709A8C}"/>
    <cellStyle name="SAPBEXresItemX" xfId="85" xr:uid="{31E11B09-6150-4A7A-9855-EC95483196DB}"/>
    <cellStyle name="SAPBEXresItemX 2" xfId="880" xr:uid="{D5006533-4217-43FF-8904-123538C89481}"/>
    <cellStyle name="SAPBEXresItemX 2 2" xfId="881" xr:uid="{AE952074-2441-434C-9414-1DC9BA54564F}"/>
    <cellStyle name="SAPBEXresItemX 2 3" xfId="882" xr:uid="{A74566A4-3A97-4CE8-A9D4-E2DFFB7BCCF2}"/>
    <cellStyle name="SAPBEXresItemX 3" xfId="883" xr:uid="{3ECD6D92-BC20-4F65-8867-8E188E527D09}"/>
    <cellStyle name="SAPBEXstdData" xfId="86" xr:uid="{98F97DA5-90D7-404B-B61D-F1956FE46C85}"/>
    <cellStyle name="SAPBEXstdData 2" xfId="101" xr:uid="{D61AB201-58A1-468E-9B55-CB1F96F6EDEC}"/>
    <cellStyle name="SAPBEXstdData 3" xfId="884" xr:uid="{E973F918-AA66-4EB2-99FB-DFA274A896DE}"/>
    <cellStyle name="SAPBEXstdData 4" xfId="885" xr:uid="{70DDD4F9-1753-45D0-9BFA-513BB3003D55}"/>
    <cellStyle name="SAPBEXstdData 5" xfId="886" xr:uid="{50F7A028-3865-43E2-81DB-C414C29DB8CC}"/>
    <cellStyle name="SAPBEXstdData_BS GFI9 1306A PA2" xfId="887" xr:uid="{7CAF1E1C-7EC1-4B8B-A12A-2161DE2731C6}"/>
    <cellStyle name="SAPBEXstdDataEmph" xfId="87" xr:uid="{A826D599-4645-42D5-A54C-5EECF8BB746B}"/>
    <cellStyle name="SAPBEXstdDataEmph 2" xfId="888" xr:uid="{2A8D7D53-68F2-4F99-8A31-CD2FA0A9768C}"/>
    <cellStyle name="SAPBEXstdDataEmph 3" xfId="889" xr:uid="{E8D0EC88-D875-492A-B41B-A6C68AB7D3FD}"/>
    <cellStyle name="SAPBEXstdDataEmph 4" xfId="890" xr:uid="{5336D94B-AED0-40E4-A05A-A31E1F47239B}"/>
    <cellStyle name="SAPBEXstdDataEmph_MRIS 1308A" xfId="891" xr:uid="{E8EB68B2-8435-4D42-BC8E-411669353E13}"/>
    <cellStyle name="SAPBEXstdItem" xfId="88" xr:uid="{CDCA1BF4-1F76-4E85-9FAB-36584CBAE9F3}"/>
    <cellStyle name="SAPBEXstdItem 2" xfId="98" xr:uid="{9E0D12E9-73F5-49EC-B21B-7E781648EBF3}"/>
    <cellStyle name="SAPBEXstdItem 3" xfId="892" xr:uid="{1572A1F1-2F48-400C-8F27-F04577CBC7A3}"/>
    <cellStyle name="SAPBEXstdItem 4" xfId="893" xr:uid="{C25C2CC3-2B7A-4895-B276-56588B95017D}"/>
    <cellStyle name="SAPBEXstdItem 5" xfId="894" xr:uid="{F91C6E45-D35F-486B-88B5-BBDB5996EAF5}"/>
    <cellStyle name="SAPBEXstdItem_BS GFI9 1306A PA2" xfId="895" xr:uid="{AB97ED35-42A4-4ACD-9FE1-1883EC4CC8FF}"/>
    <cellStyle name="SAPBEXstdItemX" xfId="89" xr:uid="{BB01065E-C6EF-499C-87C8-157E487B7AD2}"/>
    <cellStyle name="SAPBEXstdItemX 2" xfId="897" xr:uid="{37279F57-3CCF-4014-A184-A7145E23233D}"/>
    <cellStyle name="SAPBEXstdItemX 2 2" xfId="898" xr:uid="{C69A823D-3ED0-4144-A863-44AAC4C86F82}"/>
    <cellStyle name="SAPBEXstdItemX 2 3" xfId="899" xr:uid="{386064F0-2063-4BDF-8BE1-8D1FAC0AC74C}"/>
    <cellStyle name="SAPBEXstdItemX 3" xfId="900" xr:uid="{00CB1324-0C9D-4782-AA84-0E22565213F9}"/>
    <cellStyle name="SAPBEXtitle" xfId="90" xr:uid="{E3A24163-EEE4-4687-BAAB-0B41AC862A12}"/>
    <cellStyle name="SAPBEXtitle 2" xfId="901" xr:uid="{ADA66675-6FD1-4AD6-926A-0C41AAE0B5CF}"/>
    <cellStyle name="SAPBEXtitle 2 2" xfId="902" xr:uid="{12693F54-29F9-4A39-B489-3E50CF4B90BE}"/>
    <cellStyle name="SAPBEXtitle 2 3" xfId="903" xr:uid="{BB538292-F76E-4D87-BBDD-4F5395744BE7}"/>
    <cellStyle name="SAPBEXtitle 3" xfId="904" xr:uid="{D86E9A41-1E13-432A-B063-865E77D19500}"/>
    <cellStyle name="SAPBEXunassignedItem" xfId="91" xr:uid="{0F3E2012-5D1E-4DD6-B2E2-4A237B079513}"/>
    <cellStyle name="SAPBEXunassignedItem 2" xfId="906" xr:uid="{3AB6F009-E052-40C8-9CF6-4CE490046AB5}"/>
    <cellStyle name="SAPBEXunassignedItem 3" xfId="907" xr:uid="{74BA0A2D-F534-4AE1-9D88-803975B14A7B}"/>
    <cellStyle name="SAPBEXunassignedItem 4" xfId="908" xr:uid="{C5D6B33A-8D58-4919-B882-B463644C9F85}"/>
    <cellStyle name="SAPBEXunassignedItem 5" xfId="905" xr:uid="{80D25ADC-5C2F-4A25-BAE4-4528B05B5B29}"/>
    <cellStyle name="SAPBEXunassignedItem_BS GFI9 1306A PA2" xfId="909" xr:uid="{F157941E-E30C-4A41-A17C-92FD9DC283B0}"/>
    <cellStyle name="SAPBEXundefined" xfId="92" xr:uid="{F934C3AA-0401-4B2F-8092-139DA5B08514}"/>
    <cellStyle name="SAPBEXundefined 2" xfId="910" xr:uid="{8C61B160-75F5-4F90-872E-366B018153A7}"/>
    <cellStyle name="SAPBEXundefined 2 2" xfId="911" xr:uid="{89840432-7F57-427B-8FC4-F4DD8436FAAE}"/>
    <cellStyle name="SAPBEXundefined 2 3" xfId="912" xr:uid="{EF74B005-9347-4929-95C1-E03B52EB2834}"/>
    <cellStyle name="SAPBEXundefined 3" xfId="913" xr:uid="{9F8680A4-09C1-4BC4-8D19-A933815901BA}"/>
    <cellStyle name="Sheet Title" xfId="93" xr:uid="{B25D9337-B14E-4BC7-9C9F-AF4B23B6E6F7}"/>
    <cellStyle name="Style 1" xfId="1" xr:uid="{00000000-0005-0000-0000-000005000000}"/>
    <cellStyle name="Table" xfId="914" xr:uid="{3F82906E-41EC-4A97-94C5-CFBC1F51AC3E}"/>
    <cellStyle name="Table 2" xfId="915" xr:uid="{EFEE0B9D-0B7E-48C9-8F27-6B9D4F1F93D9}"/>
    <cellStyle name="Title 2" xfId="916" xr:uid="{36D1171F-A5F4-4B91-A006-B3AAB522F158}"/>
    <cellStyle name="Total 2" xfId="917" xr:uid="{285A4EFC-9A36-4D8C-A56A-4FC1981C4A01}"/>
    <cellStyle name="Total 2 2" xfId="918" xr:uid="{20C98141-7CF3-4285-BB07-A336458DC5A1}"/>
    <cellStyle name="Total 2 3" xfId="919" xr:uid="{C8D33727-3269-4E4D-931B-C17AFED0B995}"/>
    <cellStyle name="Total 2 4" xfId="920" xr:uid="{E3074315-5F73-4708-BB09-ABB2B2FC20BB}"/>
    <cellStyle name="Total 3" xfId="921" xr:uid="{671BE6B3-D977-4BFA-8CC6-5192B04D9FAE}"/>
    <cellStyle name="Total 4" xfId="94" xr:uid="{B21F5286-15AC-4E36-A8B1-3026F6E6816B}"/>
    <cellStyle name="Tusental_A-listan (fixad)" xfId="922" xr:uid="{A762A8F3-671C-48FB-AD6A-DAB682EDF54B}"/>
    <cellStyle name="Valuta_NPV" xfId="923" xr:uid="{76172952-DDF1-4ED6-A54B-228E21449AE2}"/>
    <cellStyle name="Warning Text 2" xfId="924" xr:uid="{E5F329A4-9149-4C48-8302-D059FD143DD5}"/>
    <cellStyle name="Warning Text 2 2" xfId="925" xr:uid="{63077258-4C2B-41C9-B61F-EDD99EBE6B34}"/>
    <cellStyle name="Warning Text 2 3" xfId="926" xr:uid="{C6AE7A51-24DC-4DB3-96CF-977D7FC3CE2A}"/>
    <cellStyle name="Warning Text 3" xfId="927" xr:uid="{7B7304D1-AC3C-4CB5-84F1-EF4888C980F3}"/>
    <cellStyle name="Warning Text 4" xfId="95" xr:uid="{A14A806C-9E30-4D0B-BB12-306ADC6F363C}"/>
    <cellStyle name="WHead - Style2" xfId="928" xr:uid="{BCFAF1A2-8644-4F26-B6A8-AC49F33B93D2}"/>
  </cellStyles>
  <dxfs count="0"/>
  <tableStyles count="1" defaultTableStyle="TableStyleMedium2" defaultPivotStyle="PivotStyleLight16">
    <tableStyle name="Invisible" pivot="0" table="0" count="0" xr9:uid="{D0D2DAE2-09D4-4E74-A303-B31B9A4FA0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view="pageBreakPreview" zoomScaleNormal="100" zoomScaleSheetLayoutView="100" workbookViewId="0">
      <selection activeCell="O27" sqref="O27"/>
    </sheetView>
  </sheetViews>
  <sheetFormatPr defaultColWidth="9.21875" defaultRowHeight="14.4"/>
  <cols>
    <col min="1" max="8" width="9.21875" style="80"/>
    <col min="9" max="9" width="15.21875" style="80" customWidth="1"/>
    <col min="10" max="10" width="9.21875" style="80"/>
    <col min="11" max="13" width="9.21875" style="78"/>
    <col min="14" max="14" width="9.21875" style="79"/>
    <col min="15" max="20" width="9.21875" style="78"/>
    <col min="21" max="16384" width="9.21875" style="80"/>
  </cols>
  <sheetData>
    <row r="1" spans="1:20" ht="15.6">
      <c r="A1" s="167" t="s">
        <v>307</v>
      </c>
      <c r="B1" s="168"/>
      <c r="C1" s="168"/>
      <c r="D1" s="76"/>
      <c r="E1" s="76"/>
      <c r="F1" s="76"/>
      <c r="G1" s="76"/>
      <c r="H1" s="76"/>
      <c r="I1" s="76"/>
      <c r="J1" s="77"/>
    </row>
    <row r="2" spans="1:20" ht="14.7" customHeight="1">
      <c r="A2" s="169" t="s">
        <v>323</v>
      </c>
      <c r="B2" s="170"/>
      <c r="C2" s="170"/>
      <c r="D2" s="170"/>
      <c r="E2" s="170"/>
      <c r="F2" s="170"/>
      <c r="G2" s="170"/>
      <c r="H2" s="170"/>
      <c r="I2" s="170"/>
      <c r="J2" s="171"/>
      <c r="N2" s="79">
        <v>1</v>
      </c>
    </row>
    <row r="3" spans="1:20">
      <c r="A3" s="81"/>
      <c r="B3" s="82"/>
      <c r="C3" s="82"/>
      <c r="D3" s="82"/>
      <c r="E3" s="82"/>
      <c r="F3" s="82"/>
      <c r="G3" s="82"/>
      <c r="H3" s="82"/>
      <c r="I3" s="82"/>
      <c r="J3" s="83"/>
      <c r="N3" s="79">
        <v>2</v>
      </c>
    </row>
    <row r="4" spans="1:20" ht="33.6" customHeight="1">
      <c r="A4" s="172" t="s">
        <v>308</v>
      </c>
      <c r="B4" s="173"/>
      <c r="C4" s="173"/>
      <c r="D4" s="173"/>
      <c r="E4" s="174">
        <v>45292</v>
      </c>
      <c r="F4" s="175"/>
      <c r="G4" s="84" t="s">
        <v>0</v>
      </c>
      <c r="H4" s="174">
        <v>45565</v>
      </c>
      <c r="I4" s="175"/>
      <c r="J4" s="85"/>
      <c r="N4" s="79">
        <v>3</v>
      </c>
    </row>
    <row r="5" spans="1:20" s="78" customFormat="1" ht="10.199999999999999" customHeight="1">
      <c r="A5" s="176"/>
      <c r="B5" s="177"/>
      <c r="C5" s="177"/>
      <c r="D5" s="177"/>
      <c r="E5" s="177"/>
      <c r="F5" s="177"/>
      <c r="G5" s="177"/>
      <c r="H5" s="177"/>
      <c r="I5" s="177"/>
      <c r="J5" s="178"/>
      <c r="N5" s="79">
        <v>4</v>
      </c>
    </row>
    <row r="6" spans="1:20" ht="20.7" customHeight="1">
      <c r="A6" s="86"/>
      <c r="B6" s="87" t="s">
        <v>328</v>
      </c>
      <c r="C6" s="88"/>
      <c r="D6" s="88"/>
      <c r="E6" s="40">
        <v>2024</v>
      </c>
      <c r="F6" s="37"/>
      <c r="G6" s="84"/>
      <c r="H6" s="37"/>
      <c r="I6" s="38"/>
      <c r="J6" s="89"/>
    </row>
    <row r="7" spans="1:20" s="92" customFormat="1" ht="10.95" customHeight="1">
      <c r="A7" s="86"/>
      <c r="B7" s="88"/>
      <c r="C7" s="88"/>
      <c r="D7" s="88"/>
      <c r="E7" s="39"/>
      <c r="F7" s="39"/>
      <c r="G7" s="84"/>
      <c r="H7" s="37"/>
      <c r="I7" s="38"/>
      <c r="J7" s="89"/>
      <c r="K7" s="90"/>
      <c r="L7" s="90"/>
      <c r="M7" s="90"/>
      <c r="N7" s="91"/>
      <c r="O7" s="90"/>
      <c r="P7" s="90"/>
      <c r="Q7" s="90"/>
      <c r="R7" s="90"/>
      <c r="S7" s="90"/>
      <c r="T7" s="90"/>
    </row>
    <row r="8" spans="1:20" ht="20.7" customHeight="1">
      <c r="A8" s="86"/>
      <c r="B8" s="87" t="s">
        <v>329</v>
      </c>
      <c r="C8" s="88"/>
      <c r="D8" s="88"/>
      <c r="E8" s="40">
        <v>3</v>
      </c>
      <c r="F8" s="37"/>
      <c r="G8" s="84"/>
      <c r="H8" s="37"/>
      <c r="I8" s="38"/>
      <c r="J8" s="89"/>
    </row>
    <row r="9" spans="1:20" s="92" customFormat="1" ht="10.95" customHeight="1">
      <c r="A9" s="86"/>
      <c r="B9" s="88"/>
      <c r="C9" s="88"/>
      <c r="D9" s="88"/>
      <c r="E9" s="39"/>
      <c r="F9" s="39"/>
      <c r="G9" s="84"/>
      <c r="H9" s="39"/>
      <c r="I9" s="41"/>
      <c r="J9" s="89"/>
      <c r="K9" s="90"/>
      <c r="L9" s="90"/>
      <c r="M9" s="90"/>
      <c r="N9" s="91"/>
      <c r="O9" s="90"/>
      <c r="P9" s="90"/>
      <c r="Q9" s="90"/>
      <c r="R9" s="90"/>
      <c r="S9" s="90"/>
      <c r="T9" s="90"/>
    </row>
    <row r="10" spans="1:20" ht="37.950000000000003" customHeight="1">
      <c r="A10" s="186" t="s">
        <v>330</v>
      </c>
      <c r="B10" s="187"/>
      <c r="C10" s="187"/>
      <c r="D10" s="187"/>
      <c r="E10" s="187"/>
      <c r="F10" s="187"/>
      <c r="G10" s="187"/>
      <c r="H10" s="187"/>
      <c r="I10" s="187"/>
      <c r="J10" s="93"/>
    </row>
    <row r="11" spans="1:20" ht="24.6" customHeight="1">
      <c r="A11" s="188" t="s">
        <v>309</v>
      </c>
      <c r="B11" s="189"/>
      <c r="C11" s="181" t="s">
        <v>447</v>
      </c>
      <c r="D11" s="182"/>
      <c r="E11" s="94"/>
      <c r="F11" s="190" t="s">
        <v>331</v>
      </c>
      <c r="G11" s="180"/>
      <c r="H11" s="191" t="s">
        <v>448</v>
      </c>
      <c r="I11" s="192"/>
      <c r="J11" s="95"/>
    </row>
    <row r="12" spans="1:20" ht="14.7" customHeight="1">
      <c r="A12" s="96"/>
      <c r="B12" s="75"/>
      <c r="C12" s="75"/>
      <c r="D12" s="75"/>
      <c r="E12" s="184"/>
      <c r="F12" s="184"/>
      <c r="G12" s="184"/>
      <c r="H12" s="184"/>
      <c r="I12" s="97"/>
      <c r="J12" s="95"/>
    </row>
    <row r="13" spans="1:20" ht="21" customHeight="1">
      <c r="A13" s="179" t="s">
        <v>324</v>
      </c>
      <c r="B13" s="180"/>
      <c r="C13" s="181" t="s">
        <v>449</v>
      </c>
      <c r="D13" s="182"/>
      <c r="E13" s="183"/>
      <c r="F13" s="184"/>
      <c r="G13" s="184"/>
      <c r="H13" s="184"/>
      <c r="I13" s="97"/>
      <c r="J13" s="95"/>
    </row>
    <row r="14" spans="1:20" ht="10.95" customHeight="1">
      <c r="A14" s="94"/>
      <c r="B14" s="97"/>
      <c r="C14" s="75"/>
      <c r="D14" s="75"/>
      <c r="E14" s="185"/>
      <c r="F14" s="185"/>
      <c r="G14" s="185"/>
      <c r="H14" s="185"/>
      <c r="I14" s="75"/>
      <c r="J14" s="98"/>
    </row>
    <row r="15" spans="1:20" ht="22.95" customHeight="1">
      <c r="A15" s="179" t="s">
        <v>310</v>
      </c>
      <c r="B15" s="180"/>
      <c r="C15" s="181" t="s">
        <v>450</v>
      </c>
      <c r="D15" s="182"/>
      <c r="E15" s="199"/>
      <c r="F15" s="200"/>
      <c r="G15" s="99" t="s">
        <v>332</v>
      </c>
      <c r="H15" s="191" t="s">
        <v>451</v>
      </c>
      <c r="I15" s="192"/>
      <c r="J15" s="100"/>
    </row>
    <row r="16" spans="1:20" ht="10.95" customHeight="1">
      <c r="A16" s="94"/>
      <c r="B16" s="97"/>
      <c r="C16" s="75"/>
      <c r="D16" s="75"/>
      <c r="E16" s="185"/>
      <c r="F16" s="185"/>
      <c r="G16" s="185"/>
      <c r="H16" s="185"/>
      <c r="I16" s="75"/>
      <c r="J16" s="98"/>
    </row>
    <row r="17" spans="1:10" ht="22.95" customHeight="1">
      <c r="A17" s="101"/>
      <c r="B17" s="99" t="s">
        <v>333</v>
      </c>
      <c r="C17" s="181" t="s">
        <v>452</v>
      </c>
      <c r="D17" s="182"/>
      <c r="E17" s="102"/>
      <c r="F17" s="102"/>
      <c r="G17" s="102"/>
      <c r="H17" s="102"/>
      <c r="I17" s="102"/>
      <c r="J17" s="100"/>
    </row>
    <row r="18" spans="1:10">
      <c r="A18" s="193"/>
      <c r="B18" s="194"/>
      <c r="C18" s="185"/>
      <c r="D18" s="185"/>
      <c r="E18" s="185"/>
      <c r="F18" s="185"/>
      <c r="G18" s="185"/>
      <c r="H18" s="185"/>
      <c r="I18" s="75"/>
      <c r="J18" s="98"/>
    </row>
    <row r="19" spans="1:10">
      <c r="A19" s="188" t="s">
        <v>311</v>
      </c>
      <c r="B19" s="195"/>
      <c r="C19" s="196" t="s">
        <v>453</v>
      </c>
      <c r="D19" s="197"/>
      <c r="E19" s="197"/>
      <c r="F19" s="197"/>
      <c r="G19" s="197"/>
      <c r="H19" s="197"/>
      <c r="I19" s="197"/>
      <c r="J19" s="198"/>
    </row>
    <row r="20" spans="1:10">
      <c r="A20" s="96"/>
      <c r="B20" s="75"/>
      <c r="C20" s="103"/>
      <c r="D20" s="75"/>
      <c r="E20" s="185"/>
      <c r="F20" s="185"/>
      <c r="G20" s="185"/>
      <c r="H20" s="185"/>
      <c r="I20" s="75"/>
      <c r="J20" s="98"/>
    </row>
    <row r="21" spans="1:10">
      <c r="A21" s="188" t="s">
        <v>312</v>
      </c>
      <c r="B21" s="195"/>
      <c r="C21" s="191">
        <v>10000</v>
      </c>
      <c r="D21" s="192"/>
      <c r="E21" s="185"/>
      <c r="F21" s="185"/>
      <c r="G21" s="196" t="s">
        <v>454</v>
      </c>
      <c r="H21" s="197"/>
      <c r="I21" s="197"/>
      <c r="J21" s="198"/>
    </row>
    <row r="22" spans="1:10">
      <c r="A22" s="96"/>
      <c r="B22" s="75"/>
      <c r="C22" s="75"/>
      <c r="D22" s="75"/>
      <c r="E22" s="185"/>
      <c r="F22" s="185"/>
      <c r="G22" s="185"/>
      <c r="H22" s="185"/>
      <c r="I22" s="75"/>
      <c r="J22" s="98"/>
    </row>
    <row r="23" spans="1:10">
      <c r="A23" s="188" t="s">
        <v>313</v>
      </c>
      <c r="B23" s="195"/>
      <c r="C23" s="196" t="s">
        <v>455</v>
      </c>
      <c r="D23" s="197"/>
      <c r="E23" s="197"/>
      <c r="F23" s="197"/>
      <c r="G23" s="197"/>
      <c r="H23" s="197"/>
      <c r="I23" s="197"/>
      <c r="J23" s="198"/>
    </row>
    <row r="24" spans="1:10">
      <c r="A24" s="96"/>
      <c r="B24" s="75"/>
      <c r="C24" s="75"/>
      <c r="D24" s="75"/>
      <c r="E24" s="185"/>
      <c r="F24" s="185"/>
      <c r="G24" s="185"/>
      <c r="H24" s="185"/>
      <c r="I24" s="75"/>
      <c r="J24" s="98"/>
    </row>
    <row r="25" spans="1:10">
      <c r="A25" s="188" t="s">
        <v>314</v>
      </c>
      <c r="B25" s="195"/>
      <c r="C25" s="202" t="s">
        <v>456</v>
      </c>
      <c r="D25" s="203"/>
      <c r="E25" s="203"/>
      <c r="F25" s="203"/>
      <c r="G25" s="203"/>
      <c r="H25" s="203"/>
      <c r="I25" s="203"/>
      <c r="J25" s="204"/>
    </row>
    <row r="26" spans="1:10">
      <c r="A26" s="96"/>
      <c r="B26" s="75"/>
      <c r="C26" s="103"/>
      <c r="D26" s="75"/>
      <c r="E26" s="185"/>
      <c r="F26" s="185"/>
      <c r="G26" s="185"/>
      <c r="H26" s="185"/>
      <c r="I26" s="75"/>
      <c r="J26" s="98"/>
    </row>
    <row r="27" spans="1:10">
      <c r="A27" s="188" t="s">
        <v>315</v>
      </c>
      <c r="B27" s="195"/>
      <c r="C27" s="202" t="s">
        <v>457</v>
      </c>
      <c r="D27" s="203"/>
      <c r="E27" s="203"/>
      <c r="F27" s="203"/>
      <c r="G27" s="203"/>
      <c r="H27" s="203"/>
      <c r="I27" s="203"/>
      <c r="J27" s="204"/>
    </row>
    <row r="28" spans="1:10" ht="13.95" customHeight="1">
      <c r="A28" s="96"/>
      <c r="B28" s="75"/>
      <c r="C28" s="103"/>
      <c r="D28" s="75"/>
      <c r="E28" s="185"/>
      <c r="F28" s="185"/>
      <c r="G28" s="185"/>
      <c r="H28" s="185"/>
      <c r="I28" s="75"/>
      <c r="J28" s="98"/>
    </row>
    <row r="29" spans="1:10" ht="22.95" customHeight="1">
      <c r="A29" s="179" t="s">
        <v>325</v>
      </c>
      <c r="B29" s="195"/>
      <c r="C29" s="42">
        <v>2766</v>
      </c>
      <c r="D29" s="104"/>
      <c r="E29" s="201"/>
      <c r="F29" s="201"/>
      <c r="G29" s="201"/>
      <c r="H29" s="201"/>
      <c r="I29" s="105"/>
      <c r="J29" s="106"/>
    </row>
    <row r="30" spans="1:10">
      <c r="A30" s="96"/>
      <c r="B30" s="75"/>
      <c r="C30" s="75"/>
      <c r="D30" s="75"/>
      <c r="E30" s="185"/>
      <c r="F30" s="185"/>
      <c r="G30" s="185"/>
      <c r="H30" s="185"/>
      <c r="I30" s="105"/>
      <c r="J30" s="106"/>
    </row>
    <row r="31" spans="1:10">
      <c r="A31" s="188" t="s">
        <v>316</v>
      </c>
      <c r="B31" s="195"/>
      <c r="C31" s="43" t="s">
        <v>335</v>
      </c>
      <c r="D31" s="205" t="s">
        <v>334</v>
      </c>
      <c r="E31" s="206"/>
      <c r="F31" s="206"/>
      <c r="G31" s="206"/>
      <c r="H31" s="75"/>
      <c r="I31" s="107" t="s">
        <v>335</v>
      </c>
      <c r="J31" s="108" t="s">
        <v>336</v>
      </c>
    </row>
    <row r="32" spans="1:10">
      <c r="A32" s="188"/>
      <c r="B32" s="195"/>
      <c r="C32" s="109"/>
      <c r="D32" s="84"/>
      <c r="E32" s="200"/>
      <c r="F32" s="200"/>
      <c r="G32" s="200"/>
      <c r="H32" s="200"/>
      <c r="I32" s="105"/>
      <c r="J32" s="106"/>
    </row>
    <row r="33" spans="1:10">
      <c r="A33" s="188" t="s">
        <v>326</v>
      </c>
      <c r="B33" s="195"/>
      <c r="C33" s="42" t="s">
        <v>338</v>
      </c>
      <c r="D33" s="205" t="s">
        <v>337</v>
      </c>
      <c r="E33" s="206"/>
      <c r="F33" s="206"/>
      <c r="G33" s="206"/>
      <c r="H33" s="102"/>
      <c r="I33" s="107" t="s">
        <v>338</v>
      </c>
      <c r="J33" s="108" t="s">
        <v>339</v>
      </c>
    </row>
    <row r="34" spans="1:10">
      <c r="A34" s="96"/>
      <c r="B34" s="75"/>
      <c r="C34" s="75"/>
      <c r="D34" s="75"/>
      <c r="E34" s="185"/>
      <c r="F34" s="185"/>
      <c r="G34" s="185"/>
      <c r="H34" s="185"/>
      <c r="I34" s="75"/>
      <c r="J34" s="98"/>
    </row>
    <row r="35" spans="1:10">
      <c r="A35" s="205" t="s">
        <v>327</v>
      </c>
      <c r="B35" s="206"/>
      <c r="C35" s="206"/>
      <c r="D35" s="206"/>
      <c r="E35" s="206" t="s">
        <v>317</v>
      </c>
      <c r="F35" s="206"/>
      <c r="G35" s="206"/>
      <c r="H35" s="206"/>
      <c r="I35" s="206"/>
      <c r="J35" s="110" t="s">
        <v>318</v>
      </c>
    </row>
    <row r="36" spans="1:10">
      <c r="A36" s="96"/>
      <c r="B36" s="75"/>
      <c r="C36" s="75"/>
      <c r="D36" s="75"/>
      <c r="E36" s="185"/>
      <c r="F36" s="185"/>
      <c r="G36" s="185"/>
      <c r="H36" s="185"/>
      <c r="I36" s="75"/>
      <c r="J36" s="106"/>
    </row>
    <row r="37" spans="1:10">
      <c r="A37" s="207"/>
      <c r="B37" s="208"/>
      <c r="C37" s="208"/>
      <c r="D37" s="208"/>
      <c r="E37" s="207"/>
      <c r="F37" s="208"/>
      <c r="G37" s="208"/>
      <c r="H37" s="208"/>
      <c r="I37" s="209"/>
      <c r="J37" s="74"/>
    </row>
    <row r="38" spans="1:10">
      <c r="A38" s="96"/>
      <c r="B38" s="75"/>
      <c r="C38" s="103"/>
      <c r="D38" s="210"/>
      <c r="E38" s="210"/>
      <c r="F38" s="210"/>
      <c r="G38" s="210"/>
      <c r="H38" s="210"/>
      <c r="I38" s="210"/>
      <c r="J38" s="98"/>
    </row>
    <row r="39" spans="1:10">
      <c r="A39" s="207"/>
      <c r="B39" s="208"/>
      <c r="C39" s="208"/>
      <c r="D39" s="209"/>
      <c r="E39" s="207"/>
      <c r="F39" s="208"/>
      <c r="G39" s="208"/>
      <c r="H39" s="208"/>
      <c r="I39" s="209"/>
      <c r="J39" s="42"/>
    </row>
    <row r="40" spans="1:10">
      <c r="A40" s="96"/>
      <c r="B40" s="75"/>
      <c r="C40" s="103"/>
      <c r="D40" s="111"/>
      <c r="E40" s="210"/>
      <c r="F40" s="210"/>
      <c r="G40" s="210"/>
      <c r="H40" s="210"/>
      <c r="I40" s="97"/>
      <c r="J40" s="98"/>
    </row>
    <row r="41" spans="1:10">
      <c r="A41" s="207"/>
      <c r="B41" s="208"/>
      <c r="C41" s="208"/>
      <c r="D41" s="209"/>
      <c r="E41" s="207"/>
      <c r="F41" s="208"/>
      <c r="G41" s="208"/>
      <c r="H41" s="208"/>
      <c r="I41" s="209"/>
      <c r="J41" s="42"/>
    </row>
    <row r="42" spans="1:10">
      <c r="A42" s="96"/>
      <c r="B42" s="75"/>
      <c r="C42" s="103"/>
      <c r="D42" s="111"/>
      <c r="E42" s="210"/>
      <c r="F42" s="210"/>
      <c r="G42" s="210"/>
      <c r="H42" s="210"/>
      <c r="I42" s="97"/>
      <c r="J42" s="98"/>
    </row>
    <row r="43" spans="1:10">
      <c r="A43" s="207"/>
      <c r="B43" s="208"/>
      <c r="C43" s="208"/>
      <c r="D43" s="209"/>
      <c r="E43" s="207"/>
      <c r="F43" s="208"/>
      <c r="G43" s="208"/>
      <c r="H43" s="208"/>
      <c r="I43" s="209"/>
      <c r="J43" s="42"/>
    </row>
    <row r="44" spans="1:10">
      <c r="A44" s="112"/>
      <c r="B44" s="103"/>
      <c r="C44" s="211"/>
      <c r="D44" s="211"/>
      <c r="E44" s="185"/>
      <c r="F44" s="185"/>
      <c r="G44" s="211"/>
      <c r="H44" s="211"/>
      <c r="I44" s="211"/>
      <c r="J44" s="98"/>
    </row>
    <row r="45" spans="1:10">
      <c r="A45" s="207"/>
      <c r="B45" s="208"/>
      <c r="C45" s="208"/>
      <c r="D45" s="209"/>
      <c r="E45" s="207"/>
      <c r="F45" s="208"/>
      <c r="G45" s="208"/>
      <c r="H45" s="208"/>
      <c r="I45" s="209"/>
      <c r="J45" s="42"/>
    </row>
    <row r="46" spans="1:10">
      <c r="A46" s="112"/>
      <c r="B46" s="103"/>
      <c r="C46" s="103"/>
      <c r="D46" s="75"/>
      <c r="E46" s="185"/>
      <c r="F46" s="185"/>
      <c r="G46" s="211"/>
      <c r="H46" s="211"/>
      <c r="I46" s="75"/>
      <c r="J46" s="98"/>
    </row>
    <row r="47" spans="1:10">
      <c r="A47" s="207"/>
      <c r="B47" s="208"/>
      <c r="C47" s="208"/>
      <c r="D47" s="209"/>
      <c r="E47" s="207"/>
      <c r="F47" s="208"/>
      <c r="G47" s="208"/>
      <c r="H47" s="208"/>
      <c r="I47" s="209"/>
      <c r="J47" s="42"/>
    </row>
    <row r="48" spans="1:10">
      <c r="A48" s="112"/>
      <c r="B48" s="103"/>
      <c r="C48" s="103"/>
      <c r="D48" s="75"/>
      <c r="E48" s="185"/>
      <c r="F48" s="185"/>
      <c r="G48" s="211"/>
      <c r="H48" s="211"/>
      <c r="I48" s="75"/>
      <c r="J48" s="113" t="s">
        <v>340</v>
      </c>
    </row>
    <row r="49" spans="1:10">
      <c r="A49" s="112"/>
      <c r="B49" s="103"/>
      <c r="C49" s="103"/>
      <c r="D49" s="75"/>
      <c r="E49" s="185"/>
      <c r="F49" s="185"/>
      <c r="G49" s="211"/>
      <c r="H49" s="211"/>
      <c r="I49" s="75"/>
      <c r="J49" s="113" t="s">
        <v>341</v>
      </c>
    </row>
    <row r="50" spans="1:10" ht="14.7" customHeight="1">
      <c r="A50" s="179" t="s">
        <v>319</v>
      </c>
      <c r="B50" s="190"/>
      <c r="C50" s="191" t="s">
        <v>341</v>
      </c>
      <c r="D50" s="192"/>
      <c r="E50" s="216" t="s">
        <v>342</v>
      </c>
      <c r="F50" s="217"/>
      <c r="G50" s="196"/>
      <c r="H50" s="197"/>
      <c r="I50" s="197"/>
      <c r="J50" s="198"/>
    </row>
    <row r="51" spans="1:10">
      <c r="A51" s="112"/>
      <c r="B51" s="103"/>
      <c r="C51" s="211"/>
      <c r="D51" s="211"/>
      <c r="E51" s="185"/>
      <c r="F51" s="185"/>
      <c r="G51" s="218" t="s">
        <v>343</v>
      </c>
      <c r="H51" s="218"/>
      <c r="I51" s="218"/>
      <c r="J51" s="89"/>
    </row>
    <row r="52" spans="1:10" ht="13.95" customHeight="1">
      <c r="A52" s="179" t="s">
        <v>320</v>
      </c>
      <c r="B52" s="190"/>
      <c r="C52" s="196" t="s">
        <v>458</v>
      </c>
      <c r="D52" s="197"/>
      <c r="E52" s="197"/>
      <c r="F52" s="197"/>
      <c r="G52" s="197"/>
      <c r="H52" s="197"/>
      <c r="I52" s="197"/>
      <c r="J52" s="198"/>
    </row>
    <row r="53" spans="1:10">
      <c r="A53" s="96"/>
      <c r="B53" s="75"/>
      <c r="C53" s="201" t="s">
        <v>321</v>
      </c>
      <c r="D53" s="201"/>
      <c r="E53" s="201"/>
      <c r="F53" s="201"/>
      <c r="G53" s="201"/>
      <c r="H53" s="201"/>
      <c r="I53" s="201"/>
      <c r="J53" s="98"/>
    </row>
    <row r="54" spans="1:10">
      <c r="A54" s="179" t="s">
        <v>322</v>
      </c>
      <c r="B54" s="190"/>
      <c r="C54" s="212" t="s">
        <v>459</v>
      </c>
      <c r="D54" s="213"/>
      <c r="E54" s="214"/>
      <c r="F54" s="185"/>
      <c r="G54" s="185"/>
      <c r="H54" s="206"/>
      <c r="I54" s="206"/>
      <c r="J54" s="215"/>
    </row>
    <row r="55" spans="1:10">
      <c r="A55" s="96"/>
      <c r="B55" s="75"/>
      <c r="C55" s="103"/>
      <c r="D55" s="75"/>
      <c r="E55" s="185"/>
      <c r="F55" s="185"/>
      <c r="G55" s="185"/>
      <c r="H55" s="185"/>
      <c r="I55" s="75"/>
      <c r="J55" s="98"/>
    </row>
    <row r="56" spans="1:10" ht="14.7" customHeight="1">
      <c r="A56" s="179" t="s">
        <v>314</v>
      </c>
      <c r="B56" s="190"/>
      <c r="C56" s="219" t="s">
        <v>460</v>
      </c>
      <c r="D56" s="220"/>
      <c r="E56" s="220"/>
      <c r="F56" s="220"/>
      <c r="G56" s="220"/>
      <c r="H56" s="220"/>
      <c r="I56" s="220"/>
      <c r="J56" s="221"/>
    </row>
    <row r="57" spans="1:10">
      <c r="A57" s="96"/>
      <c r="B57" s="75"/>
      <c r="C57" s="75"/>
      <c r="D57" s="75"/>
      <c r="E57" s="185"/>
      <c r="F57" s="185"/>
      <c r="G57" s="185"/>
      <c r="H57" s="185"/>
      <c r="I57" s="75"/>
      <c r="J57" s="98"/>
    </row>
    <row r="58" spans="1:10">
      <c r="A58" s="179" t="s">
        <v>344</v>
      </c>
      <c r="B58" s="190"/>
      <c r="C58" s="219" t="s">
        <v>461</v>
      </c>
      <c r="D58" s="220"/>
      <c r="E58" s="220"/>
      <c r="F58" s="220"/>
      <c r="G58" s="220"/>
      <c r="H58" s="220"/>
      <c r="I58" s="220"/>
      <c r="J58" s="221"/>
    </row>
    <row r="59" spans="1:10" ht="14.7" customHeight="1">
      <c r="A59" s="96"/>
      <c r="B59" s="75"/>
      <c r="C59" s="222" t="s">
        <v>345</v>
      </c>
      <c r="D59" s="222"/>
      <c r="E59" s="222"/>
      <c r="F59" s="222"/>
      <c r="G59" s="75"/>
      <c r="H59" s="75"/>
      <c r="I59" s="75"/>
      <c r="J59" s="98"/>
    </row>
    <row r="60" spans="1:10">
      <c r="A60" s="179" t="s">
        <v>346</v>
      </c>
      <c r="B60" s="190"/>
      <c r="C60" s="219" t="s">
        <v>462</v>
      </c>
      <c r="D60" s="220"/>
      <c r="E60" s="220"/>
      <c r="F60" s="220"/>
      <c r="G60" s="220"/>
      <c r="H60" s="220"/>
      <c r="I60" s="220"/>
      <c r="J60" s="221"/>
    </row>
    <row r="61" spans="1:10" ht="14.7" customHeight="1">
      <c r="A61" s="114"/>
      <c r="B61" s="115"/>
      <c r="C61" s="223" t="s">
        <v>347</v>
      </c>
      <c r="D61" s="223"/>
      <c r="E61" s="223"/>
      <c r="F61" s="223"/>
      <c r="G61" s="223"/>
      <c r="H61" s="115"/>
      <c r="I61" s="115"/>
      <c r="J61" s="116"/>
    </row>
    <row r="68" ht="27" customHeight="1"/>
    <row r="72" ht="38.700000000000003"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1"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77734375" defaultRowHeight="13.2"/>
  <cols>
    <col min="1" max="7" width="8.77734375" style="117"/>
    <col min="8" max="9" width="16.44140625" style="120" customWidth="1"/>
    <col min="10" max="10" width="10.21875" style="117" bestFit="1" customWidth="1"/>
    <col min="11" max="16384" width="8.77734375" style="117"/>
  </cols>
  <sheetData>
    <row r="1" spans="1:9">
      <c r="A1" s="227" t="s">
        <v>1</v>
      </c>
      <c r="B1" s="228"/>
      <c r="C1" s="228"/>
      <c r="D1" s="228"/>
      <c r="E1" s="228"/>
      <c r="F1" s="228"/>
      <c r="G1" s="228"/>
      <c r="H1" s="228"/>
      <c r="I1" s="228"/>
    </row>
    <row r="2" spans="1:9" ht="12.75" customHeight="1">
      <c r="A2" s="229" t="s">
        <v>540</v>
      </c>
      <c r="B2" s="230"/>
      <c r="C2" s="230"/>
      <c r="D2" s="230"/>
      <c r="E2" s="230"/>
      <c r="F2" s="230"/>
      <c r="G2" s="230"/>
      <c r="H2" s="230"/>
      <c r="I2" s="230"/>
    </row>
    <row r="3" spans="1:9">
      <c r="A3" s="231" t="s">
        <v>446</v>
      </c>
      <c r="B3" s="231"/>
      <c r="C3" s="231"/>
      <c r="D3" s="231"/>
      <c r="E3" s="231"/>
      <c r="F3" s="231"/>
      <c r="G3" s="231"/>
      <c r="H3" s="231"/>
      <c r="I3" s="231"/>
    </row>
    <row r="4" spans="1:9" ht="12.75" customHeight="1">
      <c r="A4" s="232" t="s">
        <v>463</v>
      </c>
      <c r="B4" s="233"/>
      <c r="C4" s="233"/>
      <c r="D4" s="233"/>
      <c r="E4" s="233"/>
      <c r="F4" s="233"/>
      <c r="G4" s="233"/>
      <c r="H4" s="233"/>
      <c r="I4" s="234"/>
    </row>
    <row r="5" spans="1:9" ht="30.6">
      <c r="A5" s="237" t="s">
        <v>2</v>
      </c>
      <c r="B5" s="238"/>
      <c r="C5" s="238"/>
      <c r="D5" s="238"/>
      <c r="E5" s="238"/>
      <c r="F5" s="238"/>
      <c r="G5" s="122" t="s">
        <v>101</v>
      </c>
      <c r="H5" s="9" t="s">
        <v>296</v>
      </c>
      <c r="I5" s="9" t="s">
        <v>297</v>
      </c>
    </row>
    <row r="6" spans="1:9">
      <c r="A6" s="235">
        <v>1</v>
      </c>
      <c r="B6" s="236"/>
      <c r="C6" s="236"/>
      <c r="D6" s="236"/>
      <c r="E6" s="236"/>
      <c r="F6" s="236"/>
      <c r="G6" s="121">
        <v>2</v>
      </c>
      <c r="H6" s="9">
        <v>3</v>
      </c>
      <c r="I6" s="9">
        <v>4</v>
      </c>
    </row>
    <row r="7" spans="1:9">
      <c r="A7" s="239"/>
      <c r="B7" s="239"/>
      <c r="C7" s="239"/>
      <c r="D7" s="239"/>
      <c r="E7" s="239"/>
      <c r="F7" s="239"/>
      <c r="G7" s="239"/>
      <c r="H7" s="239"/>
      <c r="I7" s="239"/>
    </row>
    <row r="8" spans="1:9" ht="12.75" customHeight="1">
      <c r="A8" s="240" t="s">
        <v>4</v>
      </c>
      <c r="B8" s="240"/>
      <c r="C8" s="240"/>
      <c r="D8" s="240"/>
      <c r="E8" s="240"/>
      <c r="F8" s="240"/>
      <c r="G8" s="10">
        <v>1</v>
      </c>
      <c r="H8" s="17">
        <v>0</v>
      </c>
      <c r="I8" s="17">
        <v>0</v>
      </c>
    </row>
    <row r="9" spans="1:9" ht="12.75" customHeight="1">
      <c r="A9" s="226" t="s">
        <v>302</v>
      </c>
      <c r="B9" s="226"/>
      <c r="C9" s="226"/>
      <c r="D9" s="226"/>
      <c r="E9" s="226"/>
      <c r="F9" s="226"/>
      <c r="G9" s="11">
        <v>2</v>
      </c>
      <c r="H9" s="118">
        <f>H10+H17+H27+H38+H43</f>
        <v>34466947</v>
      </c>
      <c r="I9" s="118">
        <f>I10+I17+I27+I38+I43</f>
        <v>32693574</v>
      </c>
    </row>
    <row r="10" spans="1:9" ht="12.75" customHeight="1">
      <c r="A10" s="225" t="s">
        <v>5</v>
      </c>
      <c r="B10" s="225"/>
      <c r="C10" s="225"/>
      <c r="D10" s="225"/>
      <c r="E10" s="225"/>
      <c r="F10" s="225"/>
      <c r="G10" s="11">
        <v>3</v>
      </c>
      <c r="H10" s="118">
        <f>H11+H12+H13+H14+H15+H16</f>
        <v>384414</v>
      </c>
      <c r="I10" s="118">
        <f>I11+I12+I13+I14+I15+I16</f>
        <v>932797</v>
      </c>
    </row>
    <row r="11" spans="1:9" ht="12.75" customHeight="1">
      <c r="A11" s="224" t="s">
        <v>6</v>
      </c>
      <c r="B11" s="224"/>
      <c r="C11" s="224"/>
      <c r="D11" s="224"/>
      <c r="E11" s="224"/>
      <c r="F11" s="224"/>
      <c r="G11" s="10">
        <v>4</v>
      </c>
      <c r="H11" s="17">
        <v>0</v>
      </c>
      <c r="I11" s="17">
        <v>0</v>
      </c>
    </row>
    <row r="12" spans="1:9" ht="22.95" customHeight="1">
      <c r="A12" s="224" t="s">
        <v>7</v>
      </c>
      <c r="B12" s="224"/>
      <c r="C12" s="224"/>
      <c r="D12" s="224"/>
      <c r="E12" s="224"/>
      <c r="F12" s="224"/>
      <c r="G12" s="10">
        <v>5</v>
      </c>
      <c r="H12" s="17">
        <v>37674</v>
      </c>
      <c r="I12" s="17">
        <v>370993</v>
      </c>
    </row>
    <row r="13" spans="1:9" ht="12.75" customHeight="1">
      <c r="A13" s="224" t="s">
        <v>8</v>
      </c>
      <c r="B13" s="224"/>
      <c r="C13" s="224"/>
      <c r="D13" s="224"/>
      <c r="E13" s="224"/>
      <c r="F13" s="224"/>
      <c r="G13" s="10">
        <v>6</v>
      </c>
      <c r="H13" s="17">
        <v>0</v>
      </c>
      <c r="I13" s="17">
        <v>0</v>
      </c>
    </row>
    <row r="14" spans="1:9" ht="12.75" customHeight="1">
      <c r="A14" s="224" t="s">
        <v>9</v>
      </c>
      <c r="B14" s="224"/>
      <c r="C14" s="224"/>
      <c r="D14" s="224"/>
      <c r="E14" s="224"/>
      <c r="F14" s="224"/>
      <c r="G14" s="10">
        <v>7</v>
      </c>
      <c r="H14" s="17">
        <v>0</v>
      </c>
      <c r="I14" s="17">
        <v>0</v>
      </c>
    </row>
    <row r="15" spans="1:9" ht="12.75" customHeight="1">
      <c r="A15" s="224" t="s">
        <v>10</v>
      </c>
      <c r="B15" s="224"/>
      <c r="C15" s="224"/>
      <c r="D15" s="224"/>
      <c r="E15" s="224"/>
      <c r="F15" s="224"/>
      <c r="G15" s="10">
        <v>8</v>
      </c>
      <c r="H15" s="17">
        <v>346740</v>
      </c>
      <c r="I15" s="17">
        <v>561804</v>
      </c>
    </row>
    <row r="16" spans="1:9" ht="12.75" customHeight="1">
      <c r="A16" s="224" t="s">
        <v>11</v>
      </c>
      <c r="B16" s="224"/>
      <c r="C16" s="224"/>
      <c r="D16" s="224"/>
      <c r="E16" s="224"/>
      <c r="F16" s="224"/>
      <c r="G16" s="10">
        <v>9</v>
      </c>
      <c r="H16" s="17">
        <v>0</v>
      </c>
      <c r="I16" s="17">
        <v>0</v>
      </c>
    </row>
    <row r="17" spans="1:9" ht="12.75" customHeight="1">
      <c r="A17" s="225" t="s">
        <v>12</v>
      </c>
      <c r="B17" s="225"/>
      <c r="C17" s="225"/>
      <c r="D17" s="225"/>
      <c r="E17" s="225"/>
      <c r="F17" s="225"/>
      <c r="G17" s="11">
        <v>10</v>
      </c>
      <c r="H17" s="118">
        <f>H18+H19+H20+H21+H22+H23+H24+H25+H26</f>
        <v>29169292</v>
      </c>
      <c r="I17" s="118">
        <f>I18+I19+I20+I21+I22+I23+I24+I25+I26</f>
        <v>27829238</v>
      </c>
    </row>
    <row r="18" spans="1:9" ht="12.75" customHeight="1">
      <c r="A18" s="224" t="s">
        <v>13</v>
      </c>
      <c r="B18" s="224"/>
      <c r="C18" s="224"/>
      <c r="D18" s="224"/>
      <c r="E18" s="224"/>
      <c r="F18" s="224"/>
      <c r="G18" s="10">
        <v>11</v>
      </c>
      <c r="H18" s="17">
        <v>2071185</v>
      </c>
      <c r="I18" s="17">
        <v>2071185</v>
      </c>
    </row>
    <row r="19" spans="1:9" ht="12.75" customHeight="1">
      <c r="A19" s="224" t="s">
        <v>14</v>
      </c>
      <c r="B19" s="224"/>
      <c r="C19" s="224"/>
      <c r="D19" s="224"/>
      <c r="E19" s="224"/>
      <c r="F19" s="224"/>
      <c r="G19" s="10">
        <v>12</v>
      </c>
      <c r="H19" s="17">
        <v>20205668</v>
      </c>
      <c r="I19" s="17">
        <v>18831755</v>
      </c>
    </row>
    <row r="20" spans="1:9" ht="12.75" customHeight="1">
      <c r="A20" s="224" t="s">
        <v>15</v>
      </c>
      <c r="B20" s="224"/>
      <c r="C20" s="224"/>
      <c r="D20" s="224"/>
      <c r="E20" s="224"/>
      <c r="F20" s="224"/>
      <c r="G20" s="10">
        <v>13</v>
      </c>
      <c r="H20" s="17">
        <v>4901302</v>
      </c>
      <c r="I20" s="17">
        <v>4484199</v>
      </c>
    </row>
    <row r="21" spans="1:9" ht="12.75" customHeight="1">
      <c r="A21" s="224" t="s">
        <v>16</v>
      </c>
      <c r="B21" s="224"/>
      <c r="C21" s="224"/>
      <c r="D21" s="224"/>
      <c r="E21" s="224"/>
      <c r="F21" s="224"/>
      <c r="G21" s="10">
        <v>14</v>
      </c>
      <c r="H21" s="17">
        <v>1909472</v>
      </c>
      <c r="I21" s="17">
        <v>2189222</v>
      </c>
    </row>
    <row r="22" spans="1:9" ht="12.75" customHeight="1">
      <c r="A22" s="224" t="s">
        <v>17</v>
      </c>
      <c r="B22" s="224"/>
      <c r="C22" s="224"/>
      <c r="D22" s="224"/>
      <c r="E22" s="224"/>
      <c r="F22" s="224"/>
      <c r="G22" s="10">
        <v>15</v>
      </c>
      <c r="H22" s="17">
        <v>0</v>
      </c>
      <c r="I22" s="17">
        <v>0</v>
      </c>
    </row>
    <row r="23" spans="1:9" ht="12.75" customHeight="1">
      <c r="A23" s="224" t="s">
        <v>18</v>
      </c>
      <c r="B23" s="224"/>
      <c r="C23" s="224"/>
      <c r="D23" s="224"/>
      <c r="E23" s="224"/>
      <c r="F23" s="224"/>
      <c r="G23" s="10">
        <v>16</v>
      </c>
      <c r="H23" s="17">
        <v>0</v>
      </c>
      <c r="I23" s="17">
        <v>0</v>
      </c>
    </row>
    <row r="24" spans="1:9" ht="12.75" customHeight="1">
      <c r="A24" s="224" t="s">
        <v>19</v>
      </c>
      <c r="B24" s="224"/>
      <c r="C24" s="224"/>
      <c r="D24" s="224"/>
      <c r="E24" s="224"/>
      <c r="F24" s="224"/>
      <c r="G24" s="10">
        <v>17</v>
      </c>
      <c r="H24" s="17">
        <v>78710</v>
      </c>
      <c r="I24" s="17">
        <v>242303</v>
      </c>
    </row>
    <row r="25" spans="1:9" ht="12.75" customHeight="1">
      <c r="A25" s="224" t="s">
        <v>20</v>
      </c>
      <c r="B25" s="224"/>
      <c r="C25" s="224"/>
      <c r="D25" s="224"/>
      <c r="E25" s="224"/>
      <c r="F25" s="224"/>
      <c r="G25" s="10">
        <v>18</v>
      </c>
      <c r="H25" s="17">
        <v>2955</v>
      </c>
      <c r="I25" s="17">
        <v>10574</v>
      </c>
    </row>
    <row r="26" spans="1:9" ht="12.75" customHeight="1">
      <c r="A26" s="224" t="s">
        <v>21</v>
      </c>
      <c r="B26" s="224"/>
      <c r="C26" s="224"/>
      <c r="D26" s="224"/>
      <c r="E26" s="224"/>
      <c r="F26" s="224"/>
      <c r="G26" s="10">
        <v>19</v>
      </c>
      <c r="H26" s="17">
        <v>0</v>
      </c>
      <c r="I26" s="17">
        <v>0</v>
      </c>
    </row>
    <row r="27" spans="1:9" ht="12.75" customHeight="1">
      <c r="A27" s="225" t="s">
        <v>22</v>
      </c>
      <c r="B27" s="225"/>
      <c r="C27" s="225"/>
      <c r="D27" s="225"/>
      <c r="E27" s="225"/>
      <c r="F27" s="225"/>
      <c r="G27" s="11">
        <v>20</v>
      </c>
      <c r="H27" s="118">
        <f>SUM(H28:H37)</f>
        <v>1546428</v>
      </c>
      <c r="I27" s="118">
        <f>SUM(I28:I37)</f>
        <v>856687</v>
      </c>
    </row>
    <row r="28" spans="1:9" ht="12.75" customHeight="1">
      <c r="A28" s="224" t="s">
        <v>23</v>
      </c>
      <c r="B28" s="224"/>
      <c r="C28" s="224"/>
      <c r="D28" s="224"/>
      <c r="E28" s="224"/>
      <c r="F28" s="224"/>
      <c r="G28" s="10">
        <v>21</v>
      </c>
      <c r="H28" s="17">
        <v>4341</v>
      </c>
      <c r="I28" s="17">
        <v>4341</v>
      </c>
    </row>
    <row r="29" spans="1:9" ht="12.75" customHeight="1">
      <c r="A29" s="224" t="s">
        <v>24</v>
      </c>
      <c r="B29" s="224"/>
      <c r="C29" s="224"/>
      <c r="D29" s="224"/>
      <c r="E29" s="224"/>
      <c r="F29" s="224"/>
      <c r="G29" s="10">
        <v>22</v>
      </c>
      <c r="H29" s="17">
        <v>0</v>
      </c>
      <c r="I29" s="17">
        <v>0</v>
      </c>
    </row>
    <row r="30" spans="1:9" ht="12.75" customHeight="1">
      <c r="A30" s="224" t="s">
        <v>25</v>
      </c>
      <c r="B30" s="224"/>
      <c r="C30" s="224"/>
      <c r="D30" s="224"/>
      <c r="E30" s="224"/>
      <c r="F30" s="224"/>
      <c r="G30" s="10">
        <v>23</v>
      </c>
      <c r="H30" s="17">
        <v>0</v>
      </c>
      <c r="I30" s="17">
        <v>0</v>
      </c>
    </row>
    <row r="31" spans="1:9" ht="24" customHeight="1">
      <c r="A31" s="224" t="s">
        <v>26</v>
      </c>
      <c r="B31" s="224"/>
      <c r="C31" s="224"/>
      <c r="D31" s="224"/>
      <c r="E31" s="224"/>
      <c r="F31" s="224"/>
      <c r="G31" s="10">
        <v>24</v>
      </c>
      <c r="H31" s="17">
        <v>0</v>
      </c>
      <c r="I31" s="17">
        <v>0</v>
      </c>
    </row>
    <row r="32" spans="1:9" ht="23.7" customHeight="1">
      <c r="A32" s="224" t="s">
        <v>27</v>
      </c>
      <c r="B32" s="224"/>
      <c r="C32" s="224"/>
      <c r="D32" s="224"/>
      <c r="E32" s="224"/>
      <c r="F32" s="224"/>
      <c r="G32" s="10">
        <v>25</v>
      </c>
      <c r="H32" s="17">
        <v>0</v>
      </c>
      <c r="I32" s="17">
        <v>0</v>
      </c>
    </row>
    <row r="33" spans="1:9" ht="21.6" customHeight="1">
      <c r="A33" s="224" t="s">
        <v>28</v>
      </c>
      <c r="B33" s="224"/>
      <c r="C33" s="224"/>
      <c r="D33" s="224"/>
      <c r="E33" s="224"/>
      <c r="F33" s="224"/>
      <c r="G33" s="10">
        <v>26</v>
      </c>
      <c r="H33" s="17">
        <v>0</v>
      </c>
      <c r="I33" s="17">
        <v>0</v>
      </c>
    </row>
    <row r="34" spans="1:9" ht="12.75" customHeight="1">
      <c r="A34" s="224" t="s">
        <v>29</v>
      </c>
      <c r="B34" s="224"/>
      <c r="C34" s="224"/>
      <c r="D34" s="224"/>
      <c r="E34" s="224"/>
      <c r="F34" s="224"/>
      <c r="G34" s="10">
        <v>27</v>
      </c>
      <c r="H34" s="17">
        <v>0</v>
      </c>
      <c r="I34" s="17">
        <v>0</v>
      </c>
    </row>
    <row r="35" spans="1:9" ht="12.75" customHeight="1">
      <c r="A35" s="224" t="s">
        <v>30</v>
      </c>
      <c r="B35" s="224"/>
      <c r="C35" s="224"/>
      <c r="D35" s="224"/>
      <c r="E35" s="224"/>
      <c r="F35" s="224"/>
      <c r="G35" s="10">
        <v>28</v>
      </c>
      <c r="H35" s="17">
        <v>1542087</v>
      </c>
      <c r="I35" s="17">
        <v>852346</v>
      </c>
    </row>
    <row r="36" spans="1:9" ht="12.75" customHeight="1">
      <c r="A36" s="224" t="s">
        <v>31</v>
      </c>
      <c r="B36" s="224"/>
      <c r="C36" s="224"/>
      <c r="D36" s="224"/>
      <c r="E36" s="224"/>
      <c r="F36" s="224"/>
      <c r="G36" s="10">
        <v>29</v>
      </c>
      <c r="H36" s="17">
        <v>0</v>
      </c>
      <c r="I36" s="17">
        <v>0</v>
      </c>
    </row>
    <row r="37" spans="1:9" ht="12.75" customHeight="1">
      <c r="A37" s="224" t="s">
        <v>32</v>
      </c>
      <c r="B37" s="224"/>
      <c r="C37" s="224"/>
      <c r="D37" s="224"/>
      <c r="E37" s="224"/>
      <c r="F37" s="224"/>
      <c r="G37" s="10">
        <v>30</v>
      </c>
      <c r="H37" s="17">
        <v>0</v>
      </c>
      <c r="I37" s="17">
        <v>0</v>
      </c>
    </row>
    <row r="38" spans="1:9" ht="12.75" customHeight="1">
      <c r="A38" s="225" t="s">
        <v>33</v>
      </c>
      <c r="B38" s="225"/>
      <c r="C38" s="225"/>
      <c r="D38" s="225"/>
      <c r="E38" s="225"/>
      <c r="F38" s="225"/>
      <c r="G38" s="11">
        <v>31</v>
      </c>
      <c r="H38" s="118">
        <f>H39+H40+H41+H42</f>
        <v>1044939</v>
      </c>
      <c r="I38" s="118">
        <f>I39+I40+I41+I42</f>
        <v>752978</v>
      </c>
    </row>
    <row r="39" spans="1:9" ht="12.75" customHeight="1">
      <c r="A39" s="224" t="s">
        <v>34</v>
      </c>
      <c r="B39" s="224"/>
      <c r="C39" s="224"/>
      <c r="D39" s="224"/>
      <c r="E39" s="224"/>
      <c r="F39" s="224"/>
      <c r="G39" s="10">
        <v>32</v>
      </c>
      <c r="H39" s="17">
        <v>0</v>
      </c>
      <c r="I39" s="17">
        <v>0</v>
      </c>
    </row>
    <row r="40" spans="1:9" ht="12.75" customHeight="1">
      <c r="A40" s="224" t="s">
        <v>35</v>
      </c>
      <c r="B40" s="224"/>
      <c r="C40" s="224"/>
      <c r="D40" s="224"/>
      <c r="E40" s="224"/>
      <c r="F40" s="224"/>
      <c r="G40" s="10">
        <v>33</v>
      </c>
      <c r="H40" s="17">
        <v>0</v>
      </c>
      <c r="I40" s="17">
        <v>0</v>
      </c>
    </row>
    <row r="41" spans="1:9" ht="12.75" customHeight="1">
      <c r="A41" s="224" t="s">
        <v>36</v>
      </c>
      <c r="B41" s="224"/>
      <c r="C41" s="224"/>
      <c r="D41" s="224"/>
      <c r="E41" s="224"/>
      <c r="F41" s="224"/>
      <c r="G41" s="10">
        <v>34</v>
      </c>
      <c r="H41" s="17">
        <v>936670</v>
      </c>
      <c r="I41" s="17">
        <v>648772</v>
      </c>
    </row>
    <row r="42" spans="1:9" ht="12.75" customHeight="1">
      <c r="A42" s="224" t="s">
        <v>37</v>
      </c>
      <c r="B42" s="224"/>
      <c r="C42" s="224"/>
      <c r="D42" s="224"/>
      <c r="E42" s="224"/>
      <c r="F42" s="224"/>
      <c r="G42" s="10">
        <v>35</v>
      </c>
      <c r="H42" s="17">
        <v>108269</v>
      </c>
      <c r="I42" s="17">
        <v>104206</v>
      </c>
    </row>
    <row r="43" spans="1:9" ht="12.75" customHeight="1">
      <c r="A43" s="224" t="s">
        <v>38</v>
      </c>
      <c r="B43" s="224"/>
      <c r="C43" s="224"/>
      <c r="D43" s="224"/>
      <c r="E43" s="224"/>
      <c r="F43" s="224"/>
      <c r="G43" s="10">
        <v>36</v>
      </c>
      <c r="H43" s="17">
        <v>2321874</v>
      </c>
      <c r="I43" s="17">
        <v>2321874</v>
      </c>
    </row>
    <row r="44" spans="1:9" ht="12.75" customHeight="1">
      <c r="A44" s="226" t="s">
        <v>303</v>
      </c>
      <c r="B44" s="226"/>
      <c r="C44" s="226"/>
      <c r="D44" s="226"/>
      <c r="E44" s="226"/>
      <c r="F44" s="226"/>
      <c r="G44" s="11">
        <v>37</v>
      </c>
      <c r="H44" s="118">
        <f>H45+H53+H60+H70</f>
        <v>126553313</v>
      </c>
      <c r="I44" s="118">
        <f>I45+I53+I60+I70</f>
        <v>113066638</v>
      </c>
    </row>
    <row r="45" spans="1:9" ht="12.75" customHeight="1">
      <c r="A45" s="225" t="s">
        <v>39</v>
      </c>
      <c r="B45" s="225"/>
      <c r="C45" s="225"/>
      <c r="D45" s="225"/>
      <c r="E45" s="225"/>
      <c r="F45" s="225"/>
      <c r="G45" s="11">
        <v>38</v>
      </c>
      <c r="H45" s="118">
        <f>SUM(H46:H52)</f>
        <v>9780753</v>
      </c>
      <c r="I45" s="118">
        <f>SUM(I46:I52)</f>
        <v>16530715</v>
      </c>
    </row>
    <row r="46" spans="1:9" ht="12.75" customHeight="1">
      <c r="A46" s="224" t="s">
        <v>40</v>
      </c>
      <c r="B46" s="224"/>
      <c r="C46" s="224"/>
      <c r="D46" s="224"/>
      <c r="E46" s="224"/>
      <c r="F46" s="224"/>
      <c r="G46" s="10">
        <v>39</v>
      </c>
      <c r="H46" s="17">
        <v>665760</v>
      </c>
      <c r="I46" s="17">
        <v>2064253</v>
      </c>
    </row>
    <row r="47" spans="1:9" ht="12.75" customHeight="1">
      <c r="A47" s="224" t="s">
        <v>41</v>
      </c>
      <c r="B47" s="224"/>
      <c r="C47" s="224"/>
      <c r="D47" s="224"/>
      <c r="E47" s="224"/>
      <c r="F47" s="224"/>
      <c r="G47" s="10">
        <v>40</v>
      </c>
      <c r="H47" s="17">
        <v>9114993</v>
      </c>
      <c r="I47" s="17">
        <v>14466462</v>
      </c>
    </row>
    <row r="48" spans="1:9" ht="12.75" customHeight="1">
      <c r="A48" s="224" t="s">
        <v>42</v>
      </c>
      <c r="B48" s="224"/>
      <c r="C48" s="224"/>
      <c r="D48" s="224"/>
      <c r="E48" s="224"/>
      <c r="F48" s="224"/>
      <c r="G48" s="10">
        <v>41</v>
      </c>
      <c r="H48" s="17">
        <v>0</v>
      </c>
      <c r="I48" s="17">
        <v>0</v>
      </c>
    </row>
    <row r="49" spans="1:9" ht="12.75" customHeight="1">
      <c r="A49" s="224" t="s">
        <v>43</v>
      </c>
      <c r="B49" s="224"/>
      <c r="C49" s="224"/>
      <c r="D49" s="224"/>
      <c r="E49" s="224"/>
      <c r="F49" s="224"/>
      <c r="G49" s="10">
        <v>42</v>
      </c>
      <c r="H49" s="17">
        <v>0</v>
      </c>
      <c r="I49" s="17">
        <v>0</v>
      </c>
    </row>
    <row r="50" spans="1:9" ht="12.75" customHeight="1">
      <c r="A50" s="224" t="s">
        <v>44</v>
      </c>
      <c r="B50" s="224"/>
      <c r="C50" s="224"/>
      <c r="D50" s="224"/>
      <c r="E50" s="224"/>
      <c r="F50" s="224"/>
      <c r="G50" s="10">
        <v>43</v>
      </c>
      <c r="H50" s="17">
        <v>0</v>
      </c>
      <c r="I50" s="17">
        <v>0</v>
      </c>
    </row>
    <row r="51" spans="1:9" ht="12.75" customHeight="1">
      <c r="A51" s="224" t="s">
        <v>45</v>
      </c>
      <c r="B51" s="224"/>
      <c r="C51" s="224"/>
      <c r="D51" s="224"/>
      <c r="E51" s="224"/>
      <c r="F51" s="224"/>
      <c r="G51" s="10">
        <v>44</v>
      </c>
      <c r="H51" s="17">
        <v>0</v>
      </c>
      <c r="I51" s="17">
        <v>0</v>
      </c>
    </row>
    <row r="52" spans="1:9" ht="12.75" customHeight="1">
      <c r="A52" s="224" t="s">
        <v>46</v>
      </c>
      <c r="B52" s="224"/>
      <c r="C52" s="224"/>
      <c r="D52" s="224"/>
      <c r="E52" s="224"/>
      <c r="F52" s="224"/>
      <c r="G52" s="10">
        <v>45</v>
      </c>
      <c r="H52" s="17">
        <v>0</v>
      </c>
      <c r="I52" s="17">
        <v>0</v>
      </c>
    </row>
    <row r="53" spans="1:9" ht="12.75" customHeight="1">
      <c r="A53" s="225" t="s">
        <v>47</v>
      </c>
      <c r="B53" s="225"/>
      <c r="C53" s="225"/>
      <c r="D53" s="225"/>
      <c r="E53" s="225"/>
      <c r="F53" s="225"/>
      <c r="G53" s="11">
        <v>46</v>
      </c>
      <c r="H53" s="118">
        <f>SUM(H54:H59)</f>
        <v>56969809</v>
      </c>
      <c r="I53" s="118">
        <f>SUM(I54:I59)</f>
        <v>50686934</v>
      </c>
    </row>
    <row r="54" spans="1:9" ht="12.75" customHeight="1">
      <c r="A54" s="224" t="s">
        <v>48</v>
      </c>
      <c r="B54" s="224"/>
      <c r="C54" s="224"/>
      <c r="D54" s="224"/>
      <c r="E54" s="224"/>
      <c r="F54" s="224"/>
      <c r="G54" s="10">
        <v>47</v>
      </c>
      <c r="H54" s="17">
        <v>740314</v>
      </c>
      <c r="I54" s="17">
        <v>148952</v>
      </c>
    </row>
    <row r="55" spans="1:9" ht="12.75" customHeight="1">
      <c r="A55" s="224" t="s">
        <v>49</v>
      </c>
      <c r="B55" s="224"/>
      <c r="C55" s="224"/>
      <c r="D55" s="224"/>
      <c r="E55" s="224"/>
      <c r="F55" s="224"/>
      <c r="G55" s="10">
        <v>48</v>
      </c>
      <c r="H55" s="17">
        <v>37152486</v>
      </c>
      <c r="I55" s="17">
        <v>32988176</v>
      </c>
    </row>
    <row r="56" spans="1:9" ht="12.75" customHeight="1">
      <c r="A56" s="224" t="s">
        <v>50</v>
      </c>
      <c r="B56" s="224"/>
      <c r="C56" s="224"/>
      <c r="D56" s="224"/>
      <c r="E56" s="224"/>
      <c r="F56" s="224"/>
      <c r="G56" s="10">
        <v>49</v>
      </c>
      <c r="H56" s="17">
        <v>17897062</v>
      </c>
      <c r="I56" s="17">
        <v>16628960</v>
      </c>
    </row>
    <row r="57" spans="1:9" ht="12.75" customHeight="1">
      <c r="A57" s="224" t="s">
        <v>51</v>
      </c>
      <c r="B57" s="224"/>
      <c r="C57" s="224"/>
      <c r="D57" s="224"/>
      <c r="E57" s="224"/>
      <c r="F57" s="224"/>
      <c r="G57" s="10">
        <v>50</v>
      </c>
      <c r="H57" s="17">
        <v>0</v>
      </c>
      <c r="I57" s="17">
        <v>0</v>
      </c>
    </row>
    <row r="58" spans="1:9" ht="12.75" customHeight="1">
      <c r="A58" s="224" t="s">
        <v>52</v>
      </c>
      <c r="B58" s="224"/>
      <c r="C58" s="224"/>
      <c r="D58" s="224"/>
      <c r="E58" s="224"/>
      <c r="F58" s="224"/>
      <c r="G58" s="10">
        <v>51</v>
      </c>
      <c r="H58" s="17">
        <v>0</v>
      </c>
      <c r="I58" s="17">
        <v>0</v>
      </c>
    </row>
    <row r="59" spans="1:9" ht="12.75" customHeight="1">
      <c r="A59" s="224" t="s">
        <v>53</v>
      </c>
      <c r="B59" s="224"/>
      <c r="C59" s="224"/>
      <c r="D59" s="224"/>
      <c r="E59" s="224"/>
      <c r="F59" s="224"/>
      <c r="G59" s="10">
        <v>52</v>
      </c>
      <c r="H59" s="17">
        <v>1179947</v>
      </c>
      <c r="I59" s="17">
        <v>920846</v>
      </c>
    </row>
    <row r="60" spans="1:9" ht="12.75" customHeight="1">
      <c r="A60" s="225" t="s">
        <v>54</v>
      </c>
      <c r="B60" s="225"/>
      <c r="C60" s="225"/>
      <c r="D60" s="225"/>
      <c r="E60" s="225"/>
      <c r="F60" s="225"/>
      <c r="G60" s="11">
        <v>53</v>
      </c>
      <c r="H60" s="118">
        <f>SUM(H61:H69)</f>
        <v>4234974</v>
      </c>
      <c r="I60" s="118">
        <f>SUM(I61:I69)</f>
        <v>5033694</v>
      </c>
    </row>
    <row r="61" spans="1:9" ht="12.75" customHeight="1">
      <c r="A61" s="224" t="s">
        <v>23</v>
      </c>
      <c r="B61" s="224"/>
      <c r="C61" s="224"/>
      <c r="D61" s="224"/>
      <c r="E61" s="224"/>
      <c r="F61" s="224"/>
      <c r="G61" s="10">
        <v>54</v>
      </c>
      <c r="H61" s="17">
        <v>0</v>
      </c>
      <c r="I61" s="17">
        <v>0</v>
      </c>
    </row>
    <row r="62" spans="1:9" ht="27.6" customHeight="1">
      <c r="A62" s="224" t="s">
        <v>24</v>
      </c>
      <c r="B62" s="224"/>
      <c r="C62" s="224"/>
      <c r="D62" s="224"/>
      <c r="E62" s="224"/>
      <c r="F62" s="224"/>
      <c r="G62" s="10">
        <v>55</v>
      </c>
      <c r="H62" s="17">
        <v>0</v>
      </c>
      <c r="I62" s="17">
        <v>0</v>
      </c>
    </row>
    <row r="63" spans="1:9" ht="12.75" customHeight="1">
      <c r="A63" s="224" t="s">
        <v>25</v>
      </c>
      <c r="B63" s="224"/>
      <c r="C63" s="224"/>
      <c r="D63" s="224"/>
      <c r="E63" s="224"/>
      <c r="F63" s="224"/>
      <c r="G63" s="10">
        <v>56</v>
      </c>
      <c r="H63" s="17">
        <v>0</v>
      </c>
      <c r="I63" s="17">
        <v>0</v>
      </c>
    </row>
    <row r="64" spans="1:9" ht="25.95" customHeight="1">
      <c r="A64" s="224" t="s">
        <v>55</v>
      </c>
      <c r="B64" s="224"/>
      <c r="C64" s="224"/>
      <c r="D64" s="224"/>
      <c r="E64" s="224"/>
      <c r="F64" s="224"/>
      <c r="G64" s="10">
        <v>57</v>
      </c>
      <c r="H64" s="17">
        <v>0</v>
      </c>
      <c r="I64" s="17">
        <v>0</v>
      </c>
    </row>
    <row r="65" spans="1:9" ht="21.6" customHeight="1">
      <c r="A65" s="224" t="s">
        <v>27</v>
      </c>
      <c r="B65" s="224"/>
      <c r="C65" s="224"/>
      <c r="D65" s="224"/>
      <c r="E65" s="224"/>
      <c r="F65" s="224"/>
      <c r="G65" s="10">
        <v>58</v>
      </c>
      <c r="H65" s="17">
        <v>0</v>
      </c>
      <c r="I65" s="17">
        <v>0</v>
      </c>
    </row>
    <row r="66" spans="1:9" ht="21.6" customHeight="1">
      <c r="A66" s="224" t="s">
        <v>28</v>
      </c>
      <c r="B66" s="224"/>
      <c r="C66" s="224"/>
      <c r="D66" s="224"/>
      <c r="E66" s="224"/>
      <c r="F66" s="224"/>
      <c r="G66" s="10">
        <v>59</v>
      </c>
      <c r="H66" s="17">
        <v>0</v>
      </c>
      <c r="I66" s="17">
        <v>0</v>
      </c>
    </row>
    <row r="67" spans="1:9" ht="12.75" customHeight="1">
      <c r="A67" s="224" t="s">
        <v>29</v>
      </c>
      <c r="B67" s="224"/>
      <c r="C67" s="224"/>
      <c r="D67" s="224"/>
      <c r="E67" s="224"/>
      <c r="F67" s="224"/>
      <c r="G67" s="10">
        <v>60</v>
      </c>
      <c r="H67" s="17">
        <v>4234974</v>
      </c>
      <c r="I67" s="17">
        <v>4343535</v>
      </c>
    </row>
    <row r="68" spans="1:9" ht="12.75" customHeight="1">
      <c r="A68" s="224" t="s">
        <v>30</v>
      </c>
      <c r="B68" s="224"/>
      <c r="C68" s="224"/>
      <c r="D68" s="224"/>
      <c r="E68" s="224"/>
      <c r="F68" s="224"/>
      <c r="G68" s="10">
        <v>61</v>
      </c>
      <c r="H68" s="17">
        <v>0</v>
      </c>
      <c r="I68" s="17">
        <v>690159</v>
      </c>
    </row>
    <row r="69" spans="1:9" ht="12.75" customHeight="1">
      <c r="A69" s="224" t="s">
        <v>56</v>
      </c>
      <c r="B69" s="224"/>
      <c r="C69" s="224"/>
      <c r="D69" s="224"/>
      <c r="E69" s="224"/>
      <c r="F69" s="224"/>
      <c r="G69" s="10">
        <v>62</v>
      </c>
      <c r="H69" s="17">
        <v>0</v>
      </c>
      <c r="I69" s="17">
        <v>0</v>
      </c>
    </row>
    <row r="70" spans="1:9" ht="12.75" customHeight="1">
      <c r="A70" s="224" t="s">
        <v>57</v>
      </c>
      <c r="B70" s="224"/>
      <c r="C70" s="224"/>
      <c r="D70" s="224"/>
      <c r="E70" s="224"/>
      <c r="F70" s="224"/>
      <c r="G70" s="10">
        <v>63</v>
      </c>
      <c r="H70" s="17">
        <v>55567777</v>
      </c>
      <c r="I70" s="17">
        <v>40815295</v>
      </c>
    </row>
    <row r="71" spans="1:9" ht="12.75" customHeight="1">
      <c r="A71" s="240" t="s">
        <v>58</v>
      </c>
      <c r="B71" s="240"/>
      <c r="C71" s="240"/>
      <c r="D71" s="240"/>
      <c r="E71" s="240"/>
      <c r="F71" s="240"/>
      <c r="G71" s="10">
        <v>64</v>
      </c>
      <c r="H71" s="17">
        <v>2237975</v>
      </c>
      <c r="I71" s="17">
        <v>1920259</v>
      </c>
    </row>
    <row r="72" spans="1:9" ht="12.75" customHeight="1">
      <c r="A72" s="226" t="s">
        <v>304</v>
      </c>
      <c r="B72" s="226"/>
      <c r="C72" s="226"/>
      <c r="D72" s="226"/>
      <c r="E72" s="226"/>
      <c r="F72" s="226"/>
      <c r="G72" s="11">
        <v>65</v>
      </c>
      <c r="H72" s="118">
        <f>H8+H9+H44+H71</f>
        <v>163258235</v>
      </c>
      <c r="I72" s="118">
        <f>I8+I9+I44+I71</f>
        <v>147680471</v>
      </c>
    </row>
    <row r="73" spans="1:9" ht="12.75" customHeight="1">
      <c r="A73" s="240" t="s">
        <v>59</v>
      </c>
      <c r="B73" s="240"/>
      <c r="C73" s="240"/>
      <c r="D73" s="240"/>
      <c r="E73" s="240"/>
      <c r="F73" s="240"/>
      <c r="G73" s="10">
        <v>66</v>
      </c>
      <c r="H73" s="17">
        <v>0</v>
      </c>
      <c r="I73" s="17">
        <v>0</v>
      </c>
    </row>
    <row r="74" spans="1:9">
      <c r="A74" s="242" t="s">
        <v>60</v>
      </c>
      <c r="B74" s="243"/>
      <c r="C74" s="243"/>
      <c r="D74" s="243"/>
      <c r="E74" s="243"/>
      <c r="F74" s="243"/>
      <c r="G74" s="243"/>
      <c r="H74" s="243"/>
      <c r="I74" s="243"/>
    </row>
    <row r="75" spans="1:9" ht="12.75" customHeight="1">
      <c r="A75" s="226" t="s">
        <v>352</v>
      </c>
      <c r="B75" s="226"/>
      <c r="C75" s="226"/>
      <c r="D75" s="226"/>
      <c r="E75" s="226"/>
      <c r="F75" s="226"/>
      <c r="G75" s="11">
        <v>67</v>
      </c>
      <c r="H75" s="119">
        <f>H76+H77+H78+H84+H85+H91+H94+H97</f>
        <v>60516167</v>
      </c>
      <c r="I75" s="119">
        <f>I76+I77+I78+I84+I85+I91+I94+I97</f>
        <v>59810621</v>
      </c>
    </row>
    <row r="76" spans="1:9" ht="12.75" customHeight="1">
      <c r="A76" s="224" t="s">
        <v>61</v>
      </c>
      <c r="B76" s="224"/>
      <c r="C76" s="224"/>
      <c r="D76" s="224"/>
      <c r="E76" s="224"/>
      <c r="F76" s="224"/>
      <c r="G76" s="10">
        <v>68</v>
      </c>
      <c r="H76" s="17">
        <v>17674030</v>
      </c>
      <c r="I76" s="17">
        <v>17674030</v>
      </c>
    </row>
    <row r="77" spans="1:9" ht="12.75" customHeight="1">
      <c r="A77" s="224" t="s">
        <v>62</v>
      </c>
      <c r="B77" s="224"/>
      <c r="C77" s="224"/>
      <c r="D77" s="224"/>
      <c r="E77" s="224"/>
      <c r="F77" s="224"/>
      <c r="G77" s="10">
        <v>69</v>
      </c>
      <c r="H77" s="17">
        <v>0</v>
      </c>
      <c r="I77" s="17">
        <v>0</v>
      </c>
    </row>
    <row r="78" spans="1:9" ht="12.75" customHeight="1">
      <c r="A78" s="225" t="s">
        <v>63</v>
      </c>
      <c r="B78" s="225"/>
      <c r="C78" s="225"/>
      <c r="D78" s="225"/>
      <c r="E78" s="225"/>
      <c r="F78" s="225"/>
      <c r="G78" s="11">
        <v>70</v>
      </c>
      <c r="H78" s="119">
        <f>SUM(H79:H83)</f>
        <v>4131224</v>
      </c>
      <c r="I78" s="119">
        <f>SUM(I79:I83)</f>
        <v>4439564</v>
      </c>
    </row>
    <row r="79" spans="1:9" ht="12.75" customHeight="1">
      <c r="A79" s="224" t="s">
        <v>64</v>
      </c>
      <c r="B79" s="224"/>
      <c r="C79" s="224"/>
      <c r="D79" s="224"/>
      <c r="E79" s="224"/>
      <c r="F79" s="224"/>
      <c r="G79" s="10">
        <v>71</v>
      </c>
      <c r="H79" s="17">
        <v>1230444</v>
      </c>
      <c r="I79" s="17">
        <v>1796548</v>
      </c>
    </row>
    <row r="80" spans="1:9" ht="12.75" customHeight="1">
      <c r="A80" s="224" t="s">
        <v>65</v>
      </c>
      <c r="B80" s="224"/>
      <c r="C80" s="224"/>
      <c r="D80" s="224"/>
      <c r="E80" s="224"/>
      <c r="F80" s="224"/>
      <c r="G80" s="10">
        <v>72</v>
      </c>
      <c r="H80" s="17">
        <v>4156663</v>
      </c>
      <c r="I80" s="17">
        <v>3451160</v>
      </c>
    </row>
    <row r="81" spans="1:9" ht="12.75" customHeight="1">
      <c r="A81" s="224" t="s">
        <v>66</v>
      </c>
      <c r="B81" s="224"/>
      <c r="C81" s="224"/>
      <c r="D81" s="224"/>
      <c r="E81" s="224"/>
      <c r="F81" s="224"/>
      <c r="G81" s="10">
        <v>73</v>
      </c>
      <c r="H81" s="17">
        <v>-1255883</v>
      </c>
      <c r="I81" s="17">
        <v>-808144</v>
      </c>
    </row>
    <row r="82" spans="1:9" ht="12.75" customHeight="1">
      <c r="A82" s="224" t="s">
        <v>67</v>
      </c>
      <c r="B82" s="224"/>
      <c r="C82" s="224"/>
      <c r="D82" s="224"/>
      <c r="E82" s="224"/>
      <c r="F82" s="224"/>
      <c r="G82" s="10">
        <v>74</v>
      </c>
      <c r="H82" s="17">
        <v>0</v>
      </c>
      <c r="I82" s="17">
        <v>0</v>
      </c>
    </row>
    <row r="83" spans="1:9" ht="12.75" customHeight="1">
      <c r="A83" s="224" t="s">
        <v>68</v>
      </c>
      <c r="B83" s="224"/>
      <c r="C83" s="224"/>
      <c r="D83" s="224"/>
      <c r="E83" s="224"/>
      <c r="F83" s="224"/>
      <c r="G83" s="10">
        <v>75</v>
      </c>
      <c r="H83" s="17">
        <v>0</v>
      </c>
      <c r="I83" s="17">
        <v>0</v>
      </c>
    </row>
    <row r="84" spans="1:9" ht="12.75" customHeight="1">
      <c r="A84" s="241" t="s">
        <v>69</v>
      </c>
      <c r="B84" s="241"/>
      <c r="C84" s="241"/>
      <c r="D84" s="241"/>
      <c r="E84" s="241"/>
      <c r="F84" s="241"/>
      <c r="G84" s="44">
        <v>76</v>
      </c>
      <c r="H84" s="45">
        <v>0</v>
      </c>
      <c r="I84" s="45">
        <v>0</v>
      </c>
    </row>
    <row r="85" spans="1:9" ht="12.75" customHeight="1">
      <c r="A85" s="225" t="s">
        <v>444</v>
      </c>
      <c r="B85" s="225"/>
      <c r="C85" s="225"/>
      <c r="D85" s="225"/>
      <c r="E85" s="225"/>
      <c r="F85" s="225"/>
      <c r="G85" s="11">
        <v>77</v>
      </c>
      <c r="H85" s="118">
        <f>H86+H87+H88+H89+H90</f>
        <v>0</v>
      </c>
      <c r="I85" s="118">
        <f>I86+I87+I88+I89+I90</f>
        <v>0</v>
      </c>
    </row>
    <row r="86" spans="1:9" ht="25.5" customHeight="1">
      <c r="A86" s="224" t="s">
        <v>445</v>
      </c>
      <c r="B86" s="224"/>
      <c r="C86" s="224"/>
      <c r="D86" s="224"/>
      <c r="E86" s="224"/>
      <c r="F86" s="224"/>
      <c r="G86" s="10">
        <v>78</v>
      </c>
      <c r="H86" s="17">
        <v>0</v>
      </c>
      <c r="I86" s="17">
        <v>0</v>
      </c>
    </row>
    <row r="87" spans="1:9" ht="12.75" customHeight="1">
      <c r="A87" s="224" t="s">
        <v>70</v>
      </c>
      <c r="B87" s="224"/>
      <c r="C87" s="224"/>
      <c r="D87" s="224"/>
      <c r="E87" s="224"/>
      <c r="F87" s="224"/>
      <c r="G87" s="10">
        <v>79</v>
      </c>
      <c r="H87" s="17">
        <v>0</v>
      </c>
      <c r="I87" s="17">
        <v>0</v>
      </c>
    </row>
    <row r="88" spans="1:9" ht="12.75" customHeight="1">
      <c r="A88" s="224" t="s">
        <v>71</v>
      </c>
      <c r="B88" s="224"/>
      <c r="C88" s="224"/>
      <c r="D88" s="224"/>
      <c r="E88" s="224"/>
      <c r="F88" s="224"/>
      <c r="G88" s="10">
        <v>80</v>
      </c>
      <c r="H88" s="17">
        <v>0</v>
      </c>
      <c r="I88" s="17">
        <v>0</v>
      </c>
    </row>
    <row r="89" spans="1:9" ht="12.75" customHeight="1">
      <c r="A89" s="224" t="s">
        <v>348</v>
      </c>
      <c r="B89" s="224"/>
      <c r="C89" s="224"/>
      <c r="D89" s="224"/>
      <c r="E89" s="224"/>
      <c r="F89" s="224"/>
      <c r="G89" s="10">
        <v>81</v>
      </c>
      <c r="H89" s="17">
        <v>0</v>
      </c>
      <c r="I89" s="17">
        <v>0</v>
      </c>
    </row>
    <row r="90" spans="1:9" ht="12.75" customHeight="1">
      <c r="A90" s="224" t="s">
        <v>349</v>
      </c>
      <c r="B90" s="224"/>
      <c r="C90" s="224"/>
      <c r="D90" s="224"/>
      <c r="E90" s="224"/>
      <c r="F90" s="224"/>
      <c r="G90" s="10">
        <v>82</v>
      </c>
      <c r="H90" s="17">
        <v>0</v>
      </c>
      <c r="I90" s="17">
        <v>0</v>
      </c>
    </row>
    <row r="91" spans="1:9" ht="12.75" customHeight="1">
      <c r="A91" s="225" t="s">
        <v>350</v>
      </c>
      <c r="B91" s="225"/>
      <c r="C91" s="225"/>
      <c r="D91" s="225"/>
      <c r="E91" s="225"/>
      <c r="F91" s="225"/>
      <c r="G91" s="11">
        <v>83</v>
      </c>
      <c r="H91" s="118">
        <f>H92-H93</f>
        <v>19870199</v>
      </c>
      <c r="I91" s="118">
        <f>I92-I93</f>
        <v>18517406</v>
      </c>
    </row>
    <row r="92" spans="1:9" ht="12.75" customHeight="1">
      <c r="A92" s="224" t="s">
        <v>72</v>
      </c>
      <c r="B92" s="224"/>
      <c r="C92" s="224"/>
      <c r="D92" s="224"/>
      <c r="E92" s="224"/>
      <c r="F92" s="224"/>
      <c r="G92" s="10">
        <v>84</v>
      </c>
      <c r="H92" s="17">
        <v>19870199</v>
      </c>
      <c r="I92" s="17">
        <v>18517406</v>
      </c>
    </row>
    <row r="93" spans="1:9" ht="12.75" customHeight="1">
      <c r="A93" s="224" t="s">
        <v>73</v>
      </c>
      <c r="B93" s="224"/>
      <c r="C93" s="224"/>
      <c r="D93" s="224"/>
      <c r="E93" s="224"/>
      <c r="F93" s="224"/>
      <c r="G93" s="10">
        <v>85</v>
      </c>
      <c r="H93" s="17">
        <v>0</v>
      </c>
      <c r="I93" s="17">
        <v>0</v>
      </c>
    </row>
    <row r="94" spans="1:9" ht="12.75" customHeight="1">
      <c r="A94" s="225" t="s">
        <v>351</v>
      </c>
      <c r="B94" s="225"/>
      <c r="C94" s="225"/>
      <c r="D94" s="225"/>
      <c r="E94" s="225"/>
      <c r="F94" s="225"/>
      <c r="G94" s="11">
        <v>86</v>
      </c>
      <c r="H94" s="118">
        <f>H95-H96</f>
        <v>18840714</v>
      </c>
      <c r="I94" s="118">
        <f>I95-I96</f>
        <v>19179621</v>
      </c>
    </row>
    <row r="95" spans="1:9" ht="12.75" customHeight="1">
      <c r="A95" s="224" t="s">
        <v>74</v>
      </c>
      <c r="B95" s="224"/>
      <c r="C95" s="224"/>
      <c r="D95" s="224"/>
      <c r="E95" s="224"/>
      <c r="F95" s="224"/>
      <c r="G95" s="10">
        <v>87</v>
      </c>
      <c r="H95" s="17">
        <v>18840714</v>
      </c>
      <c r="I95" s="17">
        <v>19179621</v>
      </c>
    </row>
    <row r="96" spans="1:9" ht="12.75" customHeight="1">
      <c r="A96" s="224" t="s">
        <v>75</v>
      </c>
      <c r="B96" s="224"/>
      <c r="C96" s="224"/>
      <c r="D96" s="224"/>
      <c r="E96" s="224"/>
      <c r="F96" s="224"/>
      <c r="G96" s="10">
        <v>88</v>
      </c>
      <c r="H96" s="17">
        <v>0</v>
      </c>
      <c r="I96" s="17">
        <v>0</v>
      </c>
    </row>
    <row r="97" spans="1:9" ht="12.75" customHeight="1">
      <c r="A97" s="224" t="s">
        <v>76</v>
      </c>
      <c r="B97" s="224"/>
      <c r="C97" s="224"/>
      <c r="D97" s="224"/>
      <c r="E97" s="224"/>
      <c r="F97" s="224"/>
      <c r="G97" s="10">
        <v>89</v>
      </c>
      <c r="H97" s="17">
        <v>0</v>
      </c>
      <c r="I97" s="17">
        <v>0</v>
      </c>
    </row>
    <row r="98" spans="1:9" ht="12.75" customHeight="1">
      <c r="A98" s="226" t="s">
        <v>353</v>
      </c>
      <c r="B98" s="226"/>
      <c r="C98" s="226"/>
      <c r="D98" s="226"/>
      <c r="E98" s="226"/>
      <c r="F98" s="226"/>
      <c r="G98" s="11">
        <v>90</v>
      </c>
      <c r="H98" s="118">
        <f>SUM(H99:H104)</f>
        <v>933733</v>
      </c>
      <c r="I98" s="118">
        <f>SUM(I99:I104)</f>
        <v>1030937</v>
      </c>
    </row>
    <row r="99" spans="1:9" ht="12.75" customHeight="1">
      <c r="A99" s="224" t="s">
        <v>77</v>
      </c>
      <c r="B99" s="224"/>
      <c r="C99" s="224"/>
      <c r="D99" s="224"/>
      <c r="E99" s="224"/>
      <c r="F99" s="224"/>
      <c r="G99" s="10">
        <v>91</v>
      </c>
      <c r="H99" s="17">
        <v>933733</v>
      </c>
      <c r="I99" s="17">
        <v>1030937</v>
      </c>
    </row>
    <row r="100" spans="1:9" ht="12.75" customHeight="1">
      <c r="A100" s="224" t="s">
        <v>78</v>
      </c>
      <c r="B100" s="224"/>
      <c r="C100" s="224"/>
      <c r="D100" s="224"/>
      <c r="E100" s="224"/>
      <c r="F100" s="224"/>
      <c r="G100" s="10">
        <v>92</v>
      </c>
      <c r="H100" s="17">
        <v>0</v>
      </c>
      <c r="I100" s="17">
        <v>0</v>
      </c>
    </row>
    <row r="101" spans="1:9" ht="12.75" customHeight="1">
      <c r="A101" s="224" t="s">
        <v>79</v>
      </c>
      <c r="B101" s="224"/>
      <c r="C101" s="224"/>
      <c r="D101" s="224"/>
      <c r="E101" s="224"/>
      <c r="F101" s="224"/>
      <c r="G101" s="10">
        <v>93</v>
      </c>
      <c r="H101" s="17">
        <v>0</v>
      </c>
      <c r="I101" s="17">
        <v>0</v>
      </c>
    </row>
    <row r="102" spans="1:9" ht="12.75" customHeight="1">
      <c r="A102" s="224" t="s">
        <v>80</v>
      </c>
      <c r="B102" s="224"/>
      <c r="C102" s="224"/>
      <c r="D102" s="224"/>
      <c r="E102" s="224"/>
      <c r="F102" s="224"/>
      <c r="G102" s="10">
        <v>94</v>
      </c>
      <c r="H102" s="17">
        <v>0</v>
      </c>
      <c r="I102" s="17">
        <v>0</v>
      </c>
    </row>
    <row r="103" spans="1:9" ht="12.75" customHeight="1">
      <c r="A103" s="224" t="s">
        <v>81</v>
      </c>
      <c r="B103" s="224"/>
      <c r="C103" s="224"/>
      <c r="D103" s="224"/>
      <c r="E103" s="224"/>
      <c r="F103" s="224"/>
      <c r="G103" s="10">
        <v>95</v>
      </c>
      <c r="H103" s="17">
        <v>0</v>
      </c>
      <c r="I103" s="17">
        <v>0</v>
      </c>
    </row>
    <row r="104" spans="1:9" ht="12.75" customHeight="1">
      <c r="A104" s="224" t="s">
        <v>82</v>
      </c>
      <c r="B104" s="224"/>
      <c r="C104" s="224"/>
      <c r="D104" s="224"/>
      <c r="E104" s="224"/>
      <c r="F104" s="224"/>
      <c r="G104" s="10">
        <v>96</v>
      </c>
      <c r="H104" s="17">
        <v>0</v>
      </c>
      <c r="I104" s="17">
        <v>0</v>
      </c>
    </row>
    <row r="105" spans="1:9" ht="12.75" customHeight="1">
      <c r="A105" s="226" t="s">
        <v>354</v>
      </c>
      <c r="B105" s="226"/>
      <c r="C105" s="226"/>
      <c r="D105" s="226"/>
      <c r="E105" s="226"/>
      <c r="F105" s="226"/>
      <c r="G105" s="11">
        <v>97</v>
      </c>
      <c r="H105" s="118">
        <f>SUM(H106:H116)</f>
        <v>13252005</v>
      </c>
      <c r="I105" s="118">
        <f>SUM(I106:I116)</f>
        <v>12884602</v>
      </c>
    </row>
    <row r="106" spans="1:9" ht="12.75" customHeight="1">
      <c r="A106" s="224" t="s">
        <v>83</v>
      </c>
      <c r="B106" s="224"/>
      <c r="C106" s="224"/>
      <c r="D106" s="224"/>
      <c r="E106" s="224"/>
      <c r="F106" s="224"/>
      <c r="G106" s="10">
        <v>98</v>
      </c>
      <c r="H106" s="17">
        <v>0</v>
      </c>
      <c r="I106" s="17">
        <v>0</v>
      </c>
    </row>
    <row r="107" spans="1:9" ht="24.6" customHeight="1">
      <c r="A107" s="224" t="s">
        <v>84</v>
      </c>
      <c r="B107" s="224"/>
      <c r="C107" s="224"/>
      <c r="D107" s="224"/>
      <c r="E107" s="224"/>
      <c r="F107" s="224"/>
      <c r="G107" s="10">
        <v>99</v>
      </c>
      <c r="H107" s="17">
        <v>0</v>
      </c>
      <c r="I107" s="17">
        <v>0</v>
      </c>
    </row>
    <row r="108" spans="1:9" ht="12.75" customHeight="1">
      <c r="A108" s="224" t="s">
        <v>85</v>
      </c>
      <c r="B108" s="224"/>
      <c r="C108" s="224"/>
      <c r="D108" s="224"/>
      <c r="E108" s="224"/>
      <c r="F108" s="224"/>
      <c r="G108" s="10">
        <v>100</v>
      </c>
      <c r="H108" s="17">
        <v>0</v>
      </c>
      <c r="I108" s="17">
        <v>0</v>
      </c>
    </row>
    <row r="109" spans="1:9" ht="21.6" customHeight="1">
      <c r="A109" s="224" t="s">
        <v>86</v>
      </c>
      <c r="B109" s="224"/>
      <c r="C109" s="224"/>
      <c r="D109" s="224"/>
      <c r="E109" s="224"/>
      <c r="F109" s="224"/>
      <c r="G109" s="10">
        <v>101</v>
      </c>
      <c r="H109" s="17">
        <v>0</v>
      </c>
      <c r="I109" s="17">
        <v>0</v>
      </c>
    </row>
    <row r="110" spans="1:9" ht="12.75" customHeight="1">
      <c r="A110" s="224" t="s">
        <v>87</v>
      </c>
      <c r="B110" s="224"/>
      <c r="C110" s="224"/>
      <c r="D110" s="224"/>
      <c r="E110" s="224"/>
      <c r="F110" s="224"/>
      <c r="G110" s="10">
        <v>102</v>
      </c>
      <c r="H110" s="17">
        <v>0</v>
      </c>
      <c r="I110" s="17">
        <v>0</v>
      </c>
    </row>
    <row r="111" spans="1:9" ht="12.75" customHeight="1">
      <c r="A111" s="224" t="s">
        <v>88</v>
      </c>
      <c r="B111" s="224"/>
      <c r="C111" s="224"/>
      <c r="D111" s="224"/>
      <c r="E111" s="224"/>
      <c r="F111" s="224"/>
      <c r="G111" s="10">
        <v>103</v>
      </c>
      <c r="H111" s="17">
        <v>13239601</v>
      </c>
      <c r="I111" s="17">
        <v>12878250</v>
      </c>
    </row>
    <row r="112" spans="1:9" ht="12.75" customHeight="1">
      <c r="A112" s="224" t="s">
        <v>89</v>
      </c>
      <c r="B112" s="224"/>
      <c r="C112" s="224"/>
      <c r="D112" s="224"/>
      <c r="E112" s="224"/>
      <c r="F112" s="224"/>
      <c r="G112" s="10">
        <v>104</v>
      </c>
      <c r="H112" s="17">
        <v>0</v>
      </c>
      <c r="I112" s="17">
        <v>0</v>
      </c>
    </row>
    <row r="113" spans="1:9" ht="12.75" customHeight="1">
      <c r="A113" s="224" t="s">
        <v>90</v>
      </c>
      <c r="B113" s="224"/>
      <c r="C113" s="224"/>
      <c r="D113" s="224"/>
      <c r="E113" s="224"/>
      <c r="F113" s="224"/>
      <c r="G113" s="10">
        <v>105</v>
      </c>
      <c r="H113" s="17">
        <v>0</v>
      </c>
      <c r="I113" s="17">
        <v>0</v>
      </c>
    </row>
    <row r="114" spans="1:9" ht="12.75" customHeight="1">
      <c r="A114" s="224" t="s">
        <v>91</v>
      </c>
      <c r="B114" s="224"/>
      <c r="C114" s="224"/>
      <c r="D114" s="224"/>
      <c r="E114" s="224"/>
      <c r="F114" s="224"/>
      <c r="G114" s="10">
        <v>106</v>
      </c>
      <c r="H114" s="17">
        <v>0</v>
      </c>
      <c r="I114" s="17">
        <v>0</v>
      </c>
    </row>
    <row r="115" spans="1:9" ht="12.75" customHeight="1">
      <c r="A115" s="224" t="s">
        <v>92</v>
      </c>
      <c r="B115" s="224"/>
      <c r="C115" s="224"/>
      <c r="D115" s="224"/>
      <c r="E115" s="224"/>
      <c r="F115" s="224"/>
      <c r="G115" s="10">
        <v>107</v>
      </c>
      <c r="H115" s="17">
        <v>12404</v>
      </c>
      <c r="I115" s="17">
        <v>6352</v>
      </c>
    </row>
    <row r="116" spans="1:9" ht="12.75" customHeight="1">
      <c r="A116" s="224" t="s">
        <v>93</v>
      </c>
      <c r="B116" s="224"/>
      <c r="C116" s="224"/>
      <c r="D116" s="224"/>
      <c r="E116" s="224"/>
      <c r="F116" s="224"/>
      <c r="G116" s="10">
        <v>108</v>
      </c>
      <c r="H116" s="17">
        <v>0</v>
      </c>
      <c r="I116" s="17">
        <v>0</v>
      </c>
    </row>
    <row r="117" spans="1:9" ht="12.75" customHeight="1">
      <c r="A117" s="226" t="s">
        <v>355</v>
      </c>
      <c r="B117" s="226"/>
      <c r="C117" s="226"/>
      <c r="D117" s="226"/>
      <c r="E117" s="226"/>
      <c r="F117" s="226"/>
      <c r="G117" s="11">
        <v>109</v>
      </c>
      <c r="H117" s="118">
        <f>SUM(H118:H131)</f>
        <v>62247722</v>
      </c>
      <c r="I117" s="118">
        <f>SUM(I118:I131)</f>
        <v>43112219</v>
      </c>
    </row>
    <row r="118" spans="1:9" ht="12.75" customHeight="1">
      <c r="A118" s="224" t="s">
        <v>83</v>
      </c>
      <c r="B118" s="224"/>
      <c r="C118" s="224"/>
      <c r="D118" s="224"/>
      <c r="E118" s="224"/>
      <c r="F118" s="224"/>
      <c r="G118" s="10">
        <v>110</v>
      </c>
      <c r="H118" s="17">
        <v>495476</v>
      </c>
      <c r="I118" s="17">
        <v>273665</v>
      </c>
    </row>
    <row r="119" spans="1:9" ht="22.2" customHeight="1">
      <c r="A119" s="224" t="s">
        <v>84</v>
      </c>
      <c r="B119" s="224"/>
      <c r="C119" s="224"/>
      <c r="D119" s="224"/>
      <c r="E119" s="224"/>
      <c r="F119" s="224"/>
      <c r="G119" s="10">
        <v>111</v>
      </c>
      <c r="H119" s="17">
        <v>0</v>
      </c>
      <c r="I119" s="17">
        <v>0</v>
      </c>
    </row>
    <row r="120" spans="1:9" ht="12.75" customHeight="1">
      <c r="A120" s="224" t="s">
        <v>85</v>
      </c>
      <c r="B120" s="224"/>
      <c r="C120" s="224"/>
      <c r="D120" s="224"/>
      <c r="E120" s="224"/>
      <c r="F120" s="224"/>
      <c r="G120" s="10">
        <v>112</v>
      </c>
      <c r="H120" s="17">
        <v>13411818</v>
      </c>
      <c r="I120" s="17">
        <v>10004297</v>
      </c>
    </row>
    <row r="121" spans="1:9" ht="23.7" customHeight="1">
      <c r="A121" s="224" t="s">
        <v>86</v>
      </c>
      <c r="B121" s="224"/>
      <c r="C121" s="224"/>
      <c r="D121" s="224"/>
      <c r="E121" s="224"/>
      <c r="F121" s="224"/>
      <c r="G121" s="10">
        <v>113</v>
      </c>
      <c r="H121" s="17">
        <v>0</v>
      </c>
      <c r="I121" s="17">
        <v>0</v>
      </c>
    </row>
    <row r="122" spans="1:9" ht="12.75" customHeight="1">
      <c r="A122" s="224" t="s">
        <v>87</v>
      </c>
      <c r="B122" s="224"/>
      <c r="C122" s="224"/>
      <c r="D122" s="224"/>
      <c r="E122" s="224"/>
      <c r="F122" s="224"/>
      <c r="G122" s="10">
        <v>114</v>
      </c>
      <c r="H122" s="17">
        <v>0</v>
      </c>
      <c r="I122" s="17">
        <v>0</v>
      </c>
    </row>
    <row r="123" spans="1:9" ht="12.75" customHeight="1">
      <c r="A123" s="224" t="s">
        <v>88</v>
      </c>
      <c r="B123" s="224"/>
      <c r="C123" s="224"/>
      <c r="D123" s="224"/>
      <c r="E123" s="224"/>
      <c r="F123" s="224"/>
      <c r="G123" s="10">
        <v>115</v>
      </c>
      <c r="H123" s="17">
        <v>2324908</v>
      </c>
      <c r="I123" s="17">
        <v>2024887</v>
      </c>
    </row>
    <row r="124" spans="1:9" ht="12.75" customHeight="1">
      <c r="A124" s="224" t="s">
        <v>89</v>
      </c>
      <c r="B124" s="224"/>
      <c r="C124" s="224"/>
      <c r="D124" s="224"/>
      <c r="E124" s="224"/>
      <c r="F124" s="224"/>
      <c r="G124" s="10">
        <v>116</v>
      </c>
      <c r="H124" s="17">
        <v>14207996</v>
      </c>
      <c r="I124" s="17">
        <v>4575801</v>
      </c>
    </row>
    <row r="125" spans="1:9" ht="12.75" customHeight="1">
      <c r="A125" s="224" t="s">
        <v>90</v>
      </c>
      <c r="B125" s="224"/>
      <c r="C125" s="224"/>
      <c r="D125" s="224"/>
      <c r="E125" s="224"/>
      <c r="F125" s="224"/>
      <c r="G125" s="10">
        <v>117</v>
      </c>
      <c r="H125" s="17">
        <v>6249148</v>
      </c>
      <c r="I125" s="17">
        <v>8081100</v>
      </c>
    </row>
    <row r="126" spans="1:9">
      <c r="A126" s="224" t="s">
        <v>91</v>
      </c>
      <c r="B126" s="224"/>
      <c r="C126" s="224"/>
      <c r="D126" s="224"/>
      <c r="E126" s="224"/>
      <c r="F126" s="224"/>
      <c r="G126" s="10">
        <v>118</v>
      </c>
      <c r="H126" s="17">
        <v>0</v>
      </c>
      <c r="I126" s="17">
        <v>0</v>
      </c>
    </row>
    <row r="127" spans="1:9">
      <c r="A127" s="224" t="s">
        <v>94</v>
      </c>
      <c r="B127" s="224"/>
      <c r="C127" s="224"/>
      <c r="D127" s="224"/>
      <c r="E127" s="224"/>
      <c r="F127" s="224"/>
      <c r="G127" s="10">
        <v>119</v>
      </c>
      <c r="H127" s="17">
        <v>19677751</v>
      </c>
      <c r="I127" s="17">
        <v>11655964</v>
      </c>
    </row>
    <row r="128" spans="1:9">
      <c r="A128" s="224" t="s">
        <v>95</v>
      </c>
      <c r="B128" s="224"/>
      <c r="C128" s="224"/>
      <c r="D128" s="224"/>
      <c r="E128" s="224"/>
      <c r="F128" s="224"/>
      <c r="G128" s="10">
        <v>120</v>
      </c>
      <c r="H128" s="17">
        <v>4322363</v>
      </c>
      <c r="I128" s="17">
        <v>5453001</v>
      </c>
    </row>
    <row r="129" spans="1:9">
      <c r="A129" s="224" t="s">
        <v>96</v>
      </c>
      <c r="B129" s="224"/>
      <c r="C129" s="224"/>
      <c r="D129" s="224"/>
      <c r="E129" s="224"/>
      <c r="F129" s="224"/>
      <c r="G129" s="10">
        <v>121</v>
      </c>
      <c r="H129" s="17">
        <v>0</v>
      </c>
      <c r="I129" s="17">
        <v>0</v>
      </c>
    </row>
    <row r="130" spans="1:9">
      <c r="A130" s="224" t="s">
        <v>97</v>
      </c>
      <c r="B130" s="224"/>
      <c r="C130" s="224"/>
      <c r="D130" s="224"/>
      <c r="E130" s="224"/>
      <c r="F130" s="224"/>
      <c r="G130" s="10">
        <v>122</v>
      </c>
      <c r="H130" s="17">
        <v>0</v>
      </c>
      <c r="I130" s="17">
        <v>0</v>
      </c>
    </row>
    <row r="131" spans="1:9">
      <c r="A131" s="224" t="s">
        <v>98</v>
      </c>
      <c r="B131" s="224"/>
      <c r="C131" s="224"/>
      <c r="D131" s="224"/>
      <c r="E131" s="224"/>
      <c r="F131" s="224"/>
      <c r="G131" s="10">
        <v>123</v>
      </c>
      <c r="H131" s="17">
        <v>1558262</v>
      </c>
      <c r="I131" s="17">
        <v>1043504</v>
      </c>
    </row>
    <row r="132" spans="1:9" ht="22.2" customHeight="1">
      <c r="A132" s="240" t="s">
        <v>99</v>
      </c>
      <c r="B132" s="240"/>
      <c r="C132" s="240"/>
      <c r="D132" s="240"/>
      <c r="E132" s="240"/>
      <c r="F132" s="240"/>
      <c r="G132" s="10">
        <v>124</v>
      </c>
      <c r="H132" s="17">
        <v>26308608</v>
      </c>
      <c r="I132" s="17">
        <v>30842092</v>
      </c>
    </row>
    <row r="133" spans="1:9" ht="12.75" customHeight="1">
      <c r="A133" s="226" t="s">
        <v>356</v>
      </c>
      <c r="B133" s="226"/>
      <c r="C133" s="226"/>
      <c r="D133" s="226"/>
      <c r="E133" s="226"/>
      <c r="F133" s="226"/>
      <c r="G133" s="11">
        <v>125</v>
      </c>
      <c r="H133" s="118">
        <f>H75+H98+H105+H117+H132</f>
        <v>163258235</v>
      </c>
      <c r="I133" s="118">
        <f>I75+I98+I105+I117+I132</f>
        <v>147680471</v>
      </c>
    </row>
    <row r="134" spans="1:9">
      <c r="A134" s="240" t="s">
        <v>100</v>
      </c>
      <c r="B134" s="240"/>
      <c r="C134" s="240"/>
      <c r="D134" s="240"/>
      <c r="E134" s="240"/>
      <c r="F134" s="240"/>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3.2"/>
  <cols>
    <col min="1" max="7" width="9.21875" style="47"/>
    <col min="8" max="11" width="19.21875" style="46" customWidth="1"/>
    <col min="12" max="263" width="9.21875" style="47"/>
    <col min="264" max="264" width="9.77734375" style="47" bestFit="1" customWidth="1"/>
    <col min="265" max="265" width="11.77734375" style="47" bestFit="1" customWidth="1"/>
    <col min="266" max="519" width="9.21875" style="47"/>
    <col min="520" max="520" width="9.77734375" style="47" bestFit="1" customWidth="1"/>
    <col min="521" max="521" width="11.77734375" style="47" bestFit="1" customWidth="1"/>
    <col min="522" max="775" width="9.21875" style="47"/>
    <col min="776" max="776" width="9.77734375" style="47" bestFit="1" customWidth="1"/>
    <col min="777" max="777" width="11.77734375" style="47" bestFit="1" customWidth="1"/>
    <col min="778" max="1031" width="9.21875" style="47"/>
    <col min="1032" max="1032" width="9.77734375" style="47" bestFit="1" customWidth="1"/>
    <col min="1033" max="1033" width="11.77734375" style="47" bestFit="1" customWidth="1"/>
    <col min="1034" max="1287" width="9.21875" style="47"/>
    <col min="1288" max="1288" width="9.77734375" style="47" bestFit="1" customWidth="1"/>
    <col min="1289" max="1289" width="11.77734375" style="47" bestFit="1" customWidth="1"/>
    <col min="1290" max="1543" width="9.21875" style="47"/>
    <col min="1544" max="1544" width="9.77734375" style="47" bestFit="1" customWidth="1"/>
    <col min="1545" max="1545" width="11.77734375" style="47" bestFit="1" customWidth="1"/>
    <col min="1546" max="1799" width="9.21875" style="47"/>
    <col min="1800" max="1800" width="9.77734375" style="47" bestFit="1" customWidth="1"/>
    <col min="1801" max="1801" width="11.77734375" style="47" bestFit="1" customWidth="1"/>
    <col min="1802" max="2055" width="9.21875" style="47"/>
    <col min="2056" max="2056" width="9.77734375" style="47" bestFit="1" customWidth="1"/>
    <col min="2057" max="2057" width="11.77734375" style="47" bestFit="1" customWidth="1"/>
    <col min="2058" max="2311" width="9.21875" style="47"/>
    <col min="2312" max="2312" width="9.77734375" style="47" bestFit="1" customWidth="1"/>
    <col min="2313" max="2313" width="11.77734375" style="47" bestFit="1" customWidth="1"/>
    <col min="2314" max="2567" width="9.21875" style="47"/>
    <col min="2568" max="2568" width="9.77734375" style="47" bestFit="1" customWidth="1"/>
    <col min="2569" max="2569" width="11.77734375" style="47" bestFit="1" customWidth="1"/>
    <col min="2570" max="2823" width="9.21875" style="47"/>
    <col min="2824" max="2824" width="9.77734375" style="47" bestFit="1" customWidth="1"/>
    <col min="2825" max="2825" width="11.77734375" style="47" bestFit="1" customWidth="1"/>
    <col min="2826" max="3079" width="9.21875" style="47"/>
    <col min="3080" max="3080" width="9.77734375" style="47" bestFit="1" customWidth="1"/>
    <col min="3081" max="3081" width="11.77734375" style="47" bestFit="1" customWidth="1"/>
    <col min="3082" max="3335" width="9.21875" style="47"/>
    <col min="3336" max="3336" width="9.77734375" style="47" bestFit="1" customWidth="1"/>
    <col min="3337" max="3337" width="11.77734375" style="47" bestFit="1" customWidth="1"/>
    <col min="3338" max="3591" width="9.21875" style="47"/>
    <col min="3592" max="3592" width="9.77734375" style="47" bestFit="1" customWidth="1"/>
    <col min="3593" max="3593" width="11.77734375" style="47" bestFit="1" customWidth="1"/>
    <col min="3594" max="3847" width="9.21875" style="47"/>
    <col min="3848" max="3848" width="9.77734375" style="47" bestFit="1" customWidth="1"/>
    <col min="3849" max="3849" width="11.77734375" style="47" bestFit="1" customWidth="1"/>
    <col min="3850" max="4103" width="9.21875" style="47"/>
    <col min="4104" max="4104" width="9.77734375" style="47" bestFit="1" customWidth="1"/>
    <col min="4105" max="4105" width="11.77734375" style="47" bestFit="1" customWidth="1"/>
    <col min="4106" max="4359" width="9.21875" style="47"/>
    <col min="4360" max="4360" width="9.77734375" style="47" bestFit="1" customWidth="1"/>
    <col min="4361" max="4361" width="11.77734375" style="47" bestFit="1" customWidth="1"/>
    <col min="4362" max="4615" width="9.21875" style="47"/>
    <col min="4616" max="4616" width="9.77734375" style="47" bestFit="1" customWidth="1"/>
    <col min="4617" max="4617" width="11.77734375" style="47" bestFit="1" customWidth="1"/>
    <col min="4618" max="4871" width="9.21875" style="47"/>
    <col min="4872" max="4872" width="9.77734375" style="47" bestFit="1" customWidth="1"/>
    <col min="4873" max="4873" width="11.77734375" style="47" bestFit="1" customWidth="1"/>
    <col min="4874" max="5127" width="9.21875" style="47"/>
    <col min="5128" max="5128" width="9.77734375" style="47" bestFit="1" customWidth="1"/>
    <col min="5129" max="5129" width="11.77734375" style="47" bestFit="1" customWidth="1"/>
    <col min="5130" max="5383" width="9.21875" style="47"/>
    <col min="5384" max="5384" width="9.77734375" style="47" bestFit="1" customWidth="1"/>
    <col min="5385" max="5385" width="11.77734375" style="47" bestFit="1" customWidth="1"/>
    <col min="5386" max="5639" width="9.21875" style="47"/>
    <col min="5640" max="5640" width="9.77734375" style="47" bestFit="1" customWidth="1"/>
    <col min="5641" max="5641" width="11.77734375" style="47" bestFit="1" customWidth="1"/>
    <col min="5642" max="5895" width="9.21875" style="47"/>
    <col min="5896" max="5896" width="9.77734375" style="47" bestFit="1" customWidth="1"/>
    <col min="5897" max="5897" width="11.77734375" style="47" bestFit="1" customWidth="1"/>
    <col min="5898" max="6151" width="9.21875" style="47"/>
    <col min="6152" max="6152" width="9.77734375" style="47" bestFit="1" customWidth="1"/>
    <col min="6153" max="6153" width="11.77734375" style="47" bestFit="1" customWidth="1"/>
    <col min="6154" max="6407" width="9.21875" style="47"/>
    <col min="6408" max="6408" width="9.77734375" style="47" bestFit="1" customWidth="1"/>
    <col min="6409" max="6409" width="11.77734375" style="47" bestFit="1" customWidth="1"/>
    <col min="6410" max="6663" width="9.21875" style="47"/>
    <col min="6664" max="6664" width="9.77734375" style="47" bestFit="1" customWidth="1"/>
    <col min="6665" max="6665" width="11.77734375" style="47" bestFit="1" customWidth="1"/>
    <col min="6666" max="6919" width="9.21875" style="47"/>
    <col min="6920" max="6920" width="9.77734375" style="47" bestFit="1" customWidth="1"/>
    <col min="6921" max="6921" width="11.77734375" style="47" bestFit="1" customWidth="1"/>
    <col min="6922" max="7175" width="9.21875" style="47"/>
    <col min="7176" max="7176" width="9.77734375" style="47" bestFit="1" customWidth="1"/>
    <col min="7177" max="7177" width="11.77734375" style="47" bestFit="1" customWidth="1"/>
    <col min="7178" max="7431" width="9.21875" style="47"/>
    <col min="7432" max="7432" width="9.77734375" style="47" bestFit="1" customWidth="1"/>
    <col min="7433" max="7433" width="11.77734375" style="47" bestFit="1" customWidth="1"/>
    <col min="7434" max="7687" width="9.21875" style="47"/>
    <col min="7688" max="7688" width="9.77734375" style="47" bestFit="1" customWidth="1"/>
    <col min="7689" max="7689" width="11.77734375" style="47" bestFit="1" customWidth="1"/>
    <col min="7690" max="7943" width="9.21875" style="47"/>
    <col min="7944" max="7944" width="9.77734375" style="47" bestFit="1" customWidth="1"/>
    <col min="7945" max="7945" width="11.77734375" style="47" bestFit="1" customWidth="1"/>
    <col min="7946" max="8199" width="9.21875" style="47"/>
    <col min="8200" max="8200" width="9.77734375" style="47" bestFit="1" customWidth="1"/>
    <col min="8201" max="8201" width="11.77734375" style="47" bestFit="1" customWidth="1"/>
    <col min="8202" max="8455" width="9.21875" style="47"/>
    <col min="8456" max="8456" width="9.77734375" style="47" bestFit="1" customWidth="1"/>
    <col min="8457" max="8457" width="11.77734375" style="47" bestFit="1" customWidth="1"/>
    <col min="8458" max="8711" width="9.21875" style="47"/>
    <col min="8712" max="8712" width="9.77734375" style="47" bestFit="1" customWidth="1"/>
    <col min="8713" max="8713" width="11.77734375" style="47" bestFit="1" customWidth="1"/>
    <col min="8714" max="8967" width="9.21875" style="47"/>
    <col min="8968" max="8968" width="9.77734375" style="47" bestFit="1" customWidth="1"/>
    <col min="8969" max="8969" width="11.77734375" style="47" bestFit="1" customWidth="1"/>
    <col min="8970" max="9223" width="9.21875" style="47"/>
    <col min="9224" max="9224" width="9.77734375" style="47" bestFit="1" customWidth="1"/>
    <col min="9225" max="9225" width="11.77734375" style="47" bestFit="1" customWidth="1"/>
    <col min="9226" max="9479" width="9.21875" style="47"/>
    <col min="9480" max="9480" width="9.77734375" style="47" bestFit="1" customWidth="1"/>
    <col min="9481" max="9481" width="11.77734375" style="47" bestFit="1" customWidth="1"/>
    <col min="9482" max="9735" width="9.21875" style="47"/>
    <col min="9736" max="9736" width="9.77734375" style="47" bestFit="1" customWidth="1"/>
    <col min="9737" max="9737" width="11.77734375" style="47" bestFit="1" customWidth="1"/>
    <col min="9738" max="9991" width="9.21875" style="47"/>
    <col min="9992" max="9992" width="9.77734375" style="47" bestFit="1" customWidth="1"/>
    <col min="9993" max="9993" width="11.77734375" style="47" bestFit="1" customWidth="1"/>
    <col min="9994" max="10247" width="9.21875" style="47"/>
    <col min="10248" max="10248" width="9.77734375" style="47" bestFit="1" customWidth="1"/>
    <col min="10249" max="10249" width="11.77734375" style="47" bestFit="1" customWidth="1"/>
    <col min="10250" max="10503" width="9.21875" style="47"/>
    <col min="10504" max="10504" width="9.77734375" style="47" bestFit="1" customWidth="1"/>
    <col min="10505" max="10505" width="11.77734375" style="47" bestFit="1" customWidth="1"/>
    <col min="10506" max="10759" width="9.21875" style="47"/>
    <col min="10760" max="10760" width="9.77734375" style="47" bestFit="1" customWidth="1"/>
    <col min="10761" max="10761" width="11.77734375" style="47" bestFit="1" customWidth="1"/>
    <col min="10762" max="11015" width="9.21875" style="47"/>
    <col min="11016" max="11016" width="9.77734375" style="47" bestFit="1" customWidth="1"/>
    <col min="11017" max="11017" width="11.77734375" style="47" bestFit="1" customWidth="1"/>
    <col min="11018" max="11271" width="9.21875" style="47"/>
    <col min="11272" max="11272" width="9.77734375" style="47" bestFit="1" customWidth="1"/>
    <col min="11273" max="11273" width="11.77734375" style="47" bestFit="1" customWidth="1"/>
    <col min="11274" max="11527" width="9.21875" style="47"/>
    <col min="11528" max="11528" width="9.77734375" style="47" bestFit="1" customWidth="1"/>
    <col min="11529" max="11529" width="11.77734375" style="47" bestFit="1" customWidth="1"/>
    <col min="11530" max="11783" width="9.21875" style="47"/>
    <col min="11784" max="11784" width="9.77734375" style="47" bestFit="1" customWidth="1"/>
    <col min="11785" max="11785" width="11.77734375" style="47" bestFit="1" customWidth="1"/>
    <col min="11786" max="12039" width="9.21875" style="47"/>
    <col min="12040" max="12040" width="9.77734375" style="47" bestFit="1" customWidth="1"/>
    <col min="12041" max="12041" width="11.77734375" style="47" bestFit="1" customWidth="1"/>
    <col min="12042" max="12295" width="9.21875" style="47"/>
    <col min="12296" max="12296" width="9.77734375" style="47" bestFit="1" customWidth="1"/>
    <col min="12297" max="12297" width="11.77734375" style="47" bestFit="1" customWidth="1"/>
    <col min="12298" max="12551" width="9.21875" style="47"/>
    <col min="12552" max="12552" width="9.77734375" style="47" bestFit="1" customWidth="1"/>
    <col min="12553" max="12553" width="11.77734375" style="47" bestFit="1" customWidth="1"/>
    <col min="12554" max="12807" width="9.21875" style="47"/>
    <col min="12808" max="12808" width="9.77734375" style="47" bestFit="1" customWidth="1"/>
    <col min="12809" max="12809" width="11.77734375" style="47" bestFit="1" customWidth="1"/>
    <col min="12810" max="13063" width="9.21875" style="47"/>
    <col min="13064" max="13064" width="9.77734375" style="47" bestFit="1" customWidth="1"/>
    <col min="13065" max="13065" width="11.77734375" style="47" bestFit="1" customWidth="1"/>
    <col min="13066" max="13319" width="9.21875" style="47"/>
    <col min="13320" max="13320" width="9.77734375" style="47" bestFit="1" customWidth="1"/>
    <col min="13321" max="13321" width="11.77734375" style="47" bestFit="1" customWidth="1"/>
    <col min="13322" max="13575" width="9.21875" style="47"/>
    <col min="13576" max="13576" width="9.77734375" style="47" bestFit="1" customWidth="1"/>
    <col min="13577" max="13577" width="11.77734375" style="47" bestFit="1" customWidth="1"/>
    <col min="13578" max="13831" width="9.21875" style="47"/>
    <col min="13832" max="13832" width="9.77734375" style="47" bestFit="1" customWidth="1"/>
    <col min="13833" max="13833" width="11.77734375" style="47" bestFit="1" customWidth="1"/>
    <col min="13834" max="14087" width="9.21875" style="47"/>
    <col min="14088" max="14088" width="9.77734375" style="47" bestFit="1" customWidth="1"/>
    <col min="14089" max="14089" width="11.77734375" style="47" bestFit="1" customWidth="1"/>
    <col min="14090" max="14343" width="9.21875" style="47"/>
    <col min="14344" max="14344" width="9.77734375" style="47" bestFit="1" customWidth="1"/>
    <col min="14345" max="14345" width="11.77734375" style="47" bestFit="1" customWidth="1"/>
    <col min="14346" max="14599" width="9.21875" style="47"/>
    <col min="14600" max="14600" width="9.77734375" style="47" bestFit="1" customWidth="1"/>
    <col min="14601" max="14601" width="11.77734375" style="47" bestFit="1" customWidth="1"/>
    <col min="14602" max="14855" width="9.21875" style="47"/>
    <col min="14856" max="14856" width="9.77734375" style="47" bestFit="1" customWidth="1"/>
    <col min="14857" max="14857" width="11.77734375" style="47" bestFit="1" customWidth="1"/>
    <col min="14858" max="15111" width="9.21875" style="47"/>
    <col min="15112" max="15112" width="9.77734375" style="47" bestFit="1" customWidth="1"/>
    <col min="15113" max="15113" width="11.77734375" style="47" bestFit="1" customWidth="1"/>
    <col min="15114" max="15367" width="9.21875" style="47"/>
    <col min="15368" max="15368" width="9.77734375" style="47" bestFit="1" customWidth="1"/>
    <col min="15369" max="15369" width="11.77734375" style="47" bestFit="1" customWidth="1"/>
    <col min="15370" max="15623" width="9.21875" style="47"/>
    <col min="15624" max="15624" width="9.77734375" style="47" bestFit="1" customWidth="1"/>
    <col min="15625" max="15625" width="11.77734375" style="47" bestFit="1" customWidth="1"/>
    <col min="15626" max="15879" width="9.21875" style="47"/>
    <col min="15880" max="15880" width="9.77734375" style="47" bestFit="1" customWidth="1"/>
    <col min="15881" max="15881" width="11.77734375" style="47" bestFit="1" customWidth="1"/>
    <col min="15882" max="16135" width="9.21875" style="47"/>
    <col min="16136" max="16136" width="9.77734375" style="47" bestFit="1" customWidth="1"/>
    <col min="16137" max="16137" width="11.77734375" style="47" bestFit="1" customWidth="1"/>
    <col min="16138" max="16384" width="9.21875" style="47"/>
  </cols>
  <sheetData>
    <row r="1" spans="1:11">
      <c r="A1" s="244" t="s">
        <v>102</v>
      </c>
      <c r="B1" s="245"/>
      <c r="C1" s="245"/>
      <c r="D1" s="245"/>
      <c r="E1" s="245"/>
      <c r="F1" s="245"/>
      <c r="G1" s="245"/>
      <c r="H1" s="245"/>
      <c r="I1" s="245"/>
    </row>
    <row r="2" spans="1:11" ht="12.75" customHeight="1">
      <c r="A2" s="246" t="s">
        <v>541</v>
      </c>
      <c r="B2" s="246"/>
      <c r="C2" s="246"/>
      <c r="D2" s="246"/>
      <c r="E2" s="246"/>
      <c r="F2" s="246"/>
      <c r="G2" s="246"/>
      <c r="H2" s="246"/>
      <c r="I2" s="246"/>
    </row>
    <row r="3" spans="1:11">
      <c r="A3" s="247" t="s">
        <v>446</v>
      </c>
      <c r="B3" s="248"/>
      <c r="C3" s="248"/>
      <c r="D3" s="248"/>
      <c r="E3" s="248"/>
      <c r="F3" s="248"/>
      <c r="G3" s="248"/>
      <c r="H3" s="248"/>
      <c r="I3" s="248"/>
      <c r="J3" s="249"/>
      <c r="K3" s="249"/>
    </row>
    <row r="4" spans="1:11" ht="12.75" customHeight="1">
      <c r="A4" s="250" t="s">
        <v>464</v>
      </c>
      <c r="B4" s="251"/>
      <c r="C4" s="251"/>
      <c r="D4" s="251"/>
      <c r="E4" s="251"/>
      <c r="F4" s="251"/>
      <c r="G4" s="251"/>
      <c r="H4" s="251"/>
      <c r="I4" s="251"/>
      <c r="J4" s="252"/>
      <c r="K4" s="252"/>
    </row>
    <row r="5" spans="1:11" ht="22.2" customHeight="1">
      <c r="A5" s="253" t="s">
        <v>2</v>
      </c>
      <c r="B5" s="254"/>
      <c r="C5" s="254"/>
      <c r="D5" s="254"/>
      <c r="E5" s="254"/>
      <c r="F5" s="254"/>
      <c r="G5" s="253" t="s">
        <v>103</v>
      </c>
      <c r="H5" s="255" t="s">
        <v>301</v>
      </c>
      <c r="I5" s="256"/>
      <c r="J5" s="255" t="s">
        <v>279</v>
      </c>
      <c r="K5" s="256"/>
    </row>
    <row r="6" spans="1:11">
      <c r="A6" s="254"/>
      <c r="B6" s="254"/>
      <c r="C6" s="254"/>
      <c r="D6" s="254"/>
      <c r="E6" s="254"/>
      <c r="F6" s="254"/>
      <c r="G6" s="254"/>
      <c r="H6" s="48" t="s">
        <v>294</v>
      </c>
      <c r="I6" s="48" t="s">
        <v>295</v>
      </c>
      <c r="J6" s="48" t="s">
        <v>294</v>
      </c>
      <c r="K6" s="48" t="s">
        <v>295</v>
      </c>
    </row>
    <row r="7" spans="1:11">
      <c r="A7" s="259">
        <v>1</v>
      </c>
      <c r="B7" s="260"/>
      <c r="C7" s="260"/>
      <c r="D7" s="260"/>
      <c r="E7" s="260"/>
      <c r="F7" s="260"/>
      <c r="G7" s="49">
        <v>2</v>
      </c>
      <c r="H7" s="48">
        <v>3</v>
      </c>
      <c r="I7" s="48">
        <v>4</v>
      </c>
      <c r="J7" s="48">
        <v>5</v>
      </c>
      <c r="K7" s="48">
        <v>6</v>
      </c>
    </row>
    <row r="8" spans="1:11" ht="12.75" customHeight="1">
      <c r="A8" s="257" t="s">
        <v>357</v>
      </c>
      <c r="B8" s="257"/>
      <c r="C8" s="257"/>
      <c r="D8" s="257"/>
      <c r="E8" s="257"/>
      <c r="F8" s="257"/>
      <c r="G8" s="11">
        <v>1</v>
      </c>
      <c r="H8" s="50">
        <f>SUM(H9:H13)</f>
        <v>163505481</v>
      </c>
      <c r="I8" s="50">
        <f>SUM(I9:I13)</f>
        <v>52244283.18</v>
      </c>
      <c r="J8" s="50">
        <f>SUM(J9:J13)</f>
        <v>175325388</v>
      </c>
      <c r="K8" s="50">
        <f>SUM(K9:K13)</f>
        <v>66503400</v>
      </c>
    </row>
    <row r="9" spans="1:11" ht="12.75" customHeight="1">
      <c r="A9" s="224" t="s">
        <v>115</v>
      </c>
      <c r="B9" s="224"/>
      <c r="C9" s="224"/>
      <c r="D9" s="224"/>
      <c r="E9" s="224"/>
      <c r="F9" s="224"/>
      <c r="G9" s="10">
        <v>2</v>
      </c>
      <c r="H9" s="51">
        <v>418696</v>
      </c>
      <c r="I9" s="51">
        <v>112980.18</v>
      </c>
      <c r="J9" s="51">
        <v>573703</v>
      </c>
      <c r="K9" s="51">
        <v>149126</v>
      </c>
    </row>
    <row r="10" spans="1:11" ht="12.75" customHeight="1">
      <c r="A10" s="224" t="s">
        <v>116</v>
      </c>
      <c r="B10" s="224"/>
      <c r="C10" s="224"/>
      <c r="D10" s="224"/>
      <c r="E10" s="224"/>
      <c r="F10" s="224"/>
      <c r="G10" s="10">
        <v>3</v>
      </c>
      <c r="H10" s="51">
        <v>158090353</v>
      </c>
      <c r="I10" s="51">
        <v>49613325</v>
      </c>
      <c r="J10" s="51">
        <v>163129800</v>
      </c>
      <c r="K10" s="51">
        <v>57697142</v>
      </c>
    </row>
    <row r="11" spans="1:11" ht="12.75" customHeight="1">
      <c r="A11" s="224" t="s">
        <v>117</v>
      </c>
      <c r="B11" s="224"/>
      <c r="C11" s="224"/>
      <c r="D11" s="224"/>
      <c r="E11" s="224"/>
      <c r="F11" s="224"/>
      <c r="G11" s="10">
        <v>4</v>
      </c>
      <c r="H11" s="51">
        <v>0</v>
      </c>
      <c r="I11" s="51">
        <v>0</v>
      </c>
      <c r="J11" s="51">
        <v>0</v>
      </c>
      <c r="K11" s="51">
        <v>0</v>
      </c>
    </row>
    <row r="12" spans="1:11" ht="12.75" customHeight="1">
      <c r="A12" s="224" t="s">
        <v>118</v>
      </c>
      <c r="B12" s="224"/>
      <c r="C12" s="224"/>
      <c r="D12" s="224"/>
      <c r="E12" s="224"/>
      <c r="F12" s="224"/>
      <c r="G12" s="10">
        <v>5</v>
      </c>
      <c r="H12" s="51">
        <v>295890</v>
      </c>
      <c r="I12" s="51">
        <v>132400</v>
      </c>
      <c r="J12" s="51">
        <v>7142860</v>
      </c>
      <c r="K12" s="51">
        <v>7047937</v>
      </c>
    </row>
    <row r="13" spans="1:11" ht="12.75" customHeight="1">
      <c r="A13" s="224" t="s">
        <v>119</v>
      </c>
      <c r="B13" s="224"/>
      <c r="C13" s="224"/>
      <c r="D13" s="224"/>
      <c r="E13" s="224"/>
      <c r="F13" s="224"/>
      <c r="G13" s="10">
        <v>6</v>
      </c>
      <c r="H13" s="51">
        <v>4700542</v>
      </c>
      <c r="I13" s="51">
        <v>2385578</v>
      </c>
      <c r="J13" s="51">
        <v>4479025</v>
      </c>
      <c r="K13" s="51">
        <v>1609195</v>
      </c>
    </row>
    <row r="14" spans="1:11" ht="12.75" customHeight="1">
      <c r="A14" s="257" t="s">
        <v>358</v>
      </c>
      <c r="B14" s="257"/>
      <c r="C14" s="257"/>
      <c r="D14" s="257"/>
      <c r="E14" s="257"/>
      <c r="F14" s="257"/>
      <c r="G14" s="11">
        <v>7</v>
      </c>
      <c r="H14" s="50">
        <f>H15+H16+H20+H24+H25+H26+H29+H36</f>
        <v>143511772</v>
      </c>
      <c r="I14" s="50">
        <f>I15+I16+I20+I24+I25+I26+I29+I36</f>
        <v>45819919</v>
      </c>
      <c r="J14" s="50">
        <f>J15+J16+J20+J24+J25+J26+J29+J36</f>
        <v>149828226</v>
      </c>
      <c r="K14" s="50">
        <f>K15+K16+K20+K24+K25+K26+K29+K36</f>
        <v>54505627</v>
      </c>
    </row>
    <row r="15" spans="1:11" ht="12.75" customHeight="1">
      <c r="A15" s="224" t="s">
        <v>104</v>
      </c>
      <c r="B15" s="224"/>
      <c r="C15" s="224"/>
      <c r="D15" s="224"/>
      <c r="E15" s="224"/>
      <c r="F15" s="224"/>
      <c r="G15" s="10">
        <v>8</v>
      </c>
      <c r="H15" s="51">
        <v>-15666559</v>
      </c>
      <c r="I15" s="51">
        <v>-6259583</v>
      </c>
      <c r="J15" s="51">
        <v>-5352013</v>
      </c>
      <c r="K15" s="51">
        <v>278279</v>
      </c>
    </row>
    <row r="16" spans="1:11" ht="12.75" customHeight="1">
      <c r="A16" s="225" t="s">
        <v>438</v>
      </c>
      <c r="B16" s="225"/>
      <c r="C16" s="225"/>
      <c r="D16" s="225"/>
      <c r="E16" s="225"/>
      <c r="F16" s="225"/>
      <c r="G16" s="11">
        <v>9</v>
      </c>
      <c r="H16" s="50">
        <f>SUM(H17:H19)</f>
        <v>64926412</v>
      </c>
      <c r="I16" s="50">
        <f>SUM(I17:I19)</f>
        <v>21472106</v>
      </c>
      <c r="J16" s="50">
        <f>SUM(J17:J19)</f>
        <v>56405279</v>
      </c>
      <c r="K16" s="50">
        <f>SUM(K17:K19)</f>
        <v>21576052</v>
      </c>
    </row>
    <row r="17" spans="1:11" ht="12.75" customHeight="1">
      <c r="A17" s="258" t="s">
        <v>120</v>
      </c>
      <c r="B17" s="258"/>
      <c r="C17" s="258"/>
      <c r="D17" s="258"/>
      <c r="E17" s="258"/>
      <c r="F17" s="258"/>
      <c r="G17" s="10">
        <v>10</v>
      </c>
      <c r="H17" s="51">
        <v>34123983</v>
      </c>
      <c r="I17" s="51">
        <v>10773540</v>
      </c>
      <c r="J17" s="51">
        <v>38348297</v>
      </c>
      <c r="K17" s="51">
        <v>13803791</v>
      </c>
    </row>
    <row r="18" spans="1:11" ht="12.75" customHeight="1">
      <c r="A18" s="258" t="s">
        <v>121</v>
      </c>
      <c r="B18" s="258"/>
      <c r="C18" s="258"/>
      <c r="D18" s="258"/>
      <c r="E18" s="258"/>
      <c r="F18" s="258"/>
      <c r="G18" s="10">
        <v>11</v>
      </c>
      <c r="H18" s="51">
        <v>0</v>
      </c>
      <c r="I18" s="51">
        <v>0</v>
      </c>
      <c r="J18" s="51">
        <v>0</v>
      </c>
      <c r="K18" s="51">
        <v>0</v>
      </c>
    </row>
    <row r="19" spans="1:11" ht="12.75" customHeight="1">
      <c r="A19" s="258" t="s">
        <v>122</v>
      </c>
      <c r="B19" s="258"/>
      <c r="C19" s="258"/>
      <c r="D19" s="258"/>
      <c r="E19" s="258"/>
      <c r="F19" s="258"/>
      <c r="G19" s="10">
        <v>12</v>
      </c>
      <c r="H19" s="51">
        <v>30802429</v>
      </c>
      <c r="I19" s="51">
        <v>10698566</v>
      </c>
      <c r="J19" s="51">
        <v>18056982</v>
      </c>
      <c r="K19" s="51">
        <v>7772261</v>
      </c>
    </row>
    <row r="20" spans="1:11" ht="12.75" customHeight="1">
      <c r="A20" s="225" t="s">
        <v>439</v>
      </c>
      <c r="B20" s="225"/>
      <c r="C20" s="225"/>
      <c r="D20" s="225"/>
      <c r="E20" s="225"/>
      <c r="F20" s="225"/>
      <c r="G20" s="11">
        <v>13</v>
      </c>
      <c r="H20" s="50">
        <f>SUM(H21:H23)</f>
        <v>84616987</v>
      </c>
      <c r="I20" s="50">
        <f>SUM(I21:I23)</f>
        <v>27554998</v>
      </c>
      <c r="J20" s="50">
        <f>SUM(J21:J23)</f>
        <v>88254693</v>
      </c>
      <c r="K20" s="50">
        <f>SUM(K21:K23)</f>
        <v>29028768</v>
      </c>
    </row>
    <row r="21" spans="1:11" ht="12.75" customHeight="1">
      <c r="A21" s="258" t="s">
        <v>105</v>
      </c>
      <c r="B21" s="258"/>
      <c r="C21" s="258"/>
      <c r="D21" s="258"/>
      <c r="E21" s="258"/>
      <c r="F21" s="258"/>
      <c r="G21" s="10">
        <v>14</v>
      </c>
      <c r="H21" s="51">
        <v>51159130</v>
      </c>
      <c r="I21" s="51">
        <v>16465436</v>
      </c>
      <c r="J21" s="51">
        <v>53892653</v>
      </c>
      <c r="K21" s="51">
        <v>17569360</v>
      </c>
    </row>
    <row r="22" spans="1:11" ht="12.75" customHeight="1">
      <c r="A22" s="258" t="s">
        <v>106</v>
      </c>
      <c r="B22" s="258"/>
      <c r="C22" s="258"/>
      <c r="D22" s="258"/>
      <c r="E22" s="258"/>
      <c r="F22" s="258"/>
      <c r="G22" s="10">
        <v>15</v>
      </c>
      <c r="H22" s="51">
        <v>23923218</v>
      </c>
      <c r="I22" s="51">
        <v>7889869</v>
      </c>
      <c r="J22" s="51">
        <v>24175435</v>
      </c>
      <c r="K22" s="51">
        <v>7988065</v>
      </c>
    </row>
    <row r="23" spans="1:11" ht="12.75" customHeight="1">
      <c r="A23" s="258" t="s">
        <v>107</v>
      </c>
      <c r="B23" s="258"/>
      <c r="C23" s="258"/>
      <c r="D23" s="258"/>
      <c r="E23" s="258"/>
      <c r="F23" s="258"/>
      <c r="G23" s="10">
        <v>16</v>
      </c>
      <c r="H23" s="51">
        <v>9534639</v>
      </c>
      <c r="I23" s="51">
        <v>3199693</v>
      </c>
      <c r="J23" s="51">
        <v>10186605</v>
      </c>
      <c r="K23" s="51">
        <v>3471343</v>
      </c>
    </row>
    <row r="24" spans="1:11" ht="12.75" customHeight="1">
      <c r="A24" s="224" t="s">
        <v>108</v>
      </c>
      <c r="B24" s="224"/>
      <c r="C24" s="224"/>
      <c r="D24" s="224"/>
      <c r="E24" s="224"/>
      <c r="F24" s="224"/>
      <c r="G24" s="10">
        <v>17</v>
      </c>
      <c r="H24" s="51">
        <v>3195861</v>
      </c>
      <c r="I24" s="51">
        <v>989507</v>
      </c>
      <c r="J24" s="51">
        <v>3856127</v>
      </c>
      <c r="K24" s="51">
        <v>1252662</v>
      </c>
    </row>
    <row r="25" spans="1:11" ht="12.75" customHeight="1">
      <c r="A25" s="224" t="s">
        <v>109</v>
      </c>
      <c r="B25" s="224"/>
      <c r="C25" s="224"/>
      <c r="D25" s="224"/>
      <c r="E25" s="224"/>
      <c r="F25" s="224"/>
      <c r="G25" s="10">
        <v>18</v>
      </c>
      <c r="H25" s="51">
        <v>5808632</v>
      </c>
      <c r="I25" s="51">
        <v>1776320</v>
      </c>
      <c r="J25" s="51">
        <v>6417059</v>
      </c>
      <c r="K25" s="51">
        <v>2200602</v>
      </c>
    </row>
    <row r="26" spans="1:11" ht="12.75" customHeight="1">
      <c r="A26" s="225" t="s">
        <v>440</v>
      </c>
      <c r="B26" s="225"/>
      <c r="C26" s="225"/>
      <c r="D26" s="225"/>
      <c r="E26" s="225"/>
      <c r="F26" s="225"/>
      <c r="G26" s="11">
        <v>19</v>
      </c>
      <c r="H26" s="50">
        <f>H27+H28</f>
        <v>0</v>
      </c>
      <c r="I26" s="50">
        <f>I27+I28</f>
        <v>-2238</v>
      </c>
      <c r="J26" s="50">
        <f>J27+J28</f>
        <v>0</v>
      </c>
      <c r="K26" s="50">
        <f>K27+K28</f>
        <v>0</v>
      </c>
    </row>
    <row r="27" spans="1:11" ht="12.75" customHeight="1">
      <c r="A27" s="258" t="s">
        <v>123</v>
      </c>
      <c r="B27" s="258"/>
      <c r="C27" s="258"/>
      <c r="D27" s="258"/>
      <c r="E27" s="258"/>
      <c r="F27" s="258"/>
      <c r="G27" s="10">
        <v>20</v>
      </c>
      <c r="H27" s="51">
        <v>0</v>
      </c>
      <c r="I27" s="51">
        <v>0</v>
      </c>
      <c r="J27" s="51">
        <v>0</v>
      </c>
      <c r="K27" s="51">
        <v>0</v>
      </c>
    </row>
    <row r="28" spans="1:11" ht="12.75" customHeight="1">
      <c r="A28" s="258" t="s">
        <v>124</v>
      </c>
      <c r="B28" s="258"/>
      <c r="C28" s="258"/>
      <c r="D28" s="258"/>
      <c r="E28" s="258"/>
      <c r="F28" s="258"/>
      <c r="G28" s="10">
        <v>21</v>
      </c>
      <c r="H28" s="51">
        <v>0</v>
      </c>
      <c r="I28" s="51">
        <v>-2238</v>
      </c>
      <c r="J28" s="51">
        <v>0</v>
      </c>
      <c r="K28" s="51">
        <v>0</v>
      </c>
    </row>
    <row r="29" spans="1:11" ht="12.75" customHeight="1">
      <c r="A29" s="225" t="s">
        <v>441</v>
      </c>
      <c r="B29" s="225"/>
      <c r="C29" s="225"/>
      <c r="D29" s="225"/>
      <c r="E29" s="225"/>
      <c r="F29" s="225"/>
      <c r="G29" s="11">
        <v>22</v>
      </c>
      <c r="H29" s="50">
        <f>SUM(H30:H35)</f>
        <v>628201</v>
      </c>
      <c r="I29" s="50">
        <f>SUM(I30:I35)</f>
        <v>286571</v>
      </c>
      <c r="J29" s="50">
        <f>SUM(J30:J35)</f>
        <v>247081</v>
      </c>
      <c r="K29" s="50">
        <f>SUM(K30:K35)</f>
        <v>169264</v>
      </c>
    </row>
    <row r="30" spans="1:11" ht="12.75" customHeight="1">
      <c r="A30" s="258" t="s">
        <v>125</v>
      </c>
      <c r="B30" s="258"/>
      <c r="C30" s="258"/>
      <c r="D30" s="258"/>
      <c r="E30" s="258"/>
      <c r="F30" s="258"/>
      <c r="G30" s="10">
        <v>23</v>
      </c>
      <c r="H30" s="51">
        <v>609939</v>
      </c>
      <c r="I30" s="51">
        <v>278796</v>
      </c>
      <c r="J30" s="51">
        <v>310940</v>
      </c>
      <c r="K30" s="51">
        <v>179777</v>
      </c>
    </row>
    <row r="31" spans="1:11" ht="12.75" customHeight="1">
      <c r="A31" s="258" t="s">
        <v>126</v>
      </c>
      <c r="B31" s="258"/>
      <c r="C31" s="258"/>
      <c r="D31" s="258"/>
      <c r="E31" s="258"/>
      <c r="F31" s="258"/>
      <c r="G31" s="10">
        <v>24</v>
      </c>
      <c r="H31" s="51">
        <v>0</v>
      </c>
      <c r="I31" s="51">
        <v>0</v>
      </c>
      <c r="J31" s="51">
        <v>0</v>
      </c>
      <c r="K31" s="51">
        <v>0</v>
      </c>
    </row>
    <row r="32" spans="1:11" ht="12.75" customHeight="1">
      <c r="A32" s="258" t="s">
        <v>127</v>
      </c>
      <c r="B32" s="258"/>
      <c r="C32" s="258"/>
      <c r="D32" s="258"/>
      <c r="E32" s="258"/>
      <c r="F32" s="258"/>
      <c r="G32" s="10">
        <v>25</v>
      </c>
      <c r="H32" s="51">
        <v>0</v>
      </c>
      <c r="I32" s="51">
        <v>0</v>
      </c>
      <c r="J32" s="51">
        <v>0</v>
      </c>
      <c r="K32" s="51">
        <v>0</v>
      </c>
    </row>
    <row r="33" spans="1:11" ht="12.75" customHeight="1">
      <c r="A33" s="258" t="s">
        <v>128</v>
      </c>
      <c r="B33" s="258"/>
      <c r="C33" s="258"/>
      <c r="D33" s="258"/>
      <c r="E33" s="258"/>
      <c r="F33" s="258"/>
      <c r="G33" s="10">
        <v>26</v>
      </c>
      <c r="H33" s="51">
        <v>0</v>
      </c>
      <c r="I33" s="51">
        <v>0</v>
      </c>
      <c r="J33" s="51">
        <v>0</v>
      </c>
      <c r="K33" s="51">
        <v>0</v>
      </c>
    </row>
    <row r="34" spans="1:11" ht="12.75" customHeight="1">
      <c r="A34" s="258" t="s">
        <v>129</v>
      </c>
      <c r="B34" s="258"/>
      <c r="C34" s="258"/>
      <c r="D34" s="258"/>
      <c r="E34" s="258"/>
      <c r="F34" s="258"/>
      <c r="G34" s="10">
        <v>27</v>
      </c>
      <c r="H34" s="51">
        <v>18262</v>
      </c>
      <c r="I34" s="51">
        <v>7775</v>
      </c>
      <c r="J34" s="51">
        <v>46499</v>
      </c>
      <c r="K34" s="51">
        <v>24406</v>
      </c>
    </row>
    <row r="35" spans="1:11" ht="12.75" customHeight="1">
      <c r="A35" s="258" t="s">
        <v>130</v>
      </c>
      <c r="B35" s="258"/>
      <c r="C35" s="258"/>
      <c r="D35" s="258"/>
      <c r="E35" s="258"/>
      <c r="F35" s="258"/>
      <c r="G35" s="10">
        <v>28</v>
      </c>
      <c r="H35" s="51">
        <v>0</v>
      </c>
      <c r="I35" s="51">
        <v>0</v>
      </c>
      <c r="J35" s="51">
        <v>-110358</v>
      </c>
      <c r="K35" s="51">
        <v>-34919</v>
      </c>
    </row>
    <row r="36" spans="1:11" ht="12.75" customHeight="1">
      <c r="A36" s="224" t="s">
        <v>110</v>
      </c>
      <c r="B36" s="224"/>
      <c r="C36" s="224"/>
      <c r="D36" s="224"/>
      <c r="E36" s="224"/>
      <c r="F36" s="224"/>
      <c r="G36" s="10">
        <v>29</v>
      </c>
      <c r="H36" s="51">
        <v>2238</v>
      </c>
      <c r="I36" s="51">
        <v>2238</v>
      </c>
      <c r="J36" s="51">
        <v>0</v>
      </c>
      <c r="K36" s="51">
        <v>0</v>
      </c>
    </row>
    <row r="37" spans="1:11" ht="12.75" customHeight="1">
      <c r="A37" s="257" t="s">
        <v>359</v>
      </c>
      <c r="B37" s="257"/>
      <c r="C37" s="257"/>
      <c r="D37" s="257"/>
      <c r="E37" s="257"/>
      <c r="F37" s="257"/>
      <c r="G37" s="11">
        <v>30</v>
      </c>
      <c r="H37" s="50">
        <f>SUM(H38:H47)</f>
        <v>444414</v>
      </c>
      <c r="I37" s="50">
        <f>SUM(I38:I47)</f>
        <v>239771</v>
      </c>
      <c r="J37" s="50">
        <f>SUM(J38:J47)</f>
        <v>1194799</v>
      </c>
      <c r="K37" s="50">
        <f>SUM(K38:K47)</f>
        <v>326873</v>
      </c>
    </row>
    <row r="38" spans="1:11" ht="12.75" customHeight="1">
      <c r="A38" s="224" t="s">
        <v>131</v>
      </c>
      <c r="B38" s="224"/>
      <c r="C38" s="224"/>
      <c r="D38" s="224"/>
      <c r="E38" s="224"/>
      <c r="F38" s="224"/>
      <c r="G38" s="10">
        <v>31</v>
      </c>
      <c r="H38" s="51">
        <v>0</v>
      </c>
      <c r="I38" s="51">
        <v>0</v>
      </c>
      <c r="J38" s="51">
        <v>0</v>
      </c>
      <c r="K38" s="51">
        <v>0</v>
      </c>
    </row>
    <row r="39" spans="1:11" ht="25.2" customHeight="1">
      <c r="A39" s="224" t="s">
        <v>132</v>
      </c>
      <c r="B39" s="224"/>
      <c r="C39" s="224"/>
      <c r="D39" s="224"/>
      <c r="E39" s="224"/>
      <c r="F39" s="224"/>
      <c r="G39" s="10">
        <v>32</v>
      </c>
      <c r="H39" s="51">
        <v>0</v>
      </c>
      <c r="I39" s="51">
        <v>0</v>
      </c>
      <c r="J39" s="51">
        <v>0</v>
      </c>
      <c r="K39" s="51">
        <v>0</v>
      </c>
    </row>
    <row r="40" spans="1:11" ht="25.2" customHeight="1">
      <c r="A40" s="224" t="s">
        <v>133</v>
      </c>
      <c r="B40" s="224"/>
      <c r="C40" s="224"/>
      <c r="D40" s="224"/>
      <c r="E40" s="224"/>
      <c r="F40" s="224"/>
      <c r="G40" s="10">
        <v>33</v>
      </c>
      <c r="H40" s="51">
        <v>0</v>
      </c>
      <c r="I40" s="51">
        <v>0</v>
      </c>
      <c r="J40" s="51">
        <v>0</v>
      </c>
      <c r="K40" s="51">
        <v>0</v>
      </c>
    </row>
    <row r="41" spans="1:11" ht="25.2" customHeight="1">
      <c r="A41" s="224" t="s">
        <v>134</v>
      </c>
      <c r="B41" s="224"/>
      <c r="C41" s="224"/>
      <c r="D41" s="224"/>
      <c r="E41" s="224"/>
      <c r="F41" s="224"/>
      <c r="G41" s="10">
        <v>34</v>
      </c>
      <c r="H41" s="51">
        <v>20442</v>
      </c>
      <c r="I41" s="51">
        <v>0</v>
      </c>
      <c r="J41" s="51">
        <v>0</v>
      </c>
      <c r="K41" s="51">
        <v>0</v>
      </c>
    </row>
    <row r="42" spans="1:11" ht="25.2" customHeight="1">
      <c r="A42" s="224" t="s">
        <v>135</v>
      </c>
      <c r="B42" s="224"/>
      <c r="C42" s="224"/>
      <c r="D42" s="224"/>
      <c r="E42" s="224"/>
      <c r="F42" s="224"/>
      <c r="G42" s="10">
        <v>35</v>
      </c>
      <c r="H42" s="51">
        <v>1808</v>
      </c>
      <c r="I42" s="51">
        <v>0</v>
      </c>
      <c r="J42" s="51">
        <v>0</v>
      </c>
      <c r="K42" s="51">
        <v>0</v>
      </c>
    </row>
    <row r="43" spans="1:11" ht="12.75" customHeight="1">
      <c r="A43" s="224" t="s">
        <v>136</v>
      </c>
      <c r="B43" s="224"/>
      <c r="C43" s="224"/>
      <c r="D43" s="224"/>
      <c r="E43" s="224"/>
      <c r="F43" s="224"/>
      <c r="G43" s="10">
        <v>36</v>
      </c>
      <c r="H43" s="51">
        <v>0</v>
      </c>
      <c r="I43" s="51">
        <v>0</v>
      </c>
      <c r="J43" s="51">
        <v>0</v>
      </c>
      <c r="K43" s="51">
        <v>0</v>
      </c>
    </row>
    <row r="44" spans="1:11" ht="12.75" customHeight="1">
      <c r="A44" s="224" t="s">
        <v>137</v>
      </c>
      <c r="B44" s="224"/>
      <c r="C44" s="224"/>
      <c r="D44" s="224"/>
      <c r="E44" s="224"/>
      <c r="F44" s="224"/>
      <c r="G44" s="10">
        <v>37</v>
      </c>
      <c r="H44" s="51">
        <v>350181</v>
      </c>
      <c r="I44" s="51">
        <v>206590</v>
      </c>
      <c r="J44" s="51">
        <v>1082586</v>
      </c>
      <c r="K44" s="51">
        <v>289654</v>
      </c>
    </row>
    <row r="45" spans="1:11" ht="12.75" customHeight="1">
      <c r="A45" s="224" t="s">
        <v>138</v>
      </c>
      <c r="B45" s="224"/>
      <c r="C45" s="224"/>
      <c r="D45" s="224"/>
      <c r="E45" s="224"/>
      <c r="F45" s="224"/>
      <c r="G45" s="10">
        <v>38</v>
      </c>
      <c r="H45" s="51">
        <v>0</v>
      </c>
      <c r="I45" s="51">
        <v>0</v>
      </c>
      <c r="J45" s="51">
        <v>0</v>
      </c>
      <c r="K45" s="51">
        <v>-9667</v>
      </c>
    </row>
    <row r="46" spans="1:11" ht="12.75" customHeight="1">
      <c r="A46" s="224" t="s">
        <v>139</v>
      </c>
      <c r="B46" s="224"/>
      <c r="C46" s="224"/>
      <c r="D46" s="224"/>
      <c r="E46" s="224"/>
      <c r="F46" s="224"/>
      <c r="G46" s="10">
        <v>39</v>
      </c>
      <c r="H46" s="51">
        <v>0</v>
      </c>
      <c r="I46" s="51">
        <v>0</v>
      </c>
      <c r="J46" s="51">
        <v>0</v>
      </c>
      <c r="K46" s="51">
        <v>0</v>
      </c>
    </row>
    <row r="47" spans="1:11" ht="12.75" customHeight="1">
      <c r="A47" s="224" t="s">
        <v>140</v>
      </c>
      <c r="B47" s="224"/>
      <c r="C47" s="224"/>
      <c r="D47" s="224"/>
      <c r="E47" s="224"/>
      <c r="F47" s="224"/>
      <c r="G47" s="10">
        <v>40</v>
      </c>
      <c r="H47" s="51">
        <v>71983</v>
      </c>
      <c r="I47" s="51">
        <v>33181</v>
      </c>
      <c r="J47" s="51">
        <v>112213</v>
      </c>
      <c r="K47" s="51">
        <v>46886</v>
      </c>
    </row>
    <row r="48" spans="1:11" ht="12.75" customHeight="1">
      <c r="A48" s="257" t="s">
        <v>360</v>
      </c>
      <c r="B48" s="257"/>
      <c r="C48" s="257"/>
      <c r="D48" s="257"/>
      <c r="E48" s="257"/>
      <c r="F48" s="257"/>
      <c r="G48" s="11">
        <v>41</v>
      </c>
      <c r="H48" s="50">
        <f>SUM(H49:H55)</f>
        <v>137281</v>
      </c>
      <c r="I48" s="50">
        <f>SUM(I49:I55)</f>
        <v>61621</v>
      </c>
      <c r="J48" s="50">
        <f>SUM(J49:J55)</f>
        <v>656972</v>
      </c>
      <c r="K48" s="50">
        <f>SUM(K49:K55)</f>
        <v>106120</v>
      </c>
    </row>
    <row r="49" spans="1:11" ht="25.2" customHeight="1">
      <c r="A49" s="224" t="s">
        <v>141</v>
      </c>
      <c r="B49" s="224"/>
      <c r="C49" s="224"/>
      <c r="D49" s="224"/>
      <c r="E49" s="224"/>
      <c r="F49" s="224"/>
      <c r="G49" s="10">
        <v>42</v>
      </c>
      <c r="H49" s="51">
        <v>41</v>
      </c>
      <c r="I49" s="51">
        <v>7</v>
      </c>
      <c r="J49" s="51">
        <v>0</v>
      </c>
      <c r="K49" s="51">
        <v>0</v>
      </c>
    </row>
    <row r="50" spans="1:11" ht="12.75" customHeight="1">
      <c r="A50" s="261" t="s">
        <v>142</v>
      </c>
      <c r="B50" s="261"/>
      <c r="C50" s="261"/>
      <c r="D50" s="261"/>
      <c r="E50" s="261"/>
      <c r="F50" s="261"/>
      <c r="G50" s="10">
        <v>43</v>
      </c>
      <c r="H50" s="51">
        <v>0</v>
      </c>
      <c r="I50" s="51">
        <v>0</v>
      </c>
      <c r="J50" s="51">
        <v>0</v>
      </c>
      <c r="K50" s="51">
        <v>0</v>
      </c>
    </row>
    <row r="51" spans="1:11" ht="12.75" customHeight="1">
      <c r="A51" s="261" t="s">
        <v>143</v>
      </c>
      <c r="B51" s="261"/>
      <c r="C51" s="261"/>
      <c r="D51" s="261"/>
      <c r="E51" s="261"/>
      <c r="F51" s="261"/>
      <c r="G51" s="10">
        <v>44</v>
      </c>
      <c r="H51" s="51">
        <v>101500</v>
      </c>
      <c r="I51" s="51">
        <v>37812</v>
      </c>
      <c r="J51" s="51">
        <v>653753</v>
      </c>
      <c r="K51" s="51">
        <v>102901</v>
      </c>
    </row>
    <row r="52" spans="1:11" ht="12.75" customHeight="1">
      <c r="A52" s="261" t="s">
        <v>144</v>
      </c>
      <c r="B52" s="261"/>
      <c r="C52" s="261"/>
      <c r="D52" s="261"/>
      <c r="E52" s="261"/>
      <c r="F52" s="261"/>
      <c r="G52" s="10">
        <v>45</v>
      </c>
      <c r="H52" s="51">
        <v>35740</v>
      </c>
      <c r="I52" s="51">
        <v>23802</v>
      </c>
      <c r="J52" s="51">
        <v>3219</v>
      </c>
      <c r="K52" s="51">
        <v>3219</v>
      </c>
    </row>
    <row r="53" spans="1:11" ht="12.75" customHeight="1">
      <c r="A53" s="261" t="s">
        <v>145</v>
      </c>
      <c r="B53" s="261"/>
      <c r="C53" s="261"/>
      <c r="D53" s="261"/>
      <c r="E53" s="261"/>
      <c r="F53" s="261"/>
      <c r="G53" s="10">
        <v>46</v>
      </c>
      <c r="H53" s="51">
        <v>0</v>
      </c>
      <c r="I53" s="51">
        <v>0</v>
      </c>
      <c r="J53" s="51">
        <v>0</v>
      </c>
      <c r="K53" s="51">
        <v>0</v>
      </c>
    </row>
    <row r="54" spans="1:11" ht="12.75" customHeight="1">
      <c r="A54" s="261" t="s">
        <v>146</v>
      </c>
      <c r="B54" s="261"/>
      <c r="C54" s="261"/>
      <c r="D54" s="261"/>
      <c r="E54" s="261"/>
      <c r="F54" s="261"/>
      <c r="G54" s="10">
        <v>47</v>
      </c>
      <c r="H54" s="51">
        <v>0</v>
      </c>
      <c r="I54" s="51">
        <v>0</v>
      </c>
      <c r="J54" s="51">
        <v>0</v>
      </c>
      <c r="K54" s="51">
        <v>0</v>
      </c>
    </row>
    <row r="55" spans="1:11" ht="12.75" customHeight="1">
      <c r="A55" s="261" t="s">
        <v>147</v>
      </c>
      <c r="B55" s="261"/>
      <c r="C55" s="261"/>
      <c r="D55" s="261"/>
      <c r="E55" s="261"/>
      <c r="F55" s="261"/>
      <c r="G55" s="10">
        <v>48</v>
      </c>
      <c r="H55" s="51">
        <v>0</v>
      </c>
      <c r="I55" s="51">
        <v>0</v>
      </c>
      <c r="J55" s="51">
        <v>0</v>
      </c>
      <c r="K55" s="51">
        <v>0</v>
      </c>
    </row>
    <row r="56" spans="1:11" ht="22.2" customHeight="1">
      <c r="A56" s="263" t="s">
        <v>148</v>
      </c>
      <c r="B56" s="263"/>
      <c r="C56" s="263"/>
      <c r="D56" s="263"/>
      <c r="E56" s="263"/>
      <c r="F56" s="263"/>
      <c r="G56" s="10">
        <v>49</v>
      </c>
      <c r="H56" s="51">
        <v>0</v>
      </c>
      <c r="I56" s="51">
        <v>0</v>
      </c>
      <c r="J56" s="51">
        <v>0</v>
      </c>
      <c r="K56" s="51">
        <v>0</v>
      </c>
    </row>
    <row r="57" spans="1:11" ht="12.75" customHeight="1">
      <c r="A57" s="263" t="s">
        <v>149</v>
      </c>
      <c r="B57" s="263"/>
      <c r="C57" s="263"/>
      <c r="D57" s="263"/>
      <c r="E57" s="263"/>
      <c r="F57" s="263"/>
      <c r="G57" s="10">
        <v>50</v>
      </c>
      <c r="H57" s="51">
        <v>0</v>
      </c>
      <c r="I57" s="51">
        <v>0</v>
      </c>
      <c r="J57" s="51">
        <v>0</v>
      </c>
      <c r="K57" s="51">
        <v>0</v>
      </c>
    </row>
    <row r="58" spans="1:11" ht="24.6" customHeight="1">
      <c r="A58" s="263" t="s">
        <v>150</v>
      </c>
      <c r="B58" s="263"/>
      <c r="C58" s="263"/>
      <c r="D58" s="263"/>
      <c r="E58" s="263"/>
      <c r="F58" s="263"/>
      <c r="G58" s="10">
        <v>51</v>
      </c>
      <c r="H58" s="51">
        <v>0</v>
      </c>
      <c r="I58" s="51">
        <v>0</v>
      </c>
      <c r="J58" s="51">
        <v>0</v>
      </c>
      <c r="K58" s="51">
        <v>0</v>
      </c>
    </row>
    <row r="59" spans="1:11" ht="12.75" customHeight="1">
      <c r="A59" s="263" t="s">
        <v>151</v>
      </c>
      <c r="B59" s="263"/>
      <c r="C59" s="263"/>
      <c r="D59" s="263"/>
      <c r="E59" s="263"/>
      <c r="F59" s="263"/>
      <c r="G59" s="10">
        <v>52</v>
      </c>
      <c r="H59" s="51">
        <v>0</v>
      </c>
      <c r="I59" s="51">
        <v>0</v>
      </c>
      <c r="J59" s="51">
        <v>0</v>
      </c>
      <c r="K59" s="51">
        <v>0</v>
      </c>
    </row>
    <row r="60" spans="1:11" ht="12.75" customHeight="1">
      <c r="A60" s="257" t="s">
        <v>361</v>
      </c>
      <c r="B60" s="257"/>
      <c r="C60" s="257"/>
      <c r="D60" s="257"/>
      <c r="E60" s="257"/>
      <c r="F60" s="257"/>
      <c r="G60" s="11">
        <v>53</v>
      </c>
      <c r="H60" s="50">
        <f>H8+H37+H56+H57</f>
        <v>163949895</v>
      </c>
      <c r="I60" s="50">
        <f t="shared" ref="I60:K60" si="0">I8+I37+I56+I57</f>
        <v>52484054.18</v>
      </c>
      <c r="J60" s="50">
        <f t="shared" si="0"/>
        <v>176520187</v>
      </c>
      <c r="K60" s="50">
        <f t="shared" si="0"/>
        <v>66830273</v>
      </c>
    </row>
    <row r="61" spans="1:11" ht="12.75" customHeight="1">
      <c r="A61" s="257" t="s">
        <v>362</v>
      </c>
      <c r="B61" s="257"/>
      <c r="C61" s="257"/>
      <c r="D61" s="257"/>
      <c r="E61" s="257"/>
      <c r="F61" s="257"/>
      <c r="G61" s="11">
        <v>54</v>
      </c>
      <c r="H61" s="50">
        <f>H14+H48+H58+H59</f>
        <v>143649053</v>
      </c>
      <c r="I61" s="50">
        <f t="shared" ref="I61:K61" si="1">I14+I48+I58+I59</f>
        <v>45881540</v>
      </c>
      <c r="J61" s="50">
        <f t="shared" si="1"/>
        <v>150485198</v>
      </c>
      <c r="K61" s="50">
        <f t="shared" si="1"/>
        <v>54611747</v>
      </c>
    </row>
    <row r="62" spans="1:11" ht="12.75" customHeight="1">
      <c r="A62" s="257" t="s">
        <v>363</v>
      </c>
      <c r="B62" s="257"/>
      <c r="C62" s="257"/>
      <c r="D62" s="257"/>
      <c r="E62" s="257"/>
      <c r="F62" s="257"/>
      <c r="G62" s="11">
        <v>55</v>
      </c>
      <c r="H62" s="50">
        <f>H60-H61</f>
        <v>20300842</v>
      </c>
      <c r="I62" s="50">
        <f t="shared" ref="I62:K62" si="2">I60-I61</f>
        <v>6602514.1799999997</v>
      </c>
      <c r="J62" s="50">
        <f t="shared" si="2"/>
        <v>26034989</v>
      </c>
      <c r="K62" s="50">
        <f t="shared" si="2"/>
        <v>12218526</v>
      </c>
    </row>
    <row r="63" spans="1:11" ht="12.75" customHeight="1">
      <c r="A63" s="262" t="s">
        <v>364</v>
      </c>
      <c r="B63" s="262"/>
      <c r="C63" s="262"/>
      <c r="D63" s="262"/>
      <c r="E63" s="262"/>
      <c r="F63" s="262"/>
      <c r="G63" s="11">
        <v>56</v>
      </c>
      <c r="H63" s="50">
        <f>+IF((H60-H61)&gt;0,(H60-H61),0)</f>
        <v>20300842</v>
      </c>
      <c r="I63" s="50">
        <f t="shared" ref="I63:K63" si="3">+IF((I60-I61)&gt;0,(I60-I61),0)</f>
        <v>6602514.1799999997</v>
      </c>
      <c r="J63" s="50">
        <f t="shared" si="3"/>
        <v>26034989</v>
      </c>
      <c r="K63" s="50">
        <f t="shared" si="3"/>
        <v>12218526</v>
      </c>
    </row>
    <row r="64" spans="1:11" ht="12.75" customHeight="1">
      <c r="A64" s="262" t="s">
        <v>365</v>
      </c>
      <c r="B64" s="262"/>
      <c r="C64" s="262"/>
      <c r="D64" s="262"/>
      <c r="E64" s="262"/>
      <c r="F64" s="262"/>
      <c r="G64" s="11">
        <v>57</v>
      </c>
      <c r="H64" s="50">
        <f>+IF((H60-H61)&lt;0,(H60-H61),0)</f>
        <v>0</v>
      </c>
      <c r="I64" s="50">
        <f t="shared" ref="I64:K64" si="4">+IF((I60-I61)&lt;0,(I60-I61),0)</f>
        <v>0</v>
      </c>
      <c r="J64" s="50">
        <f t="shared" si="4"/>
        <v>0</v>
      </c>
      <c r="K64" s="50">
        <f t="shared" si="4"/>
        <v>0</v>
      </c>
    </row>
    <row r="65" spans="1:11" ht="12.75" customHeight="1">
      <c r="A65" s="263" t="s">
        <v>111</v>
      </c>
      <c r="B65" s="263"/>
      <c r="C65" s="263"/>
      <c r="D65" s="263"/>
      <c r="E65" s="263"/>
      <c r="F65" s="263"/>
      <c r="G65" s="10">
        <v>58</v>
      </c>
      <c r="H65" s="51">
        <v>3654151</v>
      </c>
      <c r="I65" s="51">
        <v>1188452</v>
      </c>
      <c r="J65" s="51">
        <v>6855368</v>
      </c>
      <c r="K65" s="51">
        <v>939335</v>
      </c>
    </row>
    <row r="66" spans="1:11" ht="12.75" customHeight="1">
      <c r="A66" s="257" t="s">
        <v>366</v>
      </c>
      <c r="B66" s="257"/>
      <c r="C66" s="257"/>
      <c r="D66" s="257"/>
      <c r="E66" s="257"/>
      <c r="F66" s="257"/>
      <c r="G66" s="11">
        <v>59</v>
      </c>
      <c r="H66" s="50">
        <f>H62-H65</f>
        <v>16646691</v>
      </c>
      <c r="I66" s="50">
        <f t="shared" ref="I66:K66" si="5">I62-I65</f>
        <v>5414062.1799999997</v>
      </c>
      <c r="J66" s="50">
        <f t="shared" si="5"/>
        <v>19179621</v>
      </c>
      <c r="K66" s="50">
        <f t="shared" si="5"/>
        <v>11279191</v>
      </c>
    </row>
    <row r="67" spans="1:11" ht="12.75" customHeight="1">
      <c r="A67" s="262" t="s">
        <v>367</v>
      </c>
      <c r="B67" s="262"/>
      <c r="C67" s="262"/>
      <c r="D67" s="262"/>
      <c r="E67" s="262"/>
      <c r="F67" s="262"/>
      <c r="G67" s="11">
        <v>60</v>
      </c>
      <c r="H67" s="50">
        <f>+IF((H62-H65)&gt;0,(H62-H65),0)</f>
        <v>16646691</v>
      </c>
      <c r="I67" s="50">
        <f t="shared" ref="I67:K67" si="6">+IF((I62-I65)&gt;0,(I62-I65),0)</f>
        <v>5414062.1799999997</v>
      </c>
      <c r="J67" s="50">
        <f t="shared" si="6"/>
        <v>19179621</v>
      </c>
      <c r="K67" s="50">
        <f t="shared" si="6"/>
        <v>11279191</v>
      </c>
    </row>
    <row r="68" spans="1:11" ht="12.75" customHeight="1">
      <c r="A68" s="262" t="s">
        <v>368</v>
      </c>
      <c r="B68" s="262"/>
      <c r="C68" s="262"/>
      <c r="D68" s="262"/>
      <c r="E68" s="262"/>
      <c r="F68" s="262"/>
      <c r="G68" s="11">
        <v>61</v>
      </c>
      <c r="H68" s="50">
        <f>+IF((H62-H65)&lt;0,(H62-H65),0)</f>
        <v>0</v>
      </c>
      <c r="I68" s="50">
        <f t="shared" ref="I68:K68" si="7">+IF((I62-I65)&lt;0,(I62-I65),0)</f>
        <v>0</v>
      </c>
      <c r="J68" s="50">
        <f t="shared" si="7"/>
        <v>0</v>
      </c>
      <c r="K68" s="50">
        <f t="shared" si="7"/>
        <v>0</v>
      </c>
    </row>
    <row r="69" spans="1:11">
      <c r="A69" s="264" t="s">
        <v>152</v>
      </c>
      <c r="B69" s="264"/>
      <c r="C69" s="264"/>
      <c r="D69" s="264"/>
      <c r="E69" s="264"/>
      <c r="F69" s="264"/>
      <c r="G69" s="265"/>
      <c r="H69" s="265"/>
      <c r="I69" s="265"/>
      <c r="J69" s="266"/>
      <c r="K69" s="266"/>
    </row>
    <row r="70" spans="1:11" ht="22.2" customHeight="1">
      <c r="A70" s="257" t="s">
        <v>369</v>
      </c>
      <c r="B70" s="257"/>
      <c r="C70" s="257"/>
      <c r="D70" s="257"/>
      <c r="E70" s="257"/>
      <c r="F70" s="257"/>
      <c r="G70" s="11">
        <v>62</v>
      </c>
      <c r="H70" s="50">
        <f>H71-H72</f>
        <v>0</v>
      </c>
      <c r="I70" s="50">
        <f>I71-I72</f>
        <v>0</v>
      </c>
      <c r="J70" s="50">
        <f>J71-J72</f>
        <v>0</v>
      </c>
      <c r="K70" s="50">
        <f>K71-K72</f>
        <v>0</v>
      </c>
    </row>
    <row r="71" spans="1:11" ht="12.75" customHeight="1">
      <c r="A71" s="261" t="s">
        <v>153</v>
      </c>
      <c r="B71" s="261"/>
      <c r="C71" s="261"/>
      <c r="D71" s="261"/>
      <c r="E71" s="261"/>
      <c r="F71" s="261"/>
      <c r="G71" s="10">
        <v>63</v>
      </c>
      <c r="H71" s="51">
        <v>0</v>
      </c>
      <c r="I71" s="51">
        <v>0</v>
      </c>
      <c r="J71" s="51">
        <v>0</v>
      </c>
      <c r="K71" s="51">
        <v>0</v>
      </c>
    </row>
    <row r="72" spans="1:11" ht="12.75" customHeight="1">
      <c r="A72" s="261" t="s">
        <v>154</v>
      </c>
      <c r="B72" s="261"/>
      <c r="C72" s="261"/>
      <c r="D72" s="261"/>
      <c r="E72" s="261"/>
      <c r="F72" s="261"/>
      <c r="G72" s="10">
        <v>64</v>
      </c>
      <c r="H72" s="51">
        <v>0</v>
      </c>
      <c r="I72" s="51">
        <v>0</v>
      </c>
      <c r="J72" s="51">
        <v>0</v>
      </c>
      <c r="K72" s="51">
        <v>0</v>
      </c>
    </row>
    <row r="73" spans="1:11" ht="12.75" customHeight="1">
      <c r="A73" s="263" t="s">
        <v>155</v>
      </c>
      <c r="B73" s="263"/>
      <c r="C73" s="263"/>
      <c r="D73" s="263"/>
      <c r="E73" s="263"/>
      <c r="F73" s="263"/>
      <c r="G73" s="10">
        <v>65</v>
      </c>
      <c r="H73" s="51">
        <v>0</v>
      </c>
      <c r="I73" s="51">
        <v>0</v>
      </c>
      <c r="J73" s="51">
        <v>0</v>
      </c>
      <c r="K73" s="51">
        <v>0</v>
      </c>
    </row>
    <row r="74" spans="1:11" ht="12.75" customHeight="1">
      <c r="A74" s="262" t="s">
        <v>370</v>
      </c>
      <c r="B74" s="262"/>
      <c r="C74" s="262"/>
      <c r="D74" s="262"/>
      <c r="E74" s="262"/>
      <c r="F74" s="262"/>
      <c r="G74" s="11">
        <v>66</v>
      </c>
      <c r="H74" s="73">
        <v>0</v>
      </c>
      <c r="I74" s="73">
        <v>0</v>
      </c>
      <c r="J74" s="73">
        <v>0</v>
      </c>
      <c r="K74" s="73">
        <v>0</v>
      </c>
    </row>
    <row r="75" spans="1:11" ht="12.75" customHeight="1">
      <c r="A75" s="262" t="s">
        <v>371</v>
      </c>
      <c r="B75" s="262"/>
      <c r="C75" s="262"/>
      <c r="D75" s="262"/>
      <c r="E75" s="262"/>
      <c r="F75" s="262"/>
      <c r="G75" s="11">
        <v>67</v>
      </c>
      <c r="H75" s="73">
        <v>0</v>
      </c>
      <c r="I75" s="73">
        <v>0</v>
      </c>
      <c r="J75" s="73">
        <v>0</v>
      </c>
      <c r="K75" s="73">
        <v>0</v>
      </c>
    </row>
    <row r="76" spans="1:11">
      <c r="A76" s="264" t="s">
        <v>156</v>
      </c>
      <c r="B76" s="264"/>
      <c r="C76" s="264"/>
      <c r="D76" s="264"/>
      <c r="E76" s="264"/>
      <c r="F76" s="264"/>
      <c r="G76" s="265"/>
      <c r="H76" s="265"/>
      <c r="I76" s="265"/>
      <c r="J76" s="266"/>
      <c r="K76" s="266"/>
    </row>
    <row r="77" spans="1:11" ht="12.75" customHeight="1">
      <c r="A77" s="257" t="s">
        <v>372</v>
      </c>
      <c r="B77" s="257"/>
      <c r="C77" s="257"/>
      <c r="D77" s="257"/>
      <c r="E77" s="257"/>
      <c r="F77" s="257"/>
      <c r="G77" s="11">
        <v>68</v>
      </c>
      <c r="H77" s="73">
        <v>0</v>
      </c>
      <c r="I77" s="73">
        <v>0</v>
      </c>
      <c r="J77" s="73">
        <v>0</v>
      </c>
      <c r="K77" s="73">
        <v>0</v>
      </c>
    </row>
    <row r="78" spans="1:11" ht="12.75" customHeight="1">
      <c r="A78" s="267" t="s">
        <v>373</v>
      </c>
      <c r="B78" s="267"/>
      <c r="C78" s="267"/>
      <c r="D78" s="267"/>
      <c r="E78" s="267"/>
      <c r="F78" s="267"/>
      <c r="G78" s="44">
        <v>69</v>
      </c>
      <c r="H78" s="52">
        <v>0</v>
      </c>
      <c r="I78" s="52">
        <v>0</v>
      </c>
      <c r="J78" s="52">
        <v>0</v>
      </c>
      <c r="K78" s="52">
        <v>0</v>
      </c>
    </row>
    <row r="79" spans="1:11" ht="12.75" customHeight="1">
      <c r="A79" s="267" t="s">
        <v>374</v>
      </c>
      <c r="B79" s="267"/>
      <c r="C79" s="267"/>
      <c r="D79" s="267"/>
      <c r="E79" s="267"/>
      <c r="F79" s="267"/>
      <c r="G79" s="44">
        <v>70</v>
      </c>
      <c r="H79" s="52">
        <v>0</v>
      </c>
      <c r="I79" s="52">
        <v>0</v>
      </c>
      <c r="J79" s="52">
        <v>0</v>
      </c>
      <c r="K79" s="52">
        <v>0</v>
      </c>
    </row>
    <row r="80" spans="1:11" ht="12.75" customHeight="1">
      <c r="A80" s="257" t="s">
        <v>375</v>
      </c>
      <c r="B80" s="257"/>
      <c r="C80" s="257"/>
      <c r="D80" s="257"/>
      <c r="E80" s="257"/>
      <c r="F80" s="257"/>
      <c r="G80" s="11">
        <v>71</v>
      </c>
      <c r="H80" s="73">
        <v>0</v>
      </c>
      <c r="I80" s="73">
        <v>0</v>
      </c>
      <c r="J80" s="73">
        <v>0</v>
      </c>
      <c r="K80" s="73">
        <v>0</v>
      </c>
    </row>
    <row r="81" spans="1:11" ht="12.75" customHeight="1">
      <c r="A81" s="257" t="s">
        <v>376</v>
      </c>
      <c r="B81" s="257"/>
      <c r="C81" s="257"/>
      <c r="D81" s="257"/>
      <c r="E81" s="257"/>
      <c r="F81" s="257"/>
      <c r="G81" s="11">
        <v>72</v>
      </c>
      <c r="H81" s="73">
        <v>0</v>
      </c>
      <c r="I81" s="73">
        <v>0</v>
      </c>
      <c r="J81" s="73">
        <v>0</v>
      </c>
      <c r="K81" s="73">
        <v>0</v>
      </c>
    </row>
    <row r="82" spans="1:11" ht="12.75" customHeight="1">
      <c r="A82" s="262" t="s">
        <v>377</v>
      </c>
      <c r="B82" s="262"/>
      <c r="C82" s="262"/>
      <c r="D82" s="262"/>
      <c r="E82" s="262"/>
      <c r="F82" s="262"/>
      <c r="G82" s="11">
        <v>73</v>
      </c>
      <c r="H82" s="73">
        <v>0</v>
      </c>
      <c r="I82" s="73">
        <v>0</v>
      </c>
      <c r="J82" s="73">
        <v>0</v>
      </c>
      <c r="K82" s="73">
        <v>0</v>
      </c>
    </row>
    <row r="83" spans="1:11" ht="12.75" customHeight="1">
      <c r="A83" s="262" t="s">
        <v>378</v>
      </c>
      <c r="B83" s="262"/>
      <c r="C83" s="262"/>
      <c r="D83" s="262"/>
      <c r="E83" s="262"/>
      <c r="F83" s="262"/>
      <c r="G83" s="11">
        <v>74</v>
      </c>
      <c r="H83" s="73">
        <v>0</v>
      </c>
      <c r="I83" s="73">
        <v>0</v>
      </c>
      <c r="J83" s="73">
        <v>0</v>
      </c>
      <c r="K83" s="73">
        <v>0</v>
      </c>
    </row>
    <row r="84" spans="1:11">
      <c r="A84" s="264" t="s">
        <v>112</v>
      </c>
      <c r="B84" s="264"/>
      <c r="C84" s="264"/>
      <c r="D84" s="264"/>
      <c r="E84" s="264"/>
      <c r="F84" s="264"/>
      <c r="G84" s="265"/>
      <c r="H84" s="265"/>
      <c r="I84" s="265"/>
      <c r="J84" s="266"/>
      <c r="K84" s="266"/>
    </row>
    <row r="85" spans="1:11" ht="12.75" customHeight="1">
      <c r="A85" s="268" t="s">
        <v>379</v>
      </c>
      <c r="B85" s="268"/>
      <c r="C85" s="268"/>
      <c r="D85" s="268"/>
      <c r="E85" s="268"/>
      <c r="F85" s="268"/>
      <c r="G85" s="11">
        <v>75</v>
      </c>
      <c r="H85" s="53">
        <f>H86+H87</f>
        <v>0</v>
      </c>
      <c r="I85" s="53">
        <f>I86+I87</f>
        <v>0</v>
      </c>
      <c r="J85" s="53">
        <f>J86+J87</f>
        <v>0</v>
      </c>
      <c r="K85" s="53">
        <f>K86+K87</f>
        <v>0</v>
      </c>
    </row>
    <row r="86" spans="1:11" ht="12.75" customHeight="1">
      <c r="A86" s="269" t="s">
        <v>157</v>
      </c>
      <c r="B86" s="269"/>
      <c r="C86" s="269"/>
      <c r="D86" s="269"/>
      <c r="E86" s="269"/>
      <c r="F86" s="269"/>
      <c r="G86" s="10">
        <v>76</v>
      </c>
      <c r="H86" s="54">
        <v>0</v>
      </c>
      <c r="I86" s="54">
        <v>0</v>
      </c>
      <c r="J86" s="54">
        <v>0</v>
      </c>
      <c r="K86" s="54">
        <v>0</v>
      </c>
    </row>
    <row r="87" spans="1:11" ht="12.75" customHeight="1">
      <c r="A87" s="269" t="s">
        <v>158</v>
      </c>
      <c r="B87" s="269"/>
      <c r="C87" s="269"/>
      <c r="D87" s="269"/>
      <c r="E87" s="269"/>
      <c r="F87" s="269"/>
      <c r="G87" s="10">
        <v>77</v>
      </c>
      <c r="H87" s="54">
        <v>0</v>
      </c>
      <c r="I87" s="54">
        <v>0</v>
      </c>
      <c r="J87" s="54">
        <v>0</v>
      </c>
      <c r="K87" s="54">
        <v>0</v>
      </c>
    </row>
    <row r="88" spans="1:11">
      <c r="A88" s="270" t="s">
        <v>114</v>
      </c>
      <c r="B88" s="270"/>
      <c r="C88" s="270"/>
      <c r="D88" s="270"/>
      <c r="E88" s="270"/>
      <c r="F88" s="270"/>
      <c r="G88" s="271"/>
      <c r="H88" s="271"/>
      <c r="I88" s="271"/>
      <c r="J88" s="266"/>
      <c r="K88" s="266"/>
    </row>
    <row r="89" spans="1:11" ht="12.75" customHeight="1">
      <c r="A89" s="240" t="s">
        <v>159</v>
      </c>
      <c r="B89" s="240"/>
      <c r="C89" s="240"/>
      <c r="D89" s="240"/>
      <c r="E89" s="240"/>
      <c r="F89" s="240"/>
      <c r="G89" s="10">
        <v>78</v>
      </c>
      <c r="H89" s="54">
        <v>16646691</v>
      </c>
      <c r="I89" s="54">
        <v>5414062</v>
      </c>
      <c r="J89" s="54">
        <v>19179621</v>
      </c>
      <c r="K89" s="54">
        <v>11279191</v>
      </c>
    </row>
    <row r="90" spans="1:11" ht="24" customHeight="1">
      <c r="A90" s="226" t="s">
        <v>435</v>
      </c>
      <c r="B90" s="226"/>
      <c r="C90" s="226"/>
      <c r="D90" s="226"/>
      <c r="E90" s="226"/>
      <c r="F90" s="226"/>
      <c r="G90" s="11">
        <v>79</v>
      </c>
      <c r="H90" s="71">
        <f>H91+H98</f>
        <v>0</v>
      </c>
      <c r="I90" s="71">
        <f>I91+I98</f>
        <v>0</v>
      </c>
      <c r="J90" s="71">
        <f t="shared" ref="J90:K90" si="8">J91+J98</f>
        <v>0</v>
      </c>
      <c r="K90" s="71">
        <f t="shared" si="8"/>
        <v>0</v>
      </c>
    </row>
    <row r="91" spans="1:11" ht="24" customHeight="1">
      <c r="A91" s="272" t="s">
        <v>442</v>
      </c>
      <c r="B91" s="272"/>
      <c r="C91" s="272"/>
      <c r="D91" s="272"/>
      <c r="E91" s="272"/>
      <c r="F91" s="272"/>
      <c r="G91" s="11">
        <v>80</v>
      </c>
      <c r="H91" s="71">
        <f>SUM(H92:H96)</f>
        <v>0</v>
      </c>
      <c r="I91" s="71">
        <f>SUM(I92:I96)</f>
        <v>0</v>
      </c>
      <c r="J91" s="71">
        <f t="shared" ref="J91:K91" si="9">SUM(J92:J96)</f>
        <v>0</v>
      </c>
      <c r="K91" s="71">
        <f t="shared" si="9"/>
        <v>0</v>
      </c>
    </row>
    <row r="92" spans="1:11" ht="25.5" customHeight="1">
      <c r="A92" s="261" t="s">
        <v>380</v>
      </c>
      <c r="B92" s="261"/>
      <c r="C92" s="261"/>
      <c r="D92" s="261"/>
      <c r="E92" s="261"/>
      <c r="F92" s="261"/>
      <c r="G92" s="11">
        <v>81</v>
      </c>
      <c r="H92" s="54">
        <v>0</v>
      </c>
      <c r="I92" s="54">
        <v>0</v>
      </c>
      <c r="J92" s="54">
        <v>0</v>
      </c>
      <c r="K92" s="54">
        <v>0</v>
      </c>
    </row>
    <row r="93" spans="1:11" ht="38.25" customHeight="1">
      <c r="A93" s="261" t="s">
        <v>381</v>
      </c>
      <c r="B93" s="261"/>
      <c r="C93" s="261"/>
      <c r="D93" s="261"/>
      <c r="E93" s="261"/>
      <c r="F93" s="261"/>
      <c r="G93" s="11">
        <v>82</v>
      </c>
      <c r="H93" s="54">
        <v>0</v>
      </c>
      <c r="I93" s="54">
        <v>0</v>
      </c>
      <c r="J93" s="54">
        <v>0</v>
      </c>
      <c r="K93" s="54">
        <v>0</v>
      </c>
    </row>
    <row r="94" spans="1:11" ht="38.25" customHeight="1">
      <c r="A94" s="261" t="s">
        <v>382</v>
      </c>
      <c r="B94" s="261"/>
      <c r="C94" s="261"/>
      <c r="D94" s="261"/>
      <c r="E94" s="261"/>
      <c r="F94" s="261"/>
      <c r="G94" s="11">
        <v>83</v>
      </c>
      <c r="H94" s="54">
        <v>0</v>
      </c>
      <c r="I94" s="54">
        <v>0</v>
      </c>
      <c r="J94" s="54">
        <v>0</v>
      </c>
      <c r="K94" s="54">
        <v>0</v>
      </c>
    </row>
    <row r="95" spans="1:11">
      <c r="A95" s="261" t="s">
        <v>383</v>
      </c>
      <c r="B95" s="261"/>
      <c r="C95" s="261"/>
      <c r="D95" s="261"/>
      <c r="E95" s="261"/>
      <c r="F95" s="261"/>
      <c r="G95" s="11">
        <v>84</v>
      </c>
      <c r="H95" s="54">
        <v>0</v>
      </c>
      <c r="I95" s="54">
        <v>0</v>
      </c>
      <c r="J95" s="54">
        <v>0</v>
      </c>
      <c r="K95" s="54">
        <v>0</v>
      </c>
    </row>
    <row r="96" spans="1:11">
      <c r="A96" s="261" t="s">
        <v>384</v>
      </c>
      <c r="B96" s="261"/>
      <c r="C96" s="261"/>
      <c r="D96" s="261"/>
      <c r="E96" s="261"/>
      <c r="F96" s="261"/>
      <c r="G96" s="11">
        <v>85</v>
      </c>
      <c r="H96" s="54">
        <v>0</v>
      </c>
      <c r="I96" s="54">
        <v>0</v>
      </c>
      <c r="J96" s="54">
        <v>0</v>
      </c>
      <c r="K96" s="54">
        <v>0</v>
      </c>
    </row>
    <row r="97" spans="1:11" ht="26.25" customHeight="1">
      <c r="A97" s="261" t="s">
        <v>385</v>
      </c>
      <c r="B97" s="261"/>
      <c r="C97" s="261"/>
      <c r="D97" s="261"/>
      <c r="E97" s="261"/>
      <c r="F97" s="261"/>
      <c r="G97" s="11">
        <v>86</v>
      </c>
      <c r="H97" s="54">
        <v>0</v>
      </c>
      <c r="I97" s="54">
        <v>0</v>
      </c>
      <c r="J97" s="54">
        <v>0</v>
      </c>
      <c r="K97" s="54">
        <v>0</v>
      </c>
    </row>
    <row r="98" spans="1:11" ht="25.5" customHeight="1">
      <c r="A98" s="272" t="s">
        <v>436</v>
      </c>
      <c r="B98" s="272"/>
      <c r="C98" s="272"/>
      <c r="D98" s="272"/>
      <c r="E98" s="272"/>
      <c r="F98" s="272"/>
      <c r="G98" s="11">
        <v>87</v>
      </c>
      <c r="H98" s="71">
        <f>SUM(H99:H106)</f>
        <v>0</v>
      </c>
      <c r="I98" s="71">
        <f>SUM(I99:I106)</f>
        <v>0</v>
      </c>
      <c r="J98" s="71">
        <f t="shared" ref="J98:K98" si="10">SUM(J99:J106)</f>
        <v>0</v>
      </c>
      <c r="K98" s="71">
        <f t="shared" si="10"/>
        <v>0</v>
      </c>
    </row>
    <row r="99" spans="1:11">
      <c r="A99" s="273" t="s">
        <v>160</v>
      </c>
      <c r="B99" s="273"/>
      <c r="C99" s="273"/>
      <c r="D99" s="273"/>
      <c r="E99" s="273"/>
      <c r="F99" s="273"/>
      <c r="G99" s="10">
        <v>88</v>
      </c>
      <c r="H99" s="54">
        <v>0</v>
      </c>
      <c r="I99" s="54">
        <v>0</v>
      </c>
      <c r="J99" s="54">
        <v>0</v>
      </c>
      <c r="K99" s="54">
        <v>0</v>
      </c>
    </row>
    <row r="100" spans="1:11" ht="36" customHeight="1">
      <c r="A100" s="261" t="s">
        <v>386</v>
      </c>
      <c r="B100" s="261"/>
      <c r="C100" s="261"/>
      <c r="D100" s="261"/>
      <c r="E100" s="261"/>
      <c r="F100" s="261"/>
      <c r="G100" s="10">
        <v>89</v>
      </c>
      <c r="H100" s="54">
        <v>0</v>
      </c>
      <c r="I100" s="54">
        <v>0</v>
      </c>
      <c r="J100" s="54">
        <v>0</v>
      </c>
      <c r="K100" s="54">
        <v>0</v>
      </c>
    </row>
    <row r="101" spans="1:11" ht="22.2" customHeight="1">
      <c r="A101" s="273" t="s">
        <v>161</v>
      </c>
      <c r="B101" s="273"/>
      <c r="C101" s="273"/>
      <c r="D101" s="273"/>
      <c r="E101" s="273"/>
      <c r="F101" s="273"/>
      <c r="G101" s="10">
        <v>90</v>
      </c>
      <c r="H101" s="54">
        <v>0</v>
      </c>
      <c r="I101" s="54">
        <v>0</v>
      </c>
      <c r="J101" s="54">
        <v>0</v>
      </c>
      <c r="K101" s="54">
        <v>0</v>
      </c>
    </row>
    <row r="102" spans="1:11" ht="22.2" customHeight="1">
      <c r="A102" s="273" t="s">
        <v>162</v>
      </c>
      <c r="B102" s="273"/>
      <c r="C102" s="273"/>
      <c r="D102" s="273"/>
      <c r="E102" s="273"/>
      <c r="F102" s="273"/>
      <c r="G102" s="10">
        <v>91</v>
      </c>
      <c r="H102" s="54">
        <v>0</v>
      </c>
      <c r="I102" s="54">
        <v>0</v>
      </c>
      <c r="J102" s="54">
        <v>0</v>
      </c>
      <c r="K102" s="54">
        <v>0</v>
      </c>
    </row>
    <row r="103" spans="1:11" ht="22.2" customHeight="1">
      <c r="A103" s="273" t="s">
        <v>163</v>
      </c>
      <c r="B103" s="273"/>
      <c r="C103" s="273"/>
      <c r="D103" s="273"/>
      <c r="E103" s="273"/>
      <c r="F103" s="273"/>
      <c r="G103" s="10">
        <v>92</v>
      </c>
      <c r="H103" s="54">
        <v>0</v>
      </c>
      <c r="I103" s="54">
        <v>0</v>
      </c>
      <c r="J103" s="54">
        <v>0</v>
      </c>
      <c r="K103" s="54">
        <v>0</v>
      </c>
    </row>
    <row r="104" spans="1:11" ht="12.75" customHeight="1">
      <c r="A104" s="261" t="s">
        <v>387</v>
      </c>
      <c r="B104" s="261"/>
      <c r="C104" s="261"/>
      <c r="D104" s="261"/>
      <c r="E104" s="261"/>
      <c r="F104" s="261"/>
      <c r="G104" s="10">
        <v>93</v>
      </c>
      <c r="H104" s="54">
        <v>0</v>
      </c>
      <c r="I104" s="54">
        <v>0</v>
      </c>
      <c r="J104" s="54">
        <v>0</v>
      </c>
      <c r="K104" s="54">
        <v>0</v>
      </c>
    </row>
    <row r="105" spans="1:11" ht="26.25" customHeight="1">
      <c r="A105" s="261" t="s">
        <v>388</v>
      </c>
      <c r="B105" s="261"/>
      <c r="C105" s="261"/>
      <c r="D105" s="261"/>
      <c r="E105" s="261"/>
      <c r="F105" s="261"/>
      <c r="G105" s="10">
        <v>94</v>
      </c>
      <c r="H105" s="54">
        <v>0</v>
      </c>
      <c r="I105" s="54">
        <v>0</v>
      </c>
      <c r="J105" s="54">
        <v>0</v>
      </c>
      <c r="K105" s="54">
        <v>0</v>
      </c>
    </row>
    <row r="106" spans="1:11">
      <c r="A106" s="261" t="s">
        <v>389</v>
      </c>
      <c r="B106" s="261"/>
      <c r="C106" s="261"/>
      <c r="D106" s="261"/>
      <c r="E106" s="261"/>
      <c r="F106" s="261"/>
      <c r="G106" s="10">
        <v>95</v>
      </c>
      <c r="H106" s="54">
        <v>0</v>
      </c>
      <c r="I106" s="54">
        <v>0</v>
      </c>
      <c r="J106" s="54">
        <v>0</v>
      </c>
      <c r="K106" s="54">
        <v>0</v>
      </c>
    </row>
    <row r="107" spans="1:11" ht="24.75" customHeight="1">
      <c r="A107" s="261" t="s">
        <v>390</v>
      </c>
      <c r="B107" s="261"/>
      <c r="C107" s="261"/>
      <c r="D107" s="261"/>
      <c r="E107" s="261"/>
      <c r="F107" s="261"/>
      <c r="G107" s="10">
        <v>96</v>
      </c>
      <c r="H107" s="54">
        <v>0</v>
      </c>
      <c r="I107" s="54">
        <v>0</v>
      </c>
      <c r="J107" s="54">
        <v>0</v>
      </c>
      <c r="K107" s="54">
        <v>0</v>
      </c>
    </row>
    <row r="108" spans="1:11" ht="22.95" customHeight="1">
      <c r="A108" s="226" t="s">
        <v>437</v>
      </c>
      <c r="B108" s="226"/>
      <c r="C108" s="226"/>
      <c r="D108" s="226"/>
      <c r="E108" s="226"/>
      <c r="F108" s="226"/>
      <c r="G108" s="11">
        <v>97</v>
      </c>
      <c r="H108" s="71">
        <f>H91+H98-H107-H97</f>
        <v>0</v>
      </c>
      <c r="I108" s="71">
        <f>I91+I98-I107-I97</f>
        <v>0</v>
      </c>
      <c r="J108" s="71">
        <f t="shared" ref="J108:K108" si="11">J91+J98-J107-J97</f>
        <v>0</v>
      </c>
      <c r="K108" s="71">
        <f t="shared" si="11"/>
        <v>0</v>
      </c>
    </row>
    <row r="109" spans="1:11" ht="12.75" customHeight="1">
      <c r="A109" s="226" t="s">
        <v>391</v>
      </c>
      <c r="B109" s="226"/>
      <c r="C109" s="226"/>
      <c r="D109" s="226"/>
      <c r="E109" s="226"/>
      <c r="F109" s="226"/>
      <c r="G109" s="11">
        <v>98</v>
      </c>
      <c r="H109" s="53">
        <f>H89+H108</f>
        <v>16646691</v>
      </c>
      <c r="I109" s="53">
        <f>I89+I108</f>
        <v>5414062</v>
      </c>
      <c r="J109" s="53">
        <f t="shared" ref="J109:K109" si="12">J89+J108</f>
        <v>19179621</v>
      </c>
      <c r="K109" s="53">
        <f t="shared" si="12"/>
        <v>11279191</v>
      </c>
    </row>
    <row r="110" spans="1:11">
      <c r="A110" s="264" t="s">
        <v>164</v>
      </c>
      <c r="B110" s="264"/>
      <c r="C110" s="264"/>
      <c r="D110" s="264"/>
      <c r="E110" s="264"/>
      <c r="F110" s="264"/>
      <c r="G110" s="265"/>
      <c r="H110" s="265"/>
      <c r="I110" s="265"/>
      <c r="J110" s="266"/>
      <c r="K110" s="266"/>
    </row>
    <row r="111" spans="1:11" ht="12.75" customHeight="1">
      <c r="A111" s="268" t="s">
        <v>392</v>
      </c>
      <c r="B111" s="268"/>
      <c r="C111" s="268"/>
      <c r="D111" s="268"/>
      <c r="E111" s="268"/>
      <c r="F111" s="268"/>
      <c r="G111" s="11">
        <v>99</v>
      </c>
      <c r="H111" s="53">
        <f>H112+H113</f>
        <v>16646691</v>
      </c>
      <c r="I111" s="53">
        <f>I112+I113</f>
        <v>5414062</v>
      </c>
      <c r="J111" s="53">
        <f>J112+J113</f>
        <v>19179621</v>
      </c>
      <c r="K111" s="53">
        <f>K112+K113</f>
        <v>11279191</v>
      </c>
    </row>
    <row r="112" spans="1:11" ht="12.75" customHeight="1">
      <c r="A112" s="269" t="s">
        <v>113</v>
      </c>
      <c r="B112" s="269"/>
      <c r="C112" s="269"/>
      <c r="D112" s="269"/>
      <c r="E112" s="269"/>
      <c r="F112" s="269"/>
      <c r="G112" s="10">
        <v>100</v>
      </c>
      <c r="H112" s="54">
        <v>16646691</v>
      </c>
      <c r="I112" s="54">
        <v>5414062</v>
      </c>
      <c r="J112" s="54">
        <v>19179621</v>
      </c>
      <c r="K112" s="54">
        <v>11279191</v>
      </c>
    </row>
    <row r="113" spans="1:11" ht="12.75" customHeight="1">
      <c r="A113" s="269" t="s">
        <v>165</v>
      </c>
      <c r="B113" s="269"/>
      <c r="C113" s="269"/>
      <c r="D113" s="269"/>
      <c r="E113" s="269"/>
      <c r="F113" s="269"/>
      <c r="G113" s="10">
        <v>101</v>
      </c>
      <c r="H113" s="54">
        <v>0</v>
      </c>
      <c r="I113" s="54">
        <v>0</v>
      </c>
      <c r="J113" s="54">
        <v>0</v>
      </c>
      <c r="K113" s="54">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21875" defaultRowHeight="13.2"/>
  <cols>
    <col min="1" max="7" width="9.21875" style="12"/>
    <col min="8" max="9" width="30.21875" style="21" customWidth="1"/>
    <col min="10" max="16384" width="9.21875" style="12"/>
  </cols>
  <sheetData>
    <row r="1" spans="1:9">
      <c r="A1" s="274" t="s">
        <v>166</v>
      </c>
      <c r="B1" s="275"/>
      <c r="C1" s="275"/>
      <c r="D1" s="275"/>
      <c r="E1" s="275"/>
      <c r="F1" s="275"/>
      <c r="G1" s="275"/>
      <c r="H1" s="275"/>
      <c r="I1" s="275"/>
    </row>
    <row r="2" spans="1:9" ht="12.75" customHeight="1">
      <c r="A2" s="246" t="s">
        <v>541</v>
      </c>
      <c r="B2" s="230"/>
      <c r="C2" s="230"/>
      <c r="D2" s="230"/>
      <c r="E2" s="230"/>
      <c r="F2" s="230"/>
      <c r="G2" s="230"/>
      <c r="H2" s="230"/>
      <c r="I2" s="230"/>
    </row>
    <row r="3" spans="1:9">
      <c r="A3" s="277" t="s">
        <v>446</v>
      </c>
      <c r="B3" s="278"/>
      <c r="C3" s="278"/>
      <c r="D3" s="278"/>
      <c r="E3" s="278"/>
      <c r="F3" s="278"/>
      <c r="G3" s="278"/>
      <c r="H3" s="278"/>
      <c r="I3" s="278"/>
    </row>
    <row r="4" spans="1:9" ht="12.75" customHeight="1">
      <c r="A4" s="276" t="s">
        <v>464</v>
      </c>
      <c r="B4" s="233"/>
      <c r="C4" s="233"/>
      <c r="D4" s="233"/>
      <c r="E4" s="233"/>
      <c r="F4" s="233"/>
      <c r="G4" s="233"/>
      <c r="H4" s="233"/>
      <c r="I4" s="234"/>
    </row>
    <row r="5" spans="1:9" ht="22.2">
      <c r="A5" s="281" t="s">
        <v>2</v>
      </c>
      <c r="B5" s="238"/>
      <c r="C5" s="238"/>
      <c r="D5" s="238"/>
      <c r="E5" s="238"/>
      <c r="F5" s="238"/>
      <c r="G5" s="62" t="s">
        <v>103</v>
      </c>
      <c r="H5" s="63" t="s">
        <v>301</v>
      </c>
      <c r="I5" s="63" t="s">
        <v>279</v>
      </c>
    </row>
    <row r="6" spans="1:9">
      <c r="A6" s="282">
        <v>1</v>
      </c>
      <c r="B6" s="238"/>
      <c r="C6" s="238"/>
      <c r="D6" s="238"/>
      <c r="E6" s="238"/>
      <c r="F6" s="238"/>
      <c r="G6" s="64">
        <v>2</v>
      </c>
      <c r="H6" s="63" t="s">
        <v>167</v>
      </c>
      <c r="I6" s="63" t="s">
        <v>168</v>
      </c>
    </row>
    <row r="7" spans="1:9">
      <c r="A7" s="283" t="s">
        <v>169</v>
      </c>
      <c r="B7" s="283"/>
      <c r="C7" s="283"/>
      <c r="D7" s="283"/>
      <c r="E7" s="283"/>
      <c r="F7" s="283"/>
      <c r="G7" s="283"/>
      <c r="H7" s="283"/>
      <c r="I7" s="283"/>
    </row>
    <row r="8" spans="1:9" ht="12.75" customHeight="1">
      <c r="A8" s="224" t="s">
        <v>170</v>
      </c>
      <c r="B8" s="224"/>
      <c r="C8" s="224"/>
      <c r="D8" s="224"/>
      <c r="E8" s="224"/>
      <c r="F8" s="224"/>
      <c r="G8" s="65">
        <v>1</v>
      </c>
      <c r="H8" s="66">
        <v>20300842</v>
      </c>
      <c r="I8" s="66">
        <v>26034989</v>
      </c>
    </row>
    <row r="9" spans="1:9" ht="12.75" customHeight="1">
      <c r="A9" s="280" t="s">
        <v>171</v>
      </c>
      <c r="B9" s="280"/>
      <c r="C9" s="280"/>
      <c r="D9" s="280"/>
      <c r="E9" s="280"/>
      <c r="F9" s="280"/>
      <c r="G9" s="67">
        <v>2</v>
      </c>
      <c r="H9" s="68">
        <f>H10+H11+H12+H13+H14+H15+H16+H17</f>
        <v>3251117</v>
      </c>
      <c r="I9" s="68">
        <f>I10+I11+I12+I13+I14+I15+I16+I17</f>
        <v>-3457495</v>
      </c>
    </row>
    <row r="10" spans="1:9" ht="12.75" customHeight="1">
      <c r="A10" s="258" t="s">
        <v>172</v>
      </c>
      <c r="B10" s="258"/>
      <c r="C10" s="258"/>
      <c r="D10" s="258"/>
      <c r="E10" s="258"/>
      <c r="F10" s="258"/>
      <c r="G10" s="65">
        <v>3</v>
      </c>
      <c r="H10" s="66">
        <v>3195861</v>
      </c>
      <c r="I10" s="66">
        <v>3856127</v>
      </c>
    </row>
    <row r="11" spans="1:9" ht="22.2" customHeight="1">
      <c r="A11" s="258" t="s">
        <v>173</v>
      </c>
      <c r="B11" s="258"/>
      <c r="C11" s="258"/>
      <c r="D11" s="258"/>
      <c r="E11" s="258"/>
      <c r="F11" s="258"/>
      <c r="G11" s="65">
        <v>4</v>
      </c>
      <c r="H11" s="66">
        <v>-436</v>
      </c>
      <c r="I11" s="66">
        <v>-40871</v>
      </c>
    </row>
    <row r="12" spans="1:9" ht="23.7" customHeight="1">
      <c r="A12" s="258" t="s">
        <v>174</v>
      </c>
      <c r="B12" s="258"/>
      <c r="C12" s="258"/>
      <c r="D12" s="258"/>
      <c r="E12" s="258"/>
      <c r="F12" s="258"/>
      <c r="G12" s="65">
        <v>5</v>
      </c>
      <c r="H12" s="66">
        <v>-64332</v>
      </c>
      <c r="I12" s="66">
        <v>-108560</v>
      </c>
    </row>
    <row r="13" spans="1:9" ht="12.75" customHeight="1">
      <c r="A13" s="258" t="s">
        <v>175</v>
      </c>
      <c r="B13" s="258"/>
      <c r="C13" s="258"/>
      <c r="D13" s="258"/>
      <c r="E13" s="258"/>
      <c r="F13" s="258"/>
      <c r="G13" s="65">
        <v>6</v>
      </c>
      <c r="H13" s="66">
        <v>-419610</v>
      </c>
      <c r="I13" s="66">
        <v>-8083461</v>
      </c>
    </row>
    <row r="14" spans="1:9" ht="12.75" customHeight="1">
      <c r="A14" s="258" t="s">
        <v>176</v>
      </c>
      <c r="B14" s="258"/>
      <c r="C14" s="258"/>
      <c r="D14" s="258"/>
      <c r="E14" s="258"/>
      <c r="F14" s="258"/>
      <c r="G14" s="65">
        <v>7</v>
      </c>
      <c r="H14" s="66">
        <v>101786</v>
      </c>
      <c r="I14" s="66">
        <v>653753</v>
      </c>
    </row>
    <row r="15" spans="1:9" ht="12.75" customHeight="1">
      <c r="A15" s="258" t="s">
        <v>177</v>
      </c>
      <c r="B15" s="258"/>
      <c r="C15" s="258"/>
      <c r="D15" s="258"/>
      <c r="E15" s="258"/>
      <c r="F15" s="258"/>
      <c r="G15" s="65">
        <v>8</v>
      </c>
      <c r="H15" s="66">
        <v>0</v>
      </c>
      <c r="I15" s="66">
        <v>0</v>
      </c>
    </row>
    <row r="16" spans="1:9" ht="12.75" customHeight="1">
      <c r="A16" s="258" t="s">
        <v>178</v>
      </c>
      <c r="B16" s="258"/>
      <c r="C16" s="258"/>
      <c r="D16" s="258"/>
      <c r="E16" s="258"/>
      <c r="F16" s="258"/>
      <c r="G16" s="65">
        <v>9</v>
      </c>
      <c r="H16" s="66">
        <v>-47304</v>
      </c>
      <c r="I16" s="66">
        <v>-42924</v>
      </c>
    </row>
    <row r="17" spans="1:9" ht="25.2" customHeight="1">
      <c r="A17" s="258" t="s">
        <v>179</v>
      </c>
      <c r="B17" s="258"/>
      <c r="C17" s="258"/>
      <c r="D17" s="258"/>
      <c r="E17" s="258"/>
      <c r="F17" s="258"/>
      <c r="G17" s="65">
        <v>10</v>
      </c>
      <c r="H17" s="66">
        <v>485152</v>
      </c>
      <c r="I17" s="66">
        <v>308441</v>
      </c>
    </row>
    <row r="18" spans="1:9" ht="28.2" customHeight="1">
      <c r="A18" s="279" t="s">
        <v>306</v>
      </c>
      <c r="B18" s="279"/>
      <c r="C18" s="279"/>
      <c r="D18" s="279"/>
      <c r="E18" s="279"/>
      <c r="F18" s="279"/>
      <c r="G18" s="67">
        <v>11</v>
      </c>
      <c r="H18" s="68">
        <f>H8+H9</f>
        <v>23551959</v>
      </c>
      <c r="I18" s="68">
        <f>I8+I9</f>
        <v>22577494</v>
      </c>
    </row>
    <row r="19" spans="1:9" ht="12.75" customHeight="1">
      <c r="A19" s="280" t="s">
        <v>180</v>
      </c>
      <c r="B19" s="280"/>
      <c r="C19" s="280"/>
      <c r="D19" s="280"/>
      <c r="E19" s="280"/>
      <c r="F19" s="280"/>
      <c r="G19" s="67">
        <v>12</v>
      </c>
      <c r="H19" s="68">
        <f>H20+H21+H22+H23</f>
        <v>-35670972</v>
      </c>
      <c r="I19" s="68">
        <f>I20+I21+I22+I23</f>
        <v>-14550686</v>
      </c>
    </row>
    <row r="20" spans="1:9" ht="12.75" customHeight="1">
      <c r="A20" s="258" t="s">
        <v>181</v>
      </c>
      <c r="B20" s="258"/>
      <c r="C20" s="258"/>
      <c r="D20" s="258"/>
      <c r="E20" s="258"/>
      <c r="F20" s="258"/>
      <c r="G20" s="65">
        <v>13</v>
      </c>
      <c r="H20" s="66">
        <v>-7532499</v>
      </c>
      <c r="I20" s="66">
        <v>8672822</v>
      </c>
    </row>
    <row r="21" spans="1:9" ht="12.75" customHeight="1">
      <c r="A21" s="258" t="s">
        <v>182</v>
      </c>
      <c r="B21" s="258"/>
      <c r="C21" s="258"/>
      <c r="D21" s="258"/>
      <c r="E21" s="258"/>
      <c r="F21" s="258"/>
      <c r="G21" s="65">
        <v>14</v>
      </c>
      <c r="H21" s="66">
        <v>-13115922</v>
      </c>
      <c r="I21" s="66">
        <v>-6749963</v>
      </c>
    </row>
    <row r="22" spans="1:9" ht="12.75" customHeight="1">
      <c r="A22" s="258" t="s">
        <v>183</v>
      </c>
      <c r="B22" s="258"/>
      <c r="C22" s="258"/>
      <c r="D22" s="258"/>
      <c r="E22" s="258"/>
      <c r="F22" s="258"/>
      <c r="G22" s="65">
        <v>15</v>
      </c>
      <c r="H22" s="66">
        <v>-14718743</v>
      </c>
      <c r="I22" s="66">
        <v>-417555</v>
      </c>
    </row>
    <row r="23" spans="1:9" ht="12.75" customHeight="1">
      <c r="A23" s="258" t="s">
        <v>184</v>
      </c>
      <c r="B23" s="258"/>
      <c r="C23" s="258"/>
      <c r="D23" s="258"/>
      <c r="E23" s="258"/>
      <c r="F23" s="258"/>
      <c r="G23" s="65">
        <v>16</v>
      </c>
      <c r="H23" s="66">
        <v>-303808</v>
      </c>
      <c r="I23" s="66">
        <v>-16055990</v>
      </c>
    </row>
    <row r="24" spans="1:9" ht="12.75" customHeight="1">
      <c r="A24" s="279" t="s">
        <v>185</v>
      </c>
      <c r="B24" s="279"/>
      <c r="C24" s="279"/>
      <c r="D24" s="279"/>
      <c r="E24" s="279"/>
      <c r="F24" s="279"/>
      <c r="G24" s="67">
        <v>17</v>
      </c>
      <c r="H24" s="68">
        <f>H18+H19</f>
        <v>-12119013</v>
      </c>
      <c r="I24" s="68">
        <f>I18+I19</f>
        <v>8026808</v>
      </c>
    </row>
    <row r="25" spans="1:9" ht="12.75" customHeight="1">
      <c r="A25" s="224" t="s">
        <v>186</v>
      </c>
      <c r="B25" s="224"/>
      <c r="C25" s="224"/>
      <c r="D25" s="224"/>
      <c r="E25" s="224"/>
      <c r="F25" s="224"/>
      <c r="G25" s="65">
        <v>18</v>
      </c>
      <c r="H25" s="66">
        <v>-101685</v>
      </c>
      <c r="I25" s="66">
        <v>-649656</v>
      </c>
    </row>
    <row r="26" spans="1:9" ht="12.75" customHeight="1">
      <c r="A26" s="224" t="s">
        <v>187</v>
      </c>
      <c r="B26" s="224"/>
      <c r="C26" s="224"/>
      <c r="D26" s="224"/>
      <c r="E26" s="224"/>
      <c r="F26" s="224"/>
      <c r="G26" s="65">
        <v>19</v>
      </c>
      <c r="H26" s="66">
        <v>-904462</v>
      </c>
      <c r="I26" s="66">
        <v>-5628739</v>
      </c>
    </row>
    <row r="27" spans="1:9" ht="25.95" customHeight="1">
      <c r="A27" s="284" t="s">
        <v>188</v>
      </c>
      <c r="B27" s="284"/>
      <c r="C27" s="284"/>
      <c r="D27" s="284"/>
      <c r="E27" s="284"/>
      <c r="F27" s="284"/>
      <c r="G27" s="67">
        <v>20</v>
      </c>
      <c r="H27" s="68">
        <f>H24+H25+H26</f>
        <v>-13125160</v>
      </c>
      <c r="I27" s="68">
        <f>I24+I25+I26</f>
        <v>1748413</v>
      </c>
    </row>
    <row r="28" spans="1:9">
      <c r="A28" s="283" t="s">
        <v>189</v>
      </c>
      <c r="B28" s="283"/>
      <c r="C28" s="283"/>
      <c r="D28" s="283"/>
      <c r="E28" s="283"/>
      <c r="F28" s="283"/>
      <c r="G28" s="283"/>
      <c r="H28" s="283"/>
      <c r="I28" s="283"/>
    </row>
    <row r="29" spans="1:9" ht="30.6" customHeight="1">
      <c r="A29" s="224" t="s">
        <v>190</v>
      </c>
      <c r="B29" s="224"/>
      <c r="C29" s="224"/>
      <c r="D29" s="224"/>
      <c r="E29" s="224"/>
      <c r="F29" s="224"/>
      <c r="G29" s="65">
        <v>21</v>
      </c>
      <c r="H29" s="69">
        <v>3064</v>
      </c>
      <c r="I29" s="69">
        <v>18883</v>
      </c>
    </row>
    <row r="30" spans="1:9" ht="12.75" customHeight="1">
      <c r="A30" s="224" t="s">
        <v>191</v>
      </c>
      <c r="B30" s="224"/>
      <c r="C30" s="224"/>
      <c r="D30" s="224"/>
      <c r="E30" s="224"/>
      <c r="F30" s="224"/>
      <c r="G30" s="65">
        <v>22</v>
      </c>
      <c r="H30" s="69">
        <v>0</v>
      </c>
      <c r="I30" s="69">
        <v>0</v>
      </c>
    </row>
    <row r="31" spans="1:9" ht="12.75" customHeight="1">
      <c r="A31" s="224" t="s">
        <v>192</v>
      </c>
      <c r="B31" s="224"/>
      <c r="C31" s="224"/>
      <c r="D31" s="224"/>
      <c r="E31" s="224"/>
      <c r="F31" s="224"/>
      <c r="G31" s="65">
        <v>23</v>
      </c>
      <c r="H31" s="69">
        <v>445449</v>
      </c>
      <c r="I31" s="69">
        <v>1036395</v>
      </c>
    </row>
    <row r="32" spans="1:9" ht="12.75" customHeight="1">
      <c r="A32" s="224" t="s">
        <v>193</v>
      </c>
      <c r="B32" s="224"/>
      <c r="C32" s="224"/>
      <c r="D32" s="224"/>
      <c r="E32" s="224"/>
      <c r="F32" s="224"/>
      <c r="G32" s="65">
        <v>24</v>
      </c>
      <c r="H32" s="69">
        <v>48987</v>
      </c>
      <c r="I32" s="69">
        <v>7000874</v>
      </c>
    </row>
    <row r="33" spans="1:9" ht="12.75" customHeight="1">
      <c r="A33" s="224" t="s">
        <v>194</v>
      </c>
      <c r="B33" s="224"/>
      <c r="C33" s="224"/>
      <c r="D33" s="224"/>
      <c r="E33" s="224"/>
      <c r="F33" s="224"/>
      <c r="G33" s="65">
        <v>25</v>
      </c>
      <c r="H33" s="69">
        <f>1000000+261446</f>
        <v>1261446</v>
      </c>
      <c r="I33" s="69">
        <v>0</v>
      </c>
    </row>
    <row r="34" spans="1:9" ht="12.75" customHeight="1">
      <c r="A34" s="224" t="s">
        <v>195</v>
      </c>
      <c r="B34" s="224"/>
      <c r="C34" s="224"/>
      <c r="D34" s="224"/>
      <c r="E34" s="224"/>
      <c r="F34" s="224"/>
      <c r="G34" s="65">
        <v>26</v>
      </c>
      <c r="H34" s="69">
        <v>0</v>
      </c>
      <c r="I34" s="69">
        <v>0</v>
      </c>
    </row>
    <row r="35" spans="1:9" ht="26.7" customHeight="1">
      <c r="A35" s="279" t="s">
        <v>196</v>
      </c>
      <c r="B35" s="279"/>
      <c r="C35" s="279"/>
      <c r="D35" s="279"/>
      <c r="E35" s="279"/>
      <c r="F35" s="279"/>
      <c r="G35" s="67">
        <v>27</v>
      </c>
      <c r="H35" s="70">
        <f>H29+H30+H31+H32+H33+H34</f>
        <v>1758946</v>
      </c>
      <c r="I35" s="70">
        <f>I29+I30+I31+I32+I33+I34</f>
        <v>8056152</v>
      </c>
    </row>
    <row r="36" spans="1:9" ht="22.95" customHeight="1">
      <c r="A36" s="224" t="s">
        <v>197</v>
      </c>
      <c r="B36" s="224"/>
      <c r="C36" s="224"/>
      <c r="D36" s="224"/>
      <c r="E36" s="224"/>
      <c r="F36" s="224"/>
      <c r="G36" s="65">
        <v>28</v>
      </c>
      <c r="H36" s="69">
        <v>-938895</v>
      </c>
      <c r="I36" s="69">
        <v>-2001604</v>
      </c>
    </row>
    <row r="37" spans="1:9" ht="12.75" customHeight="1">
      <c r="A37" s="224" t="s">
        <v>198</v>
      </c>
      <c r="B37" s="224"/>
      <c r="C37" s="224"/>
      <c r="D37" s="224"/>
      <c r="E37" s="224"/>
      <c r="F37" s="224"/>
      <c r="G37" s="65">
        <v>29</v>
      </c>
      <c r="H37" s="69">
        <v>0</v>
      </c>
      <c r="I37" s="69">
        <v>0</v>
      </c>
    </row>
    <row r="38" spans="1:9" ht="12.75" customHeight="1">
      <c r="A38" s="224" t="s">
        <v>199</v>
      </c>
      <c r="B38" s="224"/>
      <c r="C38" s="224"/>
      <c r="D38" s="224"/>
      <c r="E38" s="224"/>
      <c r="F38" s="224"/>
      <c r="G38" s="65">
        <v>30</v>
      </c>
      <c r="H38" s="69">
        <v>0</v>
      </c>
      <c r="I38" s="69">
        <v>0</v>
      </c>
    </row>
    <row r="39" spans="1:9" ht="12.75" customHeight="1">
      <c r="A39" s="224" t="s">
        <v>200</v>
      </c>
      <c r="B39" s="224"/>
      <c r="C39" s="224"/>
      <c r="D39" s="224"/>
      <c r="E39" s="224"/>
      <c r="F39" s="224"/>
      <c r="G39" s="65">
        <v>31</v>
      </c>
      <c r="H39" s="69">
        <v>0</v>
      </c>
      <c r="I39" s="69">
        <v>0</v>
      </c>
    </row>
    <row r="40" spans="1:9" ht="12.75" customHeight="1">
      <c r="A40" s="224" t="s">
        <v>201</v>
      </c>
      <c r="B40" s="224"/>
      <c r="C40" s="224"/>
      <c r="D40" s="224"/>
      <c r="E40" s="224"/>
      <c r="F40" s="224"/>
      <c r="G40" s="65">
        <v>32</v>
      </c>
      <c r="H40" s="69">
        <v>0</v>
      </c>
      <c r="I40" s="69">
        <v>0</v>
      </c>
    </row>
    <row r="41" spans="1:9" ht="24" customHeight="1">
      <c r="A41" s="279" t="s">
        <v>202</v>
      </c>
      <c r="B41" s="279"/>
      <c r="C41" s="279"/>
      <c r="D41" s="279"/>
      <c r="E41" s="279"/>
      <c r="F41" s="279"/>
      <c r="G41" s="67">
        <v>33</v>
      </c>
      <c r="H41" s="70">
        <f>H36+H37+H38+H39+H40</f>
        <v>-938895</v>
      </c>
      <c r="I41" s="70">
        <f>I36+I37+I38+I39+I40</f>
        <v>-2001604</v>
      </c>
    </row>
    <row r="42" spans="1:9" ht="29.7" customHeight="1">
      <c r="A42" s="284" t="s">
        <v>203</v>
      </c>
      <c r="B42" s="284"/>
      <c r="C42" s="284"/>
      <c r="D42" s="284"/>
      <c r="E42" s="284"/>
      <c r="F42" s="284"/>
      <c r="G42" s="67">
        <v>34</v>
      </c>
      <c r="H42" s="70">
        <f>H35+H41</f>
        <v>820051</v>
      </c>
      <c r="I42" s="70">
        <f>I35+I41</f>
        <v>6054548</v>
      </c>
    </row>
    <row r="43" spans="1:9">
      <c r="A43" s="283" t="s">
        <v>204</v>
      </c>
      <c r="B43" s="283"/>
      <c r="C43" s="283"/>
      <c r="D43" s="283"/>
      <c r="E43" s="283"/>
      <c r="F43" s="283"/>
      <c r="G43" s="283"/>
      <c r="H43" s="283"/>
      <c r="I43" s="283"/>
    </row>
    <row r="44" spans="1:9" ht="12.75" customHeight="1">
      <c r="A44" s="224" t="s">
        <v>205</v>
      </c>
      <c r="B44" s="224"/>
      <c r="C44" s="224"/>
      <c r="D44" s="224"/>
      <c r="E44" s="224"/>
      <c r="F44" s="224"/>
      <c r="G44" s="65">
        <v>35</v>
      </c>
      <c r="H44" s="69">
        <v>0</v>
      </c>
      <c r="I44" s="69">
        <v>0</v>
      </c>
    </row>
    <row r="45" spans="1:9" ht="25.2" customHeight="1">
      <c r="A45" s="224" t="s">
        <v>206</v>
      </c>
      <c r="B45" s="224"/>
      <c r="C45" s="224"/>
      <c r="D45" s="224"/>
      <c r="E45" s="224"/>
      <c r="F45" s="224"/>
      <c r="G45" s="65">
        <v>36</v>
      </c>
      <c r="H45" s="69">
        <v>0</v>
      </c>
      <c r="I45" s="69">
        <v>0</v>
      </c>
    </row>
    <row r="46" spans="1:9" ht="12.75" customHeight="1">
      <c r="A46" s="224" t="s">
        <v>207</v>
      </c>
      <c r="B46" s="224"/>
      <c r="C46" s="224"/>
      <c r="D46" s="224"/>
      <c r="E46" s="224"/>
      <c r="F46" s="224"/>
      <c r="G46" s="65">
        <v>37</v>
      </c>
      <c r="H46" s="69">
        <v>0</v>
      </c>
      <c r="I46" s="69">
        <v>0</v>
      </c>
    </row>
    <row r="47" spans="1:9" ht="12.75" customHeight="1">
      <c r="A47" s="224" t="s">
        <v>208</v>
      </c>
      <c r="B47" s="224"/>
      <c r="C47" s="224"/>
      <c r="D47" s="224"/>
      <c r="E47" s="224"/>
      <c r="F47" s="224"/>
      <c r="G47" s="65">
        <v>38</v>
      </c>
      <c r="H47" s="69">
        <v>0</v>
      </c>
      <c r="I47" s="69">
        <v>0</v>
      </c>
    </row>
    <row r="48" spans="1:9" ht="22.2" customHeight="1">
      <c r="A48" s="279" t="s">
        <v>209</v>
      </c>
      <c r="B48" s="279"/>
      <c r="C48" s="279"/>
      <c r="D48" s="279"/>
      <c r="E48" s="279"/>
      <c r="F48" s="279"/>
      <c r="G48" s="67">
        <v>39</v>
      </c>
      <c r="H48" s="70">
        <f>H44+H45+H46+H47</f>
        <v>0</v>
      </c>
      <c r="I48" s="70">
        <f>I44+I45+I46+I47</f>
        <v>0</v>
      </c>
    </row>
    <row r="49" spans="1:9" ht="24.6" customHeight="1">
      <c r="A49" s="224" t="s">
        <v>305</v>
      </c>
      <c r="B49" s="224"/>
      <c r="C49" s="224"/>
      <c r="D49" s="224"/>
      <c r="E49" s="224"/>
      <c r="F49" s="224"/>
      <c r="G49" s="65">
        <v>40</v>
      </c>
      <c r="H49" s="69">
        <v>-1811092</v>
      </c>
      <c r="I49" s="69">
        <v>-935571</v>
      </c>
    </row>
    <row r="50" spans="1:9" ht="12.75" customHeight="1">
      <c r="A50" s="224" t="s">
        <v>210</v>
      </c>
      <c r="B50" s="224"/>
      <c r="C50" s="224"/>
      <c r="D50" s="224"/>
      <c r="E50" s="224"/>
      <c r="F50" s="224"/>
      <c r="G50" s="65">
        <v>41</v>
      </c>
      <c r="H50" s="69">
        <v>-7927347</v>
      </c>
      <c r="I50" s="69">
        <v>-19887975</v>
      </c>
    </row>
    <row r="51" spans="1:9" ht="12.75" customHeight="1">
      <c r="A51" s="224" t="s">
        <v>211</v>
      </c>
      <c r="B51" s="224"/>
      <c r="C51" s="224"/>
      <c r="D51" s="224"/>
      <c r="E51" s="224"/>
      <c r="F51" s="224"/>
      <c r="G51" s="65">
        <v>42</v>
      </c>
      <c r="H51" s="69">
        <v>-917685</v>
      </c>
      <c r="I51" s="69">
        <v>-1465983</v>
      </c>
    </row>
    <row r="52" spans="1:9" ht="22.95" customHeight="1">
      <c r="A52" s="224" t="s">
        <v>212</v>
      </c>
      <c r="B52" s="224"/>
      <c r="C52" s="224"/>
      <c r="D52" s="224"/>
      <c r="E52" s="224"/>
      <c r="F52" s="224"/>
      <c r="G52" s="65">
        <v>43</v>
      </c>
      <c r="H52" s="69">
        <v>-109500</v>
      </c>
      <c r="I52" s="69">
        <v>-257764</v>
      </c>
    </row>
    <row r="53" spans="1:9" ht="12.75" customHeight="1">
      <c r="A53" s="224" t="s">
        <v>213</v>
      </c>
      <c r="B53" s="224"/>
      <c r="C53" s="224"/>
      <c r="D53" s="224"/>
      <c r="E53" s="224"/>
      <c r="F53" s="224"/>
      <c r="G53" s="65">
        <v>44</v>
      </c>
      <c r="H53" s="69">
        <v>0</v>
      </c>
      <c r="I53" s="69">
        <v>0</v>
      </c>
    </row>
    <row r="54" spans="1:9" ht="30.6" customHeight="1">
      <c r="A54" s="279" t="s">
        <v>214</v>
      </c>
      <c r="B54" s="279"/>
      <c r="C54" s="279"/>
      <c r="D54" s="279"/>
      <c r="E54" s="279"/>
      <c r="F54" s="279"/>
      <c r="G54" s="67">
        <v>45</v>
      </c>
      <c r="H54" s="70">
        <f>H49+H50+H51+H52+H53</f>
        <v>-10765624</v>
      </c>
      <c r="I54" s="70">
        <f>I49+I50+I51+I52+I53</f>
        <v>-22547293</v>
      </c>
    </row>
    <row r="55" spans="1:9" ht="29.7" customHeight="1">
      <c r="A55" s="284" t="s">
        <v>215</v>
      </c>
      <c r="B55" s="284"/>
      <c r="C55" s="284"/>
      <c r="D55" s="284"/>
      <c r="E55" s="284"/>
      <c r="F55" s="284"/>
      <c r="G55" s="67">
        <v>46</v>
      </c>
      <c r="H55" s="70">
        <f>H48+H54</f>
        <v>-10765624</v>
      </c>
      <c r="I55" s="70">
        <f>I48+I54</f>
        <v>-22547293</v>
      </c>
    </row>
    <row r="56" spans="1:9">
      <c r="A56" s="224" t="s">
        <v>216</v>
      </c>
      <c r="B56" s="224"/>
      <c r="C56" s="224"/>
      <c r="D56" s="224"/>
      <c r="E56" s="224"/>
      <c r="F56" s="224"/>
      <c r="G56" s="65">
        <v>47</v>
      </c>
      <c r="H56" s="69">
        <v>19563</v>
      </c>
      <c r="I56" s="69">
        <v>-8150</v>
      </c>
    </row>
    <row r="57" spans="1:9" ht="26.7" customHeight="1">
      <c r="A57" s="284" t="s">
        <v>217</v>
      </c>
      <c r="B57" s="284"/>
      <c r="C57" s="284"/>
      <c r="D57" s="284"/>
      <c r="E57" s="284"/>
      <c r="F57" s="284"/>
      <c r="G57" s="67">
        <v>48</v>
      </c>
      <c r="H57" s="70">
        <f>H27+H42+H55+H56</f>
        <v>-23051170</v>
      </c>
      <c r="I57" s="70">
        <f>I27+I42+I55+I56</f>
        <v>-14752482</v>
      </c>
    </row>
    <row r="58" spans="1:9">
      <c r="A58" s="285" t="s">
        <v>218</v>
      </c>
      <c r="B58" s="285"/>
      <c r="C58" s="285"/>
      <c r="D58" s="285"/>
      <c r="E58" s="285"/>
      <c r="F58" s="285"/>
      <c r="G58" s="65">
        <v>49</v>
      </c>
      <c r="H58" s="69">
        <v>60678904</v>
      </c>
      <c r="I58" s="69">
        <v>55567777.350000001</v>
      </c>
    </row>
    <row r="59" spans="1:9" ht="31.2" customHeight="1">
      <c r="A59" s="284" t="s">
        <v>219</v>
      </c>
      <c r="B59" s="284"/>
      <c r="C59" s="284"/>
      <c r="D59" s="284"/>
      <c r="E59" s="284"/>
      <c r="F59" s="284"/>
      <c r="G59" s="67">
        <v>50</v>
      </c>
      <c r="H59" s="70">
        <f>H57+H58</f>
        <v>37627734</v>
      </c>
      <c r="I59" s="70">
        <f>I57+I58</f>
        <v>40815295.350000001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3.2"/>
  <cols>
    <col min="1" max="4" width="9.21875" style="1"/>
    <col min="5" max="5" width="10.21875" style="1" bestFit="1" customWidth="1"/>
    <col min="6" max="6" width="9.21875" style="1"/>
    <col min="7" max="7" width="12.44140625" style="1" customWidth="1"/>
    <col min="8" max="25" width="13.44140625" style="18" customWidth="1"/>
    <col min="26" max="26" width="13.44140625" style="1" customWidth="1"/>
    <col min="27" max="261" width="9.21875" style="1"/>
    <col min="262" max="262" width="10.21875" style="1" bestFit="1" customWidth="1"/>
    <col min="263" max="266" width="9.21875" style="1"/>
    <col min="267" max="268" width="9.77734375" style="1" bestFit="1" customWidth="1"/>
    <col min="269" max="517" width="9.21875" style="1"/>
    <col min="518" max="518" width="10.21875" style="1" bestFit="1" customWidth="1"/>
    <col min="519" max="522" width="9.21875" style="1"/>
    <col min="523" max="524" width="9.77734375" style="1" bestFit="1" customWidth="1"/>
    <col min="525" max="773" width="9.21875" style="1"/>
    <col min="774" max="774" width="10.21875" style="1" bestFit="1" customWidth="1"/>
    <col min="775" max="778" width="9.21875" style="1"/>
    <col min="779" max="780" width="9.77734375" style="1" bestFit="1" customWidth="1"/>
    <col min="781" max="1029" width="9.21875" style="1"/>
    <col min="1030" max="1030" width="10.21875" style="1" bestFit="1" customWidth="1"/>
    <col min="1031" max="1034" width="9.21875" style="1"/>
    <col min="1035" max="1036" width="9.77734375" style="1" bestFit="1" customWidth="1"/>
    <col min="1037" max="1285" width="9.21875" style="1"/>
    <col min="1286" max="1286" width="10.21875" style="1" bestFit="1" customWidth="1"/>
    <col min="1287" max="1290" width="9.21875" style="1"/>
    <col min="1291" max="1292" width="9.77734375" style="1" bestFit="1" customWidth="1"/>
    <col min="1293" max="1541" width="9.21875" style="1"/>
    <col min="1542" max="1542" width="10.21875" style="1" bestFit="1" customWidth="1"/>
    <col min="1543" max="1546" width="9.21875" style="1"/>
    <col min="1547" max="1548" width="9.77734375" style="1" bestFit="1" customWidth="1"/>
    <col min="1549" max="1797" width="9.21875" style="1"/>
    <col min="1798" max="1798" width="10.21875" style="1" bestFit="1" customWidth="1"/>
    <col min="1799" max="1802" width="9.21875" style="1"/>
    <col min="1803" max="1804" width="9.77734375" style="1" bestFit="1" customWidth="1"/>
    <col min="1805" max="2053" width="9.21875" style="1"/>
    <col min="2054" max="2054" width="10.21875" style="1" bestFit="1" customWidth="1"/>
    <col min="2055" max="2058" width="9.21875" style="1"/>
    <col min="2059" max="2060" width="9.77734375" style="1" bestFit="1" customWidth="1"/>
    <col min="2061" max="2309" width="9.21875" style="1"/>
    <col min="2310" max="2310" width="10.21875" style="1" bestFit="1" customWidth="1"/>
    <col min="2311" max="2314" width="9.21875" style="1"/>
    <col min="2315" max="2316" width="9.77734375" style="1" bestFit="1" customWidth="1"/>
    <col min="2317" max="2565" width="9.21875" style="1"/>
    <col min="2566" max="2566" width="10.21875" style="1" bestFit="1" customWidth="1"/>
    <col min="2567" max="2570" width="9.21875" style="1"/>
    <col min="2571" max="2572" width="9.77734375" style="1" bestFit="1" customWidth="1"/>
    <col min="2573" max="2821" width="9.21875" style="1"/>
    <col min="2822" max="2822" width="10.21875" style="1" bestFit="1" customWidth="1"/>
    <col min="2823" max="2826" width="9.21875" style="1"/>
    <col min="2827" max="2828" width="9.77734375" style="1" bestFit="1" customWidth="1"/>
    <col min="2829" max="3077" width="9.21875" style="1"/>
    <col min="3078" max="3078" width="10.21875" style="1" bestFit="1" customWidth="1"/>
    <col min="3079" max="3082" width="9.21875" style="1"/>
    <col min="3083" max="3084" width="9.77734375" style="1" bestFit="1" customWidth="1"/>
    <col min="3085" max="3333" width="9.21875" style="1"/>
    <col min="3334" max="3334" width="10.21875" style="1" bestFit="1" customWidth="1"/>
    <col min="3335" max="3338" width="9.21875" style="1"/>
    <col min="3339" max="3340" width="9.77734375" style="1" bestFit="1" customWidth="1"/>
    <col min="3341" max="3589" width="9.21875" style="1"/>
    <col min="3590" max="3590" width="10.21875" style="1" bestFit="1" customWidth="1"/>
    <col min="3591" max="3594" width="9.21875" style="1"/>
    <col min="3595" max="3596" width="9.77734375" style="1" bestFit="1" customWidth="1"/>
    <col min="3597" max="3845" width="9.21875" style="1"/>
    <col min="3846" max="3846" width="10.21875" style="1" bestFit="1" customWidth="1"/>
    <col min="3847" max="3850" width="9.21875" style="1"/>
    <col min="3851" max="3852" width="9.77734375" style="1" bestFit="1" customWidth="1"/>
    <col min="3853" max="4101" width="9.21875" style="1"/>
    <col min="4102" max="4102" width="10.21875" style="1" bestFit="1" customWidth="1"/>
    <col min="4103" max="4106" width="9.21875" style="1"/>
    <col min="4107" max="4108" width="9.77734375" style="1" bestFit="1" customWidth="1"/>
    <col min="4109" max="4357" width="9.21875" style="1"/>
    <col min="4358" max="4358" width="10.21875" style="1" bestFit="1" customWidth="1"/>
    <col min="4359" max="4362" width="9.21875" style="1"/>
    <col min="4363" max="4364" width="9.77734375" style="1" bestFit="1" customWidth="1"/>
    <col min="4365" max="4613" width="9.21875" style="1"/>
    <col min="4614" max="4614" width="10.21875" style="1" bestFit="1" customWidth="1"/>
    <col min="4615" max="4618" width="9.21875" style="1"/>
    <col min="4619" max="4620" width="9.77734375" style="1" bestFit="1" customWidth="1"/>
    <col min="4621" max="4869" width="9.21875" style="1"/>
    <col min="4870" max="4870" width="10.21875" style="1" bestFit="1" customWidth="1"/>
    <col min="4871" max="4874" width="9.21875" style="1"/>
    <col min="4875" max="4876" width="9.77734375" style="1" bestFit="1" customWidth="1"/>
    <col min="4877" max="5125" width="9.21875" style="1"/>
    <col min="5126" max="5126" width="10.21875" style="1" bestFit="1" customWidth="1"/>
    <col min="5127" max="5130" width="9.21875" style="1"/>
    <col min="5131" max="5132" width="9.77734375" style="1" bestFit="1" customWidth="1"/>
    <col min="5133" max="5381" width="9.21875" style="1"/>
    <col min="5382" max="5382" width="10.21875" style="1" bestFit="1" customWidth="1"/>
    <col min="5383" max="5386" width="9.21875" style="1"/>
    <col min="5387" max="5388" width="9.77734375" style="1" bestFit="1" customWidth="1"/>
    <col min="5389" max="5637" width="9.21875" style="1"/>
    <col min="5638" max="5638" width="10.21875" style="1" bestFit="1" customWidth="1"/>
    <col min="5639" max="5642" width="9.21875" style="1"/>
    <col min="5643" max="5644" width="9.77734375" style="1" bestFit="1" customWidth="1"/>
    <col min="5645" max="5893" width="9.21875" style="1"/>
    <col min="5894" max="5894" width="10.21875" style="1" bestFit="1" customWidth="1"/>
    <col min="5895" max="5898" width="9.21875" style="1"/>
    <col min="5899" max="5900" width="9.77734375" style="1" bestFit="1" customWidth="1"/>
    <col min="5901" max="6149" width="9.21875" style="1"/>
    <col min="6150" max="6150" width="10.21875" style="1" bestFit="1" customWidth="1"/>
    <col min="6151" max="6154" width="9.21875" style="1"/>
    <col min="6155" max="6156" width="9.77734375" style="1" bestFit="1" customWidth="1"/>
    <col min="6157" max="6405" width="9.21875" style="1"/>
    <col min="6406" max="6406" width="10.21875" style="1" bestFit="1" customWidth="1"/>
    <col min="6407" max="6410" width="9.21875" style="1"/>
    <col min="6411" max="6412" width="9.77734375" style="1" bestFit="1" customWidth="1"/>
    <col min="6413" max="6661" width="9.21875" style="1"/>
    <col min="6662" max="6662" width="10.21875" style="1" bestFit="1" customWidth="1"/>
    <col min="6663" max="6666" width="9.21875" style="1"/>
    <col min="6667" max="6668" width="9.77734375" style="1" bestFit="1" customWidth="1"/>
    <col min="6669" max="6917" width="9.21875" style="1"/>
    <col min="6918" max="6918" width="10.21875" style="1" bestFit="1" customWidth="1"/>
    <col min="6919" max="6922" width="9.21875" style="1"/>
    <col min="6923" max="6924" width="9.77734375" style="1" bestFit="1" customWidth="1"/>
    <col min="6925" max="7173" width="9.21875" style="1"/>
    <col min="7174" max="7174" width="10.21875" style="1" bestFit="1" customWidth="1"/>
    <col min="7175" max="7178" width="9.21875" style="1"/>
    <col min="7179" max="7180" width="9.77734375" style="1" bestFit="1" customWidth="1"/>
    <col min="7181" max="7429" width="9.21875" style="1"/>
    <col min="7430" max="7430" width="10.21875" style="1" bestFit="1" customWidth="1"/>
    <col min="7431" max="7434" width="9.21875" style="1"/>
    <col min="7435" max="7436" width="9.77734375" style="1" bestFit="1" customWidth="1"/>
    <col min="7437" max="7685" width="9.21875" style="1"/>
    <col min="7686" max="7686" width="10.21875" style="1" bestFit="1" customWidth="1"/>
    <col min="7687" max="7690" width="9.21875" style="1"/>
    <col min="7691" max="7692" width="9.77734375" style="1" bestFit="1" customWidth="1"/>
    <col min="7693" max="7941" width="9.21875" style="1"/>
    <col min="7942" max="7942" width="10.21875" style="1" bestFit="1" customWidth="1"/>
    <col min="7943" max="7946" width="9.21875" style="1"/>
    <col min="7947" max="7948" width="9.77734375" style="1" bestFit="1" customWidth="1"/>
    <col min="7949" max="8197" width="9.21875" style="1"/>
    <col min="8198" max="8198" width="10.21875" style="1" bestFit="1" customWidth="1"/>
    <col min="8199" max="8202" width="9.21875" style="1"/>
    <col min="8203" max="8204" width="9.77734375" style="1" bestFit="1" customWidth="1"/>
    <col min="8205" max="8453" width="9.21875" style="1"/>
    <col min="8454" max="8454" width="10.21875" style="1" bestFit="1" customWidth="1"/>
    <col min="8455" max="8458" width="9.21875" style="1"/>
    <col min="8459" max="8460" width="9.77734375" style="1" bestFit="1" customWidth="1"/>
    <col min="8461" max="8709" width="9.21875" style="1"/>
    <col min="8710" max="8710" width="10.21875" style="1" bestFit="1" customWidth="1"/>
    <col min="8711" max="8714" width="9.21875" style="1"/>
    <col min="8715" max="8716" width="9.77734375" style="1" bestFit="1" customWidth="1"/>
    <col min="8717" max="8965" width="9.21875" style="1"/>
    <col min="8966" max="8966" width="10.21875" style="1" bestFit="1" customWidth="1"/>
    <col min="8967" max="8970" width="9.21875" style="1"/>
    <col min="8971" max="8972" width="9.77734375" style="1" bestFit="1" customWidth="1"/>
    <col min="8973" max="9221" width="9.21875" style="1"/>
    <col min="9222" max="9222" width="10.21875" style="1" bestFit="1" customWidth="1"/>
    <col min="9223" max="9226" width="9.21875" style="1"/>
    <col min="9227" max="9228" width="9.77734375" style="1" bestFit="1" customWidth="1"/>
    <col min="9229" max="9477" width="9.21875" style="1"/>
    <col min="9478" max="9478" width="10.21875" style="1" bestFit="1" customWidth="1"/>
    <col min="9479" max="9482" width="9.21875" style="1"/>
    <col min="9483" max="9484" width="9.77734375" style="1" bestFit="1" customWidth="1"/>
    <col min="9485" max="9733" width="9.21875" style="1"/>
    <col min="9734" max="9734" width="10.21875" style="1" bestFit="1" customWidth="1"/>
    <col min="9735" max="9738" width="9.21875" style="1"/>
    <col min="9739" max="9740" width="9.77734375" style="1" bestFit="1" customWidth="1"/>
    <col min="9741" max="9989" width="9.21875" style="1"/>
    <col min="9990" max="9990" width="10.21875" style="1" bestFit="1" customWidth="1"/>
    <col min="9991" max="9994" width="9.21875" style="1"/>
    <col min="9995" max="9996" width="9.77734375" style="1" bestFit="1" customWidth="1"/>
    <col min="9997" max="10245" width="9.21875" style="1"/>
    <col min="10246" max="10246" width="10.21875" style="1" bestFit="1" customWidth="1"/>
    <col min="10247" max="10250" width="9.21875" style="1"/>
    <col min="10251" max="10252" width="9.77734375" style="1" bestFit="1" customWidth="1"/>
    <col min="10253" max="10501" width="9.21875" style="1"/>
    <col min="10502" max="10502" width="10.21875" style="1" bestFit="1" customWidth="1"/>
    <col min="10503" max="10506" width="9.21875" style="1"/>
    <col min="10507" max="10508" width="9.77734375" style="1" bestFit="1" customWidth="1"/>
    <col min="10509" max="10757" width="9.21875" style="1"/>
    <col min="10758" max="10758" width="10.21875" style="1" bestFit="1" customWidth="1"/>
    <col min="10759" max="10762" width="9.21875" style="1"/>
    <col min="10763" max="10764" width="9.77734375" style="1" bestFit="1" customWidth="1"/>
    <col min="10765" max="11013" width="9.21875" style="1"/>
    <col min="11014" max="11014" width="10.21875" style="1" bestFit="1" customWidth="1"/>
    <col min="11015" max="11018" width="9.21875" style="1"/>
    <col min="11019" max="11020" width="9.77734375" style="1" bestFit="1" customWidth="1"/>
    <col min="11021" max="11269" width="9.21875" style="1"/>
    <col min="11270" max="11270" width="10.21875" style="1" bestFit="1" customWidth="1"/>
    <col min="11271" max="11274" width="9.21875" style="1"/>
    <col min="11275" max="11276" width="9.77734375" style="1" bestFit="1" customWidth="1"/>
    <col min="11277" max="11525" width="9.21875" style="1"/>
    <col min="11526" max="11526" width="10.21875" style="1" bestFit="1" customWidth="1"/>
    <col min="11527" max="11530" width="9.21875" style="1"/>
    <col min="11531" max="11532" width="9.77734375" style="1" bestFit="1" customWidth="1"/>
    <col min="11533" max="11781" width="9.21875" style="1"/>
    <col min="11782" max="11782" width="10.21875" style="1" bestFit="1" customWidth="1"/>
    <col min="11783" max="11786" width="9.21875" style="1"/>
    <col min="11787" max="11788" width="9.77734375" style="1" bestFit="1" customWidth="1"/>
    <col min="11789" max="12037" width="9.21875" style="1"/>
    <col min="12038" max="12038" width="10.21875" style="1" bestFit="1" customWidth="1"/>
    <col min="12039" max="12042" width="9.21875" style="1"/>
    <col min="12043" max="12044" width="9.77734375" style="1" bestFit="1" customWidth="1"/>
    <col min="12045" max="12293" width="9.21875" style="1"/>
    <col min="12294" max="12294" width="10.21875" style="1" bestFit="1" customWidth="1"/>
    <col min="12295" max="12298" width="9.21875" style="1"/>
    <col min="12299" max="12300" width="9.77734375" style="1" bestFit="1" customWidth="1"/>
    <col min="12301" max="12549" width="9.21875" style="1"/>
    <col min="12550" max="12550" width="10.21875" style="1" bestFit="1" customWidth="1"/>
    <col min="12551" max="12554" width="9.21875" style="1"/>
    <col min="12555" max="12556" width="9.77734375" style="1" bestFit="1" customWidth="1"/>
    <col min="12557" max="12805" width="9.21875" style="1"/>
    <col min="12806" max="12806" width="10.21875" style="1" bestFit="1" customWidth="1"/>
    <col min="12807" max="12810" width="9.21875" style="1"/>
    <col min="12811" max="12812" width="9.77734375" style="1" bestFit="1" customWidth="1"/>
    <col min="12813" max="13061" width="9.21875" style="1"/>
    <col min="13062" max="13062" width="10.21875" style="1" bestFit="1" customWidth="1"/>
    <col min="13063" max="13066" width="9.21875" style="1"/>
    <col min="13067" max="13068" width="9.77734375" style="1" bestFit="1" customWidth="1"/>
    <col min="13069" max="13317" width="9.21875" style="1"/>
    <col min="13318" max="13318" width="10.21875" style="1" bestFit="1" customWidth="1"/>
    <col min="13319" max="13322" width="9.21875" style="1"/>
    <col min="13323" max="13324" width="9.77734375" style="1" bestFit="1" customWidth="1"/>
    <col min="13325" max="13573" width="9.21875" style="1"/>
    <col min="13574" max="13574" width="10.21875" style="1" bestFit="1" customWidth="1"/>
    <col min="13575" max="13578" width="9.21875" style="1"/>
    <col min="13579" max="13580" width="9.77734375" style="1" bestFit="1" customWidth="1"/>
    <col min="13581" max="13829" width="9.21875" style="1"/>
    <col min="13830" max="13830" width="10.21875" style="1" bestFit="1" customWidth="1"/>
    <col min="13831" max="13834" width="9.21875" style="1"/>
    <col min="13835" max="13836" width="9.77734375" style="1" bestFit="1" customWidth="1"/>
    <col min="13837" max="14085" width="9.21875" style="1"/>
    <col min="14086" max="14086" width="10.21875" style="1" bestFit="1" customWidth="1"/>
    <col min="14087" max="14090" width="9.21875" style="1"/>
    <col min="14091" max="14092" width="9.77734375" style="1" bestFit="1" customWidth="1"/>
    <col min="14093" max="14341" width="9.21875" style="1"/>
    <col min="14342" max="14342" width="10.21875" style="1" bestFit="1" customWidth="1"/>
    <col min="14343" max="14346" width="9.21875" style="1"/>
    <col min="14347" max="14348" width="9.77734375" style="1" bestFit="1" customWidth="1"/>
    <col min="14349" max="14597" width="9.21875" style="1"/>
    <col min="14598" max="14598" width="10.21875" style="1" bestFit="1" customWidth="1"/>
    <col min="14599" max="14602" width="9.21875" style="1"/>
    <col min="14603" max="14604" width="9.77734375" style="1" bestFit="1" customWidth="1"/>
    <col min="14605" max="14853" width="9.21875" style="1"/>
    <col min="14854" max="14854" width="10.21875" style="1" bestFit="1" customWidth="1"/>
    <col min="14855" max="14858" width="9.21875" style="1"/>
    <col min="14859" max="14860" width="9.77734375" style="1" bestFit="1" customWidth="1"/>
    <col min="14861" max="15109" width="9.21875" style="1"/>
    <col min="15110" max="15110" width="10.21875" style="1" bestFit="1" customWidth="1"/>
    <col min="15111" max="15114" width="9.21875" style="1"/>
    <col min="15115" max="15116" width="9.77734375" style="1" bestFit="1" customWidth="1"/>
    <col min="15117" max="15365" width="9.21875" style="1"/>
    <col min="15366" max="15366" width="10.21875" style="1" bestFit="1" customWidth="1"/>
    <col min="15367" max="15370" width="9.21875" style="1"/>
    <col min="15371" max="15372" width="9.77734375" style="1" bestFit="1" customWidth="1"/>
    <col min="15373" max="15621" width="9.21875" style="1"/>
    <col min="15622" max="15622" width="10.21875" style="1" bestFit="1" customWidth="1"/>
    <col min="15623" max="15626" width="9.21875" style="1"/>
    <col min="15627" max="15628" width="9.77734375" style="1" bestFit="1" customWidth="1"/>
    <col min="15629" max="15877" width="9.21875" style="1"/>
    <col min="15878" max="15878" width="10.21875" style="1" bestFit="1" customWidth="1"/>
    <col min="15879" max="15882" width="9.21875" style="1"/>
    <col min="15883" max="15884" width="9.77734375" style="1" bestFit="1" customWidth="1"/>
    <col min="15885" max="16133" width="9.21875" style="1"/>
    <col min="16134" max="16134" width="10.21875" style="1" bestFit="1" customWidth="1"/>
    <col min="16135" max="16138" width="9.21875" style="1"/>
    <col min="16139" max="16140" width="9.77734375" style="1" bestFit="1" customWidth="1"/>
    <col min="16141" max="16384" width="9.21875" style="1"/>
  </cols>
  <sheetData>
    <row r="1" spans="1:25">
      <c r="A1" s="286" t="s">
        <v>245</v>
      </c>
      <c r="B1" s="287"/>
      <c r="C1" s="287"/>
      <c r="D1" s="287"/>
      <c r="E1" s="287"/>
      <c r="F1" s="287"/>
      <c r="G1" s="287"/>
      <c r="H1" s="287"/>
      <c r="I1" s="287"/>
      <c r="J1" s="287"/>
      <c r="K1" s="24"/>
    </row>
    <row r="2" spans="1:25" ht="15.6">
      <c r="A2" s="2"/>
      <c r="B2" s="3"/>
      <c r="C2" s="288" t="s">
        <v>246</v>
      </c>
      <c r="D2" s="288"/>
      <c r="E2" s="123">
        <v>45292</v>
      </c>
      <c r="F2" s="4" t="s">
        <v>0</v>
      </c>
      <c r="G2" s="123">
        <v>45565</v>
      </c>
      <c r="H2" s="25"/>
      <c r="I2" s="25"/>
      <c r="J2" s="25"/>
      <c r="K2" s="24"/>
      <c r="X2" s="26" t="s">
        <v>446</v>
      </c>
    </row>
    <row r="3" spans="1:25" ht="13.5" customHeight="1" thickBot="1">
      <c r="A3" s="291" t="s">
        <v>247</v>
      </c>
      <c r="B3" s="292"/>
      <c r="C3" s="292"/>
      <c r="D3" s="292"/>
      <c r="E3" s="292"/>
      <c r="F3" s="292"/>
      <c r="G3" s="295" t="s">
        <v>3</v>
      </c>
      <c r="H3" s="297" t="s">
        <v>248</v>
      </c>
      <c r="I3" s="297"/>
      <c r="J3" s="297"/>
      <c r="K3" s="297"/>
      <c r="L3" s="297"/>
      <c r="M3" s="297"/>
      <c r="N3" s="297"/>
      <c r="O3" s="297"/>
      <c r="P3" s="297"/>
      <c r="Q3" s="297"/>
      <c r="R3" s="297"/>
      <c r="S3" s="297"/>
      <c r="T3" s="297"/>
      <c r="U3" s="297"/>
      <c r="V3" s="297"/>
      <c r="W3" s="297"/>
      <c r="X3" s="297" t="s">
        <v>249</v>
      </c>
      <c r="Y3" s="299" t="s">
        <v>250</v>
      </c>
    </row>
    <row r="4" spans="1:25" ht="72" thickBot="1">
      <c r="A4" s="293"/>
      <c r="B4" s="294"/>
      <c r="C4" s="294"/>
      <c r="D4" s="294"/>
      <c r="E4" s="294"/>
      <c r="F4" s="294"/>
      <c r="G4" s="296"/>
      <c r="H4" s="27" t="s">
        <v>251</v>
      </c>
      <c r="I4" s="27" t="s">
        <v>252</v>
      </c>
      <c r="J4" s="27" t="s">
        <v>253</v>
      </c>
      <c r="K4" s="27" t="s">
        <v>254</v>
      </c>
      <c r="L4" s="27" t="s">
        <v>255</v>
      </c>
      <c r="M4" s="27" t="s">
        <v>256</v>
      </c>
      <c r="N4" s="27" t="s">
        <v>257</v>
      </c>
      <c r="O4" s="27" t="s">
        <v>258</v>
      </c>
      <c r="P4" s="72" t="s">
        <v>411</v>
      </c>
      <c r="Q4" s="27" t="s">
        <v>259</v>
      </c>
      <c r="R4" s="27" t="s">
        <v>260</v>
      </c>
      <c r="S4" s="72" t="s">
        <v>412</v>
      </c>
      <c r="T4" s="72" t="s">
        <v>413</v>
      </c>
      <c r="U4" s="27" t="s">
        <v>261</v>
      </c>
      <c r="V4" s="27" t="s">
        <v>262</v>
      </c>
      <c r="W4" s="27" t="s">
        <v>263</v>
      </c>
      <c r="X4" s="298"/>
      <c r="Y4" s="300"/>
    </row>
    <row r="5" spans="1:25" ht="20.399999999999999">
      <c r="A5" s="301">
        <v>1</v>
      </c>
      <c r="B5" s="302"/>
      <c r="C5" s="302"/>
      <c r="D5" s="302"/>
      <c r="E5" s="302"/>
      <c r="F5" s="302"/>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c r="A7" s="306" t="s">
        <v>298</v>
      </c>
      <c r="B7" s="306"/>
      <c r="C7" s="306"/>
      <c r="D7" s="306"/>
      <c r="E7" s="306"/>
      <c r="F7" s="306"/>
      <c r="G7" s="6">
        <v>1</v>
      </c>
      <c r="H7" s="31">
        <v>17674033</v>
      </c>
      <c r="I7" s="31">
        <v>0</v>
      </c>
      <c r="J7" s="31">
        <v>883702</v>
      </c>
      <c r="K7" s="31">
        <v>5352791</v>
      </c>
      <c r="L7" s="31">
        <v>2268251</v>
      </c>
      <c r="M7" s="31">
        <v>0</v>
      </c>
      <c r="N7" s="31">
        <v>0</v>
      </c>
      <c r="O7" s="31">
        <v>0</v>
      </c>
      <c r="P7" s="31">
        <v>0</v>
      </c>
      <c r="Q7" s="31">
        <v>0</v>
      </c>
      <c r="R7" s="31">
        <v>0</v>
      </c>
      <c r="S7" s="31">
        <v>0</v>
      </c>
      <c r="T7" s="31">
        <v>0</v>
      </c>
      <c r="U7" s="31">
        <v>27537038</v>
      </c>
      <c r="V7" s="31">
        <v>0</v>
      </c>
      <c r="W7" s="32">
        <f>H7+I7+J7+K7-L7+M7+N7+O7+P7+Q7+R7+U7+V7+S7+T7</f>
        <v>49179313</v>
      </c>
      <c r="X7" s="31">
        <v>0</v>
      </c>
      <c r="Y7" s="32">
        <f>W7+X7</f>
        <v>49179313</v>
      </c>
    </row>
    <row r="8" spans="1:25">
      <c r="A8" s="289" t="s">
        <v>265</v>
      </c>
      <c r="B8" s="289"/>
      <c r="C8" s="289"/>
      <c r="D8" s="289"/>
      <c r="E8" s="289"/>
      <c r="F8" s="289"/>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289" t="s">
        <v>266</v>
      </c>
      <c r="B9" s="289"/>
      <c r="C9" s="289"/>
      <c r="D9" s="289"/>
      <c r="E9" s="289"/>
      <c r="F9" s="289"/>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290" t="s">
        <v>299</v>
      </c>
      <c r="B10" s="290"/>
      <c r="C10" s="290"/>
      <c r="D10" s="290"/>
      <c r="E10" s="290"/>
      <c r="F10" s="290"/>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0</v>
      </c>
      <c r="U10" s="32">
        <f t="shared" si="2"/>
        <v>27537038</v>
      </c>
      <c r="V10" s="32">
        <f t="shared" si="2"/>
        <v>0</v>
      </c>
      <c r="W10" s="32">
        <f t="shared" si="2"/>
        <v>49179313</v>
      </c>
      <c r="X10" s="32">
        <f t="shared" si="2"/>
        <v>0</v>
      </c>
      <c r="Y10" s="32">
        <f t="shared" si="2"/>
        <v>49179313</v>
      </c>
    </row>
    <row r="11" spans="1:25">
      <c r="A11" s="289" t="s">
        <v>267</v>
      </c>
      <c r="B11" s="289"/>
      <c r="C11" s="289"/>
      <c r="D11" s="289"/>
      <c r="E11" s="289"/>
      <c r="F11" s="289"/>
      <c r="G11" s="6">
        <v>5</v>
      </c>
      <c r="H11" s="33">
        <v>0</v>
      </c>
      <c r="I11" s="33">
        <v>0</v>
      </c>
      <c r="J11" s="33">
        <v>0</v>
      </c>
      <c r="K11" s="33">
        <v>0</v>
      </c>
      <c r="L11" s="33">
        <v>0</v>
      </c>
      <c r="M11" s="33">
        <v>0</v>
      </c>
      <c r="N11" s="33">
        <v>0</v>
      </c>
      <c r="O11" s="33">
        <v>0</v>
      </c>
      <c r="P11" s="33">
        <v>0</v>
      </c>
      <c r="Q11" s="33">
        <v>0</v>
      </c>
      <c r="R11" s="33">
        <v>0</v>
      </c>
      <c r="S11" s="31">
        <v>0</v>
      </c>
      <c r="T11" s="31">
        <v>0</v>
      </c>
      <c r="U11" s="33">
        <v>0</v>
      </c>
      <c r="V11" s="31">
        <v>18840713.670000002</v>
      </c>
      <c r="W11" s="32">
        <f t="shared" ref="W11:W29" si="3">H11+I11+J11+K11-L11+M11+N11+O11+P11+Q11+R11+U11+V11+S11+T11</f>
        <v>18840713.670000002</v>
      </c>
      <c r="X11" s="31">
        <v>0</v>
      </c>
      <c r="Y11" s="32">
        <f t="shared" ref="Y11:Y29" si="4">W11+X11</f>
        <v>18840713.670000002</v>
      </c>
    </row>
    <row r="12" spans="1:25">
      <c r="A12" s="289" t="s">
        <v>268</v>
      </c>
      <c r="B12" s="289"/>
      <c r="C12" s="289"/>
      <c r="D12" s="289"/>
      <c r="E12" s="289"/>
      <c r="F12" s="289"/>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289" t="s">
        <v>269</v>
      </c>
      <c r="B13" s="289"/>
      <c r="C13" s="289"/>
      <c r="D13" s="289"/>
      <c r="E13" s="289"/>
      <c r="F13" s="289"/>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289" t="s">
        <v>417</v>
      </c>
      <c r="B14" s="289"/>
      <c r="C14" s="289"/>
      <c r="D14" s="289"/>
      <c r="E14" s="289"/>
      <c r="F14" s="289"/>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289" t="s">
        <v>270</v>
      </c>
      <c r="B15" s="289"/>
      <c r="C15" s="289"/>
      <c r="D15" s="289"/>
      <c r="E15" s="289"/>
      <c r="F15" s="289"/>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289" t="s">
        <v>271</v>
      </c>
      <c r="B16" s="289"/>
      <c r="C16" s="289"/>
      <c r="D16" s="289"/>
      <c r="E16" s="289"/>
      <c r="F16" s="289"/>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289" t="s">
        <v>272</v>
      </c>
      <c r="B17" s="289"/>
      <c r="C17" s="289"/>
      <c r="D17" s="289"/>
      <c r="E17" s="289"/>
      <c r="F17" s="289"/>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289" t="s">
        <v>273</v>
      </c>
      <c r="B18" s="289"/>
      <c r="C18" s="289"/>
      <c r="D18" s="289"/>
      <c r="E18" s="289"/>
      <c r="F18" s="289"/>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289" t="s">
        <v>274</v>
      </c>
      <c r="B19" s="289"/>
      <c r="C19" s="289"/>
      <c r="D19" s="289"/>
      <c r="E19" s="289"/>
      <c r="F19" s="289"/>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289" t="s">
        <v>275</v>
      </c>
      <c r="B20" s="289"/>
      <c r="C20" s="289"/>
      <c r="D20" s="289"/>
      <c r="E20" s="289"/>
      <c r="F20" s="289"/>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289" t="s">
        <v>418</v>
      </c>
      <c r="B21" s="289"/>
      <c r="C21" s="289"/>
      <c r="D21" s="289"/>
      <c r="E21" s="289"/>
      <c r="F21" s="289"/>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289" t="s">
        <v>419</v>
      </c>
      <c r="B22" s="289"/>
      <c r="C22" s="289"/>
      <c r="D22" s="289"/>
      <c r="E22" s="289"/>
      <c r="F22" s="289"/>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289" t="s">
        <v>420</v>
      </c>
      <c r="B23" s="289"/>
      <c r="C23" s="289"/>
      <c r="D23" s="289"/>
      <c r="E23" s="289"/>
      <c r="F23" s="289"/>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289" t="s">
        <v>276</v>
      </c>
      <c r="B24" s="289"/>
      <c r="C24" s="289"/>
      <c r="D24" s="289"/>
      <c r="E24" s="289"/>
      <c r="F24" s="289"/>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289" t="s">
        <v>421</v>
      </c>
      <c r="B25" s="289"/>
      <c r="C25" s="289"/>
      <c r="D25" s="289"/>
      <c r="E25" s="289"/>
      <c r="F25" s="289"/>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289" t="s">
        <v>429</v>
      </c>
      <c r="B26" s="289"/>
      <c r="C26" s="289"/>
      <c r="D26" s="289"/>
      <c r="E26" s="289"/>
      <c r="F26" s="289"/>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289" t="s">
        <v>422</v>
      </c>
      <c r="B27" s="289"/>
      <c r="C27" s="289"/>
      <c r="D27" s="289"/>
      <c r="E27" s="289"/>
      <c r="F27" s="289"/>
      <c r="G27" s="6">
        <v>21</v>
      </c>
      <c r="H27" s="31">
        <v>-3</v>
      </c>
      <c r="I27" s="31">
        <v>0</v>
      </c>
      <c r="J27" s="31">
        <v>2</v>
      </c>
      <c r="K27" s="31">
        <v>-1196128</v>
      </c>
      <c r="L27" s="31">
        <v>-1196128</v>
      </c>
      <c r="M27" s="31">
        <v>0</v>
      </c>
      <c r="N27" s="31">
        <v>0</v>
      </c>
      <c r="O27" s="31">
        <v>0</v>
      </c>
      <c r="P27" s="31">
        <v>0</v>
      </c>
      <c r="Q27" s="31">
        <v>0</v>
      </c>
      <c r="R27" s="31">
        <v>0</v>
      </c>
      <c r="S27" s="31">
        <v>0</v>
      </c>
      <c r="T27" s="31">
        <v>0</v>
      </c>
      <c r="U27" s="31">
        <v>607095</v>
      </c>
      <c r="V27" s="31">
        <v>0</v>
      </c>
      <c r="W27" s="32">
        <f t="shared" si="3"/>
        <v>607094</v>
      </c>
      <c r="X27" s="31">
        <v>0</v>
      </c>
      <c r="Y27" s="32">
        <f t="shared" si="4"/>
        <v>607094</v>
      </c>
    </row>
    <row r="28" spans="1:25" ht="12.75" customHeight="1">
      <c r="A28" s="289" t="s">
        <v>423</v>
      </c>
      <c r="B28" s="289"/>
      <c r="C28" s="289"/>
      <c r="D28" s="289"/>
      <c r="E28" s="289"/>
      <c r="F28" s="289"/>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289" t="s">
        <v>424</v>
      </c>
      <c r="B29" s="289"/>
      <c r="C29" s="289"/>
      <c r="D29" s="289"/>
      <c r="E29" s="289"/>
      <c r="F29" s="289"/>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07" t="s">
        <v>425</v>
      </c>
      <c r="B30" s="307"/>
      <c r="C30" s="307"/>
      <c r="D30" s="307"/>
      <c r="E30" s="307"/>
      <c r="F30" s="307"/>
      <c r="G30" s="8">
        <v>24</v>
      </c>
      <c r="H30" s="34">
        <f>SUM(H10:H29)</f>
        <v>17674030</v>
      </c>
      <c r="I30" s="34">
        <f t="shared" ref="I30:Y30" si="5">SUM(I10:I29)</f>
        <v>0</v>
      </c>
      <c r="J30" s="34">
        <f t="shared" si="5"/>
        <v>1230444</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19870199</v>
      </c>
      <c r="V30" s="34">
        <f t="shared" si="5"/>
        <v>18840713.670000002</v>
      </c>
      <c r="W30" s="34">
        <f t="shared" si="5"/>
        <v>60516166.670000002</v>
      </c>
      <c r="X30" s="34">
        <f t="shared" si="5"/>
        <v>0</v>
      </c>
      <c r="Y30" s="34">
        <f t="shared" si="5"/>
        <v>60516166.670000002</v>
      </c>
    </row>
    <row r="31" spans="1:25">
      <c r="A31" s="308" t="s">
        <v>277</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c r="A32" s="310" t="s">
        <v>278</v>
      </c>
      <c r="B32" s="310"/>
      <c r="C32" s="310"/>
      <c r="D32" s="310"/>
      <c r="E32" s="310"/>
      <c r="F32" s="310"/>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10" t="s">
        <v>426</v>
      </c>
      <c r="B33" s="310"/>
      <c r="C33" s="310"/>
      <c r="D33" s="310"/>
      <c r="E33" s="310"/>
      <c r="F33" s="310"/>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18840713.670000002</v>
      </c>
      <c r="W33" s="32">
        <f t="shared" si="8"/>
        <v>18840713.670000002</v>
      </c>
      <c r="X33" s="32">
        <f t="shared" si="8"/>
        <v>0</v>
      </c>
      <c r="Y33" s="32">
        <f t="shared" si="8"/>
        <v>18840713.670000002</v>
      </c>
    </row>
    <row r="34" spans="1:25" ht="30.75" customHeight="1">
      <c r="A34" s="311" t="s">
        <v>427</v>
      </c>
      <c r="B34" s="311"/>
      <c r="C34" s="311"/>
      <c r="D34" s="311"/>
      <c r="E34" s="311"/>
      <c r="F34" s="311"/>
      <c r="G34" s="8">
        <v>27</v>
      </c>
      <c r="H34" s="34">
        <f>SUM(H21:H29)</f>
        <v>-3</v>
      </c>
      <c r="I34" s="34">
        <f t="shared" ref="I34:Y34" si="10">SUM(I21:I29)</f>
        <v>0</v>
      </c>
      <c r="J34" s="34">
        <f t="shared" si="10"/>
        <v>346742</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-7666839</v>
      </c>
      <c r="V34" s="34">
        <f t="shared" si="10"/>
        <v>0</v>
      </c>
      <c r="W34" s="34">
        <f t="shared" si="10"/>
        <v>-7503860</v>
      </c>
      <c r="X34" s="34">
        <f t="shared" si="10"/>
        <v>0</v>
      </c>
      <c r="Y34" s="34">
        <f t="shared" si="10"/>
        <v>-7503860</v>
      </c>
    </row>
    <row r="35" spans="1:25">
      <c r="A35" s="308" t="s">
        <v>279</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25" ht="12.75" customHeight="1">
      <c r="A36" s="306" t="s">
        <v>300</v>
      </c>
      <c r="B36" s="306"/>
      <c r="C36" s="306"/>
      <c r="D36" s="306"/>
      <c r="E36" s="306"/>
      <c r="F36" s="306"/>
      <c r="G36" s="6">
        <v>28</v>
      </c>
      <c r="H36" s="31">
        <v>17674030</v>
      </c>
      <c r="I36" s="31">
        <v>0</v>
      </c>
      <c r="J36" s="31">
        <v>1230444</v>
      </c>
      <c r="K36" s="31">
        <v>4156663</v>
      </c>
      <c r="L36" s="31">
        <v>1255883</v>
      </c>
      <c r="M36" s="31">
        <v>0</v>
      </c>
      <c r="N36" s="31">
        <v>0</v>
      </c>
      <c r="O36" s="31">
        <v>0</v>
      </c>
      <c r="P36" s="31">
        <v>0</v>
      </c>
      <c r="Q36" s="31">
        <v>0</v>
      </c>
      <c r="R36" s="31">
        <v>0</v>
      </c>
      <c r="S36" s="31">
        <v>0</v>
      </c>
      <c r="T36" s="31">
        <v>0</v>
      </c>
      <c r="U36" s="31">
        <v>38710913</v>
      </c>
      <c r="V36" s="31">
        <v>0</v>
      </c>
      <c r="W36" s="35">
        <f>H36+I36+J36+K36-L36+M36+N36+O36+P36+Q36+R36+U36+V36+S36+T36</f>
        <v>60516167</v>
      </c>
      <c r="X36" s="31">
        <v>0</v>
      </c>
      <c r="Y36" s="35">
        <f t="shared" ref="Y36:Y38" si="12">W36+X36</f>
        <v>60516167</v>
      </c>
    </row>
    <row r="37" spans="1:25" ht="12.75" customHeight="1">
      <c r="A37" s="289" t="s">
        <v>265</v>
      </c>
      <c r="B37" s="289"/>
      <c r="C37" s="289"/>
      <c r="D37" s="289"/>
      <c r="E37" s="289"/>
      <c r="F37" s="289"/>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289" t="s">
        <v>266</v>
      </c>
      <c r="B38" s="289"/>
      <c r="C38" s="289"/>
      <c r="D38" s="289"/>
      <c r="E38" s="289"/>
      <c r="F38" s="289"/>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290" t="s">
        <v>428</v>
      </c>
      <c r="B39" s="290"/>
      <c r="C39" s="290"/>
      <c r="D39" s="290"/>
      <c r="E39" s="290"/>
      <c r="F39" s="290"/>
      <c r="G39" s="7">
        <v>31</v>
      </c>
      <c r="H39" s="32">
        <f>H36+H37+H38</f>
        <v>17674030</v>
      </c>
      <c r="I39" s="32">
        <f t="shared" ref="I39:Y39" si="14">I36+I37+I38</f>
        <v>0</v>
      </c>
      <c r="J39" s="32">
        <f t="shared" si="14"/>
        <v>1230444</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38710913</v>
      </c>
      <c r="V39" s="32">
        <f t="shared" si="14"/>
        <v>0</v>
      </c>
      <c r="W39" s="32">
        <f t="shared" si="14"/>
        <v>60516167</v>
      </c>
      <c r="X39" s="32">
        <f t="shared" si="14"/>
        <v>0</v>
      </c>
      <c r="Y39" s="32">
        <f t="shared" si="14"/>
        <v>60516167</v>
      </c>
    </row>
    <row r="40" spans="1:25" ht="12.75" customHeight="1">
      <c r="A40" s="289" t="s">
        <v>267</v>
      </c>
      <c r="B40" s="289"/>
      <c r="C40" s="289"/>
      <c r="D40" s="289"/>
      <c r="E40" s="289"/>
      <c r="F40" s="289"/>
      <c r="G40" s="6">
        <v>32</v>
      </c>
      <c r="H40" s="33">
        <v>0</v>
      </c>
      <c r="I40" s="33">
        <v>0</v>
      </c>
      <c r="J40" s="33">
        <v>0</v>
      </c>
      <c r="K40" s="33">
        <v>0</v>
      </c>
      <c r="L40" s="33">
        <v>0</v>
      </c>
      <c r="M40" s="33">
        <v>0</v>
      </c>
      <c r="N40" s="33">
        <v>0</v>
      </c>
      <c r="O40" s="33">
        <v>0</v>
      </c>
      <c r="P40" s="33">
        <v>0</v>
      </c>
      <c r="Q40" s="33">
        <v>0</v>
      </c>
      <c r="R40" s="33">
        <v>0</v>
      </c>
      <c r="S40" s="31">
        <v>0</v>
      </c>
      <c r="T40" s="31">
        <v>0</v>
      </c>
      <c r="U40" s="33">
        <v>0</v>
      </c>
      <c r="V40" s="31">
        <v>19179621</v>
      </c>
      <c r="W40" s="35">
        <f t="shared" ref="W40:W58" si="15">H40+I40+J40+K40-L40+M40+N40+O40+P40+Q40+R40+U40+V40+S40+T40</f>
        <v>19179621</v>
      </c>
      <c r="X40" s="31">
        <v>0</v>
      </c>
      <c r="Y40" s="35">
        <f t="shared" ref="Y40:Y58" si="16">W40+X40</f>
        <v>19179621</v>
      </c>
    </row>
    <row r="41" spans="1:25" ht="12.75" customHeight="1">
      <c r="A41" s="289" t="s">
        <v>268</v>
      </c>
      <c r="B41" s="289"/>
      <c r="C41" s="289"/>
      <c r="D41" s="289"/>
      <c r="E41" s="289"/>
      <c r="F41" s="289"/>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289" t="s">
        <v>280</v>
      </c>
      <c r="B42" s="289"/>
      <c r="C42" s="289"/>
      <c r="D42" s="289"/>
      <c r="E42" s="289"/>
      <c r="F42" s="289"/>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289" t="s">
        <v>417</v>
      </c>
      <c r="B43" s="289"/>
      <c r="C43" s="289"/>
      <c r="D43" s="289"/>
      <c r="E43" s="289"/>
      <c r="F43" s="289"/>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289" t="s">
        <v>270</v>
      </c>
      <c r="B44" s="289"/>
      <c r="C44" s="289"/>
      <c r="D44" s="289"/>
      <c r="E44" s="289"/>
      <c r="F44" s="289"/>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289" t="s">
        <v>271</v>
      </c>
      <c r="B45" s="289"/>
      <c r="C45" s="289"/>
      <c r="D45" s="289"/>
      <c r="E45" s="289"/>
      <c r="F45" s="289"/>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289" t="s">
        <v>281</v>
      </c>
      <c r="B46" s="289"/>
      <c r="C46" s="289"/>
      <c r="D46" s="289"/>
      <c r="E46" s="289"/>
      <c r="F46" s="289"/>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289" t="s">
        <v>273</v>
      </c>
      <c r="B47" s="289"/>
      <c r="C47" s="289"/>
      <c r="D47" s="289"/>
      <c r="E47" s="289"/>
      <c r="F47" s="289"/>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289" t="s">
        <v>274</v>
      </c>
      <c r="B48" s="289"/>
      <c r="C48" s="289"/>
      <c r="D48" s="289"/>
      <c r="E48" s="289"/>
      <c r="F48" s="289"/>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289" t="s">
        <v>275</v>
      </c>
      <c r="B49" s="289"/>
      <c r="C49" s="289"/>
      <c r="D49" s="289"/>
      <c r="E49" s="289"/>
      <c r="F49" s="289"/>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289" t="s">
        <v>418</v>
      </c>
      <c r="B50" s="289"/>
      <c r="C50" s="289"/>
      <c r="D50" s="289"/>
      <c r="E50" s="289"/>
      <c r="F50" s="289"/>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289" t="s">
        <v>419</v>
      </c>
      <c r="B51" s="289"/>
      <c r="C51" s="289"/>
      <c r="D51" s="289"/>
      <c r="E51" s="289"/>
      <c r="F51" s="289"/>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289" t="s">
        <v>420</v>
      </c>
      <c r="B52" s="289"/>
      <c r="C52" s="289"/>
      <c r="D52" s="289"/>
      <c r="E52" s="289"/>
      <c r="F52" s="289"/>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289" t="s">
        <v>276</v>
      </c>
      <c r="B53" s="289"/>
      <c r="C53" s="289"/>
      <c r="D53" s="289"/>
      <c r="E53" s="289"/>
      <c r="F53" s="289"/>
      <c r="G53" s="6">
        <v>45</v>
      </c>
      <c r="H53" s="31">
        <v>0</v>
      </c>
      <c r="I53" s="31">
        <v>0</v>
      </c>
      <c r="J53" s="31">
        <v>0</v>
      </c>
      <c r="K53" s="31">
        <v>0</v>
      </c>
      <c r="L53" s="31">
        <v>257764</v>
      </c>
      <c r="M53" s="31">
        <v>0</v>
      </c>
      <c r="N53" s="31">
        <v>0</v>
      </c>
      <c r="O53" s="31">
        <v>0</v>
      </c>
      <c r="P53" s="31">
        <v>0</v>
      </c>
      <c r="Q53" s="31">
        <v>0</v>
      </c>
      <c r="R53" s="31">
        <v>0</v>
      </c>
      <c r="S53" s="31">
        <v>0</v>
      </c>
      <c r="T53" s="31">
        <v>0</v>
      </c>
      <c r="U53" s="31">
        <v>0</v>
      </c>
      <c r="V53" s="31">
        <v>0</v>
      </c>
      <c r="W53" s="35">
        <f t="shared" si="15"/>
        <v>-257764</v>
      </c>
      <c r="X53" s="31">
        <v>0</v>
      </c>
      <c r="Y53" s="35">
        <f t="shared" si="16"/>
        <v>-257764</v>
      </c>
    </row>
    <row r="54" spans="1:25" ht="12.75" customHeight="1">
      <c r="A54" s="289" t="s">
        <v>421</v>
      </c>
      <c r="B54" s="289"/>
      <c r="C54" s="289"/>
      <c r="D54" s="289"/>
      <c r="E54" s="289"/>
      <c r="F54" s="289"/>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289" t="s">
        <v>429</v>
      </c>
      <c r="B55" s="289"/>
      <c r="C55" s="289"/>
      <c r="D55" s="289"/>
      <c r="E55" s="289"/>
      <c r="F55" s="289"/>
      <c r="G55" s="6">
        <v>47</v>
      </c>
      <c r="H55" s="31">
        <v>0</v>
      </c>
      <c r="I55" s="31">
        <v>0</v>
      </c>
      <c r="J55" s="31">
        <v>0</v>
      </c>
      <c r="K55" s="31">
        <v>0</v>
      </c>
      <c r="L55" s="31">
        <v>0</v>
      </c>
      <c r="M55" s="31">
        <v>0</v>
      </c>
      <c r="N55" s="31">
        <v>0</v>
      </c>
      <c r="O55" s="31">
        <v>0</v>
      </c>
      <c r="P55" s="31">
        <v>0</v>
      </c>
      <c r="Q55" s="31">
        <v>0</v>
      </c>
      <c r="R55" s="31">
        <v>0</v>
      </c>
      <c r="S55" s="31">
        <v>0</v>
      </c>
      <c r="T55" s="31">
        <v>0</v>
      </c>
      <c r="U55" s="31">
        <v>-19879530</v>
      </c>
      <c r="V55" s="31">
        <v>0</v>
      </c>
      <c r="W55" s="35">
        <f t="shared" si="15"/>
        <v>-19879530</v>
      </c>
      <c r="X55" s="31">
        <v>0</v>
      </c>
      <c r="Y55" s="35">
        <f t="shared" si="16"/>
        <v>-19879530</v>
      </c>
    </row>
    <row r="56" spans="1:25" ht="12.75" customHeight="1">
      <c r="A56" s="289" t="s">
        <v>422</v>
      </c>
      <c r="B56" s="289"/>
      <c r="C56" s="289"/>
      <c r="D56" s="289"/>
      <c r="E56" s="289"/>
      <c r="F56" s="289"/>
      <c r="G56" s="6">
        <v>48</v>
      </c>
      <c r="H56" s="31">
        <v>0</v>
      </c>
      <c r="I56" s="31">
        <v>0</v>
      </c>
      <c r="J56" s="31">
        <v>0</v>
      </c>
      <c r="K56" s="31">
        <v>-705503</v>
      </c>
      <c r="L56" s="31">
        <v>-705503</v>
      </c>
      <c r="M56" s="31">
        <v>0</v>
      </c>
      <c r="N56" s="31">
        <v>0</v>
      </c>
      <c r="O56" s="31">
        <v>0</v>
      </c>
      <c r="P56" s="31">
        <v>0</v>
      </c>
      <c r="Q56" s="31">
        <v>0</v>
      </c>
      <c r="R56" s="31">
        <v>0</v>
      </c>
      <c r="S56" s="31">
        <v>0</v>
      </c>
      <c r="T56" s="31">
        <v>0</v>
      </c>
      <c r="U56" s="31">
        <v>252127</v>
      </c>
      <c r="V56" s="31">
        <v>0</v>
      </c>
      <c r="W56" s="35">
        <f t="shared" si="15"/>
        <v>252127</v>
      </c>
      <c r="X56" s="31">
        <v>0</v>
      </c>
      <c r="Y56" s="35">
        <f t="shared" si="16"/>
        <v>252127</v>
      </c>
    </row>
    <row r="57" spans="1:25" ht="12.75" customHeight="1">
      <c r="A57" s="289" t="s">
        <v>430</v>
      </c>
      <c r="B57" s="289"/>
      <c r="C57" s="289"/>
      <c r="D57" s="289"/>
      <c r="E57" s="289"/>
      <c r="F57" s="289"/>
      <c r="G57" s="6">
        <v>49</v>
      </c>
      <c r="H57" s="31">
        <v>0</v>
      </c>
      <c r="I57" s="31">
        <v>0</v>
      </c>
      <c r="J57" s="31">
        <v>566104</v>
      </c>
      <c r="K57" s="31">
        <v>0</v>
      </c>
      <c r="L57" s="31">
        <v>0</v>
      </c>
      <c r="M57" s="31">
        <v>0</v>
      </c>
      <c r="N57" s="31">
        <v>0</v>
      </c>
      <c r="O57" s="31">
        <v>0</v>
      </c>
      <c r="P57" s="31">
        <v>0</v>
      </c>
      <c r="Q57" s="31">
        <v>0</v>
      </c>
      <c r="R57" s="31">
        <v>0</v>
      </c>
      <c r="S57" s="31">
        <v>0</v>
      </c>
      <c r="T57" s="31">
        <v>0</v>
      </c>
      <c r="U57" s="31">
        <v>-566104</v>
      </c>
      <c r="V57" s="31">
        <v>0</v>
      </c>
      <c r="W57" s="35">
        <f t="shared" si="15"/>
        <v>0</v>
      </c>
      <c r="X57" s="31">
        <v>0</v>
      </c>
      <c r="Y57" s="35">
        <f t="shared" si="16"/>
        <v>0</v>
      </c>
    </row>
    <row r="58" spans="1:25" ht="12.75" customHeight="1">
      <c r="A58" s="289" t="s">
        <v>424</v>
      </c>
      <c r="B58" s="289"/>
      <c r="C58" s="289"/>
      <c r="D58" s="289"/>
      <c r="E58" s="289"/>
      <c r="F58" s="289"/>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07" t="s">
        <v>431</v>
      </c>
      <c r="B59" s="307"/>
      <c r="C59" s="307"/>
      <c r="D59" s="307"/>
      <c r="E59" s="307"/>
      <c r="F59" s="307"/>
      <c r="G59" s="8">
        <v>51</v>
      </c>
      <c r="H59" s="34">
        <f>SUM(H39:H58)</f>
        <v>17674030</v>
      </c>
      <c r="I59" s="34">
        <f t="shared" ref="I59:Y59" si="17">SUM(I39:I58)</f>
        <v>0</v>
      </c>
      <c r="J59" s="34">
        <f t="shared" si="17"/>
        <v>1796548</v>
      </c>
      <c r="K59" s="34">
        <f t="shared" si="17"/>
        <v>3451160</v>
      </c>
      <c r="L59" s="34">
        <f t="shared" si="17"/>
        <v>808144</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18517406</v>
      </c>
      <c r="V59" s="34">
        <f t="shared" si="17"/>
        <v>19179621</v>
      </c>
      <c r="W59" s="34">
        <f t="shared" si="17"/>
        <v>59810621</v>
      </c>
      <c r="X59" s="34">
        <f t="shared" si="17"/>
        <v>0</v>
      </c>
      <c r="Y59" s="34">
        <f t="shared" si="17"/>
        <v>59810621</v>
      </c>
    </row>
    <row r="60" spans="1:25">
      <c r="A60" s="308" t="s">
        <v>277</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c r="A61" s="310" t="s">
        <v>432</v>
      </c>
      <c r="B61" s="310"/>
      <c r="C61" s="310"/>
      <c r="D61" s="310"/>
      <c r="E61" s="310"/>
      <c r="F61" s="310"/>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10" t="s">
        <v>433</v>
      </c>
      <c r="B62" s="310"/>
      <c r="C62" s="310"/>
      <c r="D62" s="310"/>
      <c r="E62" s="310"/>
      <c r="F62" s="310"/>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19179621</v>
      </c>
      <c r="W62" s="35">
        <f t="shared" si="20"/>
        <v>19179621</v>
      </c>
      <c r="X62" s="35">
        <f t="shared" si="20"/>
        <v>0</v>
      </c>
      <c r="Y62" s="35">
        <f t="shared" si="20"/>
        <v>19179621</v>
      </c>
    </row>
    <row r="63" spans="1:25" ht="29.25" customHeight="1">
      <c r="A63" s="311" t="s">
        <v>434</v>
      </c>
      <c r="B63" s="311"/>
      <c r="C63" s="311"/>
      <c r="D63" s="311"/>
      <c r="E63" s="311"/>
      <c r="F63" s="311"/>
      <c r="G63" s="8">
        <v>54</v>
      </c>
      <c r="H63" s="36">
        <f>SUM(H50:H58)</f>
        <v>0</v>
      </c>
      <c r="I63" s="36">
        <f t="shared" ref="I63:Y63" si="22">SUM(I50:I58)</f>
        <v>0</v>
      </c>
      <c r="J63" s="36">
        <f t="shared" si="22"/>
        <v>566104</v>
      </c>
      <c r="K63" s="36">
        <f t="shared" si="22"/>
        <v>-705503</v>
      </c>
      <c r="L63" s="36">
        <f t="shared" si="22"/>
        <v>-447739</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-20193507</v>
      </c>
      <c r="V63" s="36">
        <f t="shared" si="22"/>
        <v>0</v>
      </c>
      <c r="W63" s="36">
        <f t="shared" si="22"/>
        <v>-19885167</v>
      </c>
      <c r="X63" s="36">
        <f t="shared" si="22"/>
        <v>0</v>
      </c>
      <c r="Y63" s="36">
        <f t="shared" si="22"/>
        <v>-19885167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21875" style="1"/>
    <col min="8" max="9" width="22.21875" style="18" customWidth="1"/>
    <col min="10" max="10" width="12" style="1" bestFit="1" customWidth="1"/>
    <col min="11" max="11" width="10.21875" style="1" bestFit="1" customWidth="1"/>
    <col min="12" max="12" width="12.21875" style="1" bestFit="1" customWidth="1"/>
    <col min="13" max="263" width="9.21875" style="1"/>
    <col min="264" max="265" width="9.77734375" style="1" bestFit="1" customWidth="1"/>
    <col min="266" max="266" width="12" style="1" bestFit="1" customWidth="1"/>
    <col min="267" max="267" width="10.21875" style="1" bestFit="1" customWidth="1"/>
    <col min="268" max="268" width="12.21875" style="1" bestFit="1" customWidth="1"/>
    <col min="269" max="519" width="9.21875" style="1"/>
    <col min="520" max="521" width="9.77734375" style="1" bestFit="1" customWidth="1"/>
    <col min="522" max="522" width="12" style="1" bestFit="1" customWidth="1"/>
    <col min="523" max="523" width="10.21875" style="1" bestFit="1" customWidth="1"/>
    <col min="524" max="524" width="12.21875" style="1" bestFit="1" customWidth="1"/>
    <col min="525" max="775" width="9.21875" style="1"/>
    <col min="776" max="777" width="9.77734375" style="1" bestFit="1" customWidth="1"/>
    <col min="778" max="778" width="12" style="1" bestFit="1" customWidth="1"/>
    <col min="779" max="779" width="10.21875" style="1" bestFit="1" customWidth="1"/>
    <col min="780" max="780" width="12.21875" style="1" bestFit="1" customWidth="1"/>
    <col min="781" max="1031" width="9.21875" style="1"/>
    <col min="1032" max="1033" width="9.77734375" style="1" bestFit="1" customWidth="1"/>
    <col min="1034" max="1034" width="12" style="1" bestFit="1" customWidth="1"/>
    <col min="1035" max="1035" width="10.21875" style="1" bestFit="1" customWidth="1"/>
    <col min="1036" max="1036" width="12.21875" style="1" bestFit="1" customWidth="1"/>
    <col min="1037" max="1287" width="9.21875" style="1"/>
    <col min="1288" max="1289" width="9.77734375" style="1" bestFit="1" customWidth="1"/>
    <col min="1290" max="1290" width="12" style="1" bestFit="1" customWidth="1"/>
    <col min="1291" max="1291" width="10.21875" style="1" bestFit="1" customWidth="1"/>
    <col min="1292" max="1292" width="12.21875" style="1" bestFit="1" customWidth="1"/>
    <col min="1293" max="1543" width="9.21875" style="1"/>
    <col min="1544" max="1545" width="9.77734375" style="1" bestFit="1" customWidth="1"/>
    <col min="1546" max="1546" width="12" style="1" bestFit="1" customWidth="1"/>
    <col min="1547" max="1547" width="10.21875" style="1" bestFit="1" customWidth="1"/>
    <col min="1548" max="1548" width="12.21875" style="1" bestFit="1" customWidth="1"/>
    <col min="1549" max="1799" width="9.21875" style="1"/>
    <col min="1800" max="1801" width="9.77734375" style="1" bestFit="1" customWidth="1"/>
    <col min="1802" max="1802" width="12" style="1" bestFit="1" customWidth="1"/>
    <col min="1803" max="1803" width="10.21875" style="1" bestFit="1" customWidth="1"/>
    <col min="1804" max="1804" width="12.21875" style="1" bestFit="1" customWidth="1"/>
    <col min="1805" max="2055" width="9.21875" style="1"/>
    <col min="2056" max="2057" width="9.77734375" style="1" bestFit="1" customWidth="1"/>
    <col min="2058" max="2058" width="12" style="1" bestFit="1" customWidth="1"/>
    <col min="2059" max="2059" width="10.21875" style="1" bestFit="1" customWidth="1"/>
    <col min="2060" max="2060" width="12.21875" style="1" bestFit="1" customWidth="1"/>
    <col min="2061" max="2311" width="9.21875" style="1"/>
    <col min="2312" max="2313" width="9.77734375" style="1" bestFit="1" customWidth="1"/>
    <col min="2314" max="2314" width="12" style="1" bestFit="1" customWidth="1"/>
    <col min="2315" max="2315" width="10.21875" style="1" bestFit="1" customWidth="1"/>
    <col min="2316" max="2316" width="12.21875" style="1" bestFit="1" customWidth="1"/>
    <col min="2317" max="2567" width="9.21875" style="1"/>
    <col min="2568" max="2569" width="9.77734375" style="1" bestFit="1" customWidth="1"/>
    <col min="2570" max="2570" width="12" style="1" bestFit="1" customWidth="1"/>
    <col min="2571" max="2571" width="10.21875" style="1" bestFit="1" customWidth="1"/>
    <col min="2572" max="2572" width="12.21875" style="1" bestFit="1" customWidth="1"/>
    <col min="2573" max="2823" width="9.21875" style="1"/>
    <col min="2824" max="2825" width="9.77734375" style="1" bestFit="1" customWidth="1"/>
    <col min="2826" max="2826" width="12" style="1" bestFit="1" customWidth="1"/>
    <col min="2827" max="2827" width="10.21875" style="1" bestFit="1" customWidth="1"/>
    <col min="2828" max="2828" width="12.21875" style="1" bestFit="1" customWidth="1"/>
    <col min="2829" max="3079" width="9.21875" style="1"/>
    <col min="3080" max="3081" width="9.77734375" style="1" bestFit="1" customWidth="1"/>
    <col min="3082" max="3082" width="12" style="1" bestFit="1" customWidth="1"/>
    <col min="3083" max="3083" width="10.21875" style="1" bestFit="1" customWidth="1"/>
    <col min="3084" max="3084" width="12.21875" style="1" bestFit="1" customWidth="1"/>
    <col min="3085" max="3335" width="9.21875" style="1"/>
    <col min="3336" max="3337" width="9.77734375" style="1" bestFit="1" customWidth="1"/>
    <col min="3338" max="3338" width="12" style="1" bestFit="1" customWidth="1"/>
    <col min="3339" max="3339" width="10.21875" style="1" bestFit="1" customWidth="1"/>
    <col min="3340" max="3340" width="12.21875" style="1" bestFit="1" customWidth="1"/>
    <col min="3341" max="3591" width="9.21875" style="1"/>
    <col min="3592" max="3593" width="9.77734375" style="1" bestFit="1" customWidth="1"/>
    <col min="3594" max="3594" width="12" style="1" bestFit="1" customWidth="1"/>
    <col min="3595" max="3595" width="10.21875" style="1" bestFit="1" customWidth="1"/>
    <col min="3596" max="3596" width="12.21875" style="1" bestFit="1" customWidth="1"/>
    <col min="3597" max="3847" width="9.21875" style="1"/>
    <col min="3848" max="3849" width="9.77734375" style="1" bestFit="1" customWidth="1"/>
    <col min="3850" max="3850" width="12" style="1" bestFit="1" customWidth="1"/>
    <col min="3851" max="3851" width="10.21875" style="1" bestFit="1" customWidth="1"/>
    <col min="3852" max="3852" width="12.21875" style="1" bestFit="1" customWidth="1"/>
    <col min="3853" max="4103" width="9.21875" style="1"/>
    <col min="4104" max="4105" width="9.77734375" style="1" bestFit="1" customWidth="1"/>
    <col min="4106" max="4106" width="12" style="1" bestFit="1" customWidth="1"/>
    <col min="4107" max="4107" width="10.21875" style="1" bestFit="1" customWidth="1"/>
    <col min="4108" max="4108" width="12.21875" style="1" bestFit="1" customWidth="1"/>
    <col min="4109" max="4359" width="9.21875" style="1"/>
    <col min="4360" max="4361" width="9.77734375" style="1" bestFit="1" customWidth="1"/>
    <col min="4362" max="4362" width="12" style="1" bestFit="1" customWidth="1"/>
    <col min="4363" max="4363" width="10.21875" style="1" bestFit="1" customWidth="1"/>
    <col min="4364" max="4364" width="12.21875" style="1" bestFit="1" customWidth="1"/>
    <col min="4365" max="4615" width="9.21875" style="1"/>
    <col min="4616" max="4617" width="9.77734375" style="1" bestFit="1" customWidth="1"/>
    <col min="4618" max="4618" width="12" style="1" bestFit="1" customWidth="1"/>
    <col min="4619" max="4619" width="10.21875" style="1" bestFit="1" customWidth="1"/>
    <col min="4620" max="4620" width="12.21875" style="1" bestFit="1" customWidth="1"/>
    <col min="4621" max="4871" width="9.21875" style="1"/>
    <col min="4872" max="4873" width="9.77734375" style="1" bestFit="1" customWidth="1"/>
    <col min="4874" max="4874" width="12" style="1" bestFit="1" customWidth="1"/>
    <col min="4875" max="4875" width="10.21875" style="1" bestFit="1" customWidth="1"/>
    <col min="4876" max="4876" width="12.21875" style="1" bestFit="1" customWidth="1"/>
    <col min="4877" max="5127" width="9.21875" style="1"/>
    <col min="5128" max="5129" width="9.77734375" style="1" bestFit="1" customWidth="1"/>
    <col min="5130" max="5130" width="12" style="1" bestFit="1" customWidth="1"/>
    <col min="5131" max="5131" width="10.21875" style="1" bestFit="1" customWidth="1"/>
    <col min="5132" max="5132" width="12.21875" style="1" bestFit="1" customWidth="1"/>
    <col min="5133" max="5383" width="9.21875" style="1"/>
    <col min="5384" max="5385" width="9.77734375" style="1" bestFit="1" customWidth="1"/>
    <col min="5386" max="5386" width="12" style="1" bestFit="1" customWidth="1"/>
    <col min="5387" max="5387" width="10.21875" style="1" bestFit="1" customWidth="1"/>
    <col min="5388" max="5388" width="12.21875" style="1" bestFit="1" customWidth="1"/>
    <col min="5389" max="5639" width="9.21875" style="1"/>
    <col min="5640" max="5641" width="9.77734375" style="1" bestFit="1" customWidth="1"/>
    <col min="5642" max="5642" width="12" style="1" bestFit="1" customWidth="1"/>
    <col min="5643" max="5643" width="10.21875" style="1" bestFit="1" customWidth="1"/>
    <col min="5644" max="5644" width="12.21875" style="1" bestFit="1" customWidth="1"/>
    <col min="5645" max="5895" width="9.21875" style="1"/>
    <col min="5896" max="5897" width="9.77734375" style="1" bestFit="1" customWidth="1"/>
    <col min="5898" max="5898" width="12" style="1" bestFit="1" customWidth="1"/>
    <col min="5899" max="5899" width="10.21875" style="1" bestFit="1" customWidth="1"/>
    <col min="5900" max="5900" width="12.21875" style="1" bestFit="1" customWidth="1"/>
    <col min="5901" max="6151" width="9.21875" style="1"/>
    <col min="6152" max="6153" width="9.77734375" style="1" bestFit="1" customWidth="1"/>
    <col min="6154" max="6154" width="12" style="1" bestFit="1" customWidth="1"/>
    <col min="6155" max="6155" width="10.21875" style="1" bestFit="1" customWidth="1"/>
    <col min="6156" max="6156" width="12.21875" style="1" bestFit="1" customWidth="1"/>
    <col min="6157" max="6407" width="9.21875" style="1"/>
    <col min="6408" max="6409" width="9.77734375" style="1" bestFit="1" customWidth="1"/>
    <col min="6410" max="6410" width="12" style="1" bestFit="1" customWidth="1"/>
    <col min="6411" max="6411" width="10.21875" style="1" bestFit="1" customWidth="1"/>
    <col min="6412" max="6412" width="12.21875" style="1" bestFit="1" customWidth="1"/>
    <col min="6413" max="6663" width="9.21875" style="1"/>
    <col min="6664" max="6665" width="9.77734375" style="1" bestFit="1" customWidth="1"/>
    <col min="6666" max="6666" width="12" style="1" bestFit="1" customWidth="1"/>
    <col min="6667" max="6667" width="10.21875" style="1" bestFit="1" customWidth="1"/>
    <col min="6668" max="6668" width="12.21875" style="1" bestFit="1" customWidth="1"/>
    <col min="6669" max="6919" width="9.21875" style="1"/>
    <col min="6920" max="6921" width="9.77734375" style="1" bestFit="1" customWidth="1"/>
    <col min="6922" max="6922" width="12" style="1" bestFit="1" customWidth="1"/>
    <col min="6923" max="6923" width="10.21875" style="1" bestFit="1" customWidth="1"/>
    <col min="6924" max="6924" width="12.21875" style="1" bestFit="1" customWidth="1"/>
    <col min="6925" max="7175" width="9.21875" style="1"/>
    <col min="7176" max="7177" width="9.77734375" style="1" bestFit="1" customWidth="1"/>
    <col min="7178" max="7178" width="12" style="1" bestFit="1" customWidth="1"/>
    <col min="7179" max="7179" width="10.21875" style="1" bestFit="1" customWidth="1"/>
    <col min="7180" max="7180" width="12.21875" style="1" bestFit="1" customWidth="1"/>
    <col min="7181" max="7431" width="9.21875" style="1"/>
    <col min="7432" max="7433" width="9.77734375" style="1" bestFit="1" customWidth="1"/>
    <col min="7434" max="7434" width="12" style="1" bestFit="1" customWidth="1"/>
    <col min="7435" max="7435" width="10.21875" style="1" bestFit="1" customWidth="1"/>
    <col min="7436" max="7436" width="12.21875" style="1" bestFit="1" customWidth="1"/>
    <col min="7437" max="7687" width="9.21875" style="1"/>
    <col min="7688" max="7689" width="9.77734375" style="1" bestFit="1" customWidth="1"/>
    <col min="7690" max="7690" width="12" style="1" bestFit="1" customWidth="1"/>
    <col min="7691" max="7691" width="10.21875" style="1" bestFit="1" customWidth="1"/>
    <col min="7692" max="7692" width="12.21875" style="1" bestFit="1" customWidth="1"/>
    <col min="7693" max="7943" width="9.21875" style="1"/>
    <col min="7944" max="7945" width="9.77734375" style="1" bestFit="1" customWidth="1"/>
    <col min="7946" max="7946" width="12" style="1" bestFit="1" customWidth="1"/>
    <col min="7947" max="7947" width="10.21875" style="1" bestFit="1" customWidth="1"/>
    <col min="7948" max="7948" width="12.21875" style="1" bestFit="1" customWidth="1"/>
    <col min="7949" max="8199" width="9.21875" style="1"/>
    <col min="8200" max="8201" width="9.77734375" style="1" bestFit="1" customWidth="1"/>
    <col min="8202" max="8202" width="12" style="1" bestFit="1" customWidth="1"/>
    <col min="8203" max="8203" width="10.21875" style="1" bestFit="1" customWidth="1"/>
    <col min="8204" max="8204" width="12.21875" style="1" bestFit="1" customWidth="1"/>
    <col min="8205" max="8455" width="9.21875" style="1"/>
    <col min="8456" max="8457" width="9.77734375" style="1" bestFit="1" customWidth="1"/>
    <col min="8458" max="8458" width="12" style="1" bestFit="1" customWidth="1"/>
    <col min="8459" max="8459" width="10.21875" style="1" bestFit="1" customWidth="1"/>
    <col min="8460" max="8460" width="12.21875" style="1" bestFit="1" customWidth="1"/>
    <col min="8461" max="8711" width="9.21875" style="1"/>
    <col min="8712" max="8713" width="9.77734375" style="1" bestFit="1" customWidth="1"/>
    <col min="8714" max="8714" width="12" style="1" bestFit="1" customWidth="1"/>
    <col min="8715" max="8715" width="10.21875" style="1" bestFit="1" customWidth="1"/>
    <col min="8716" max="8716" width="12.21875" style="1" bestFit="1" customWidth="1"/>
    <col min="8717" max="8967" width="9.21875" style="1"/>
    <col min="8968" max="8969" width="9.77734375" style="1" bestFit="1" customWidth="1"/>
    <col min="8970" max="8970" width="12" style="1" bestFit="1" customWidth="1"/>
    <col min="8971" max="8971" width="10.21875" style="1" bestFit="1" customWidth="1"/>
    <col min="8972" max="8972" width="12.21875" style="1" bestFit="1" customWidth="1"/>
    <col min="8973" max="9223" width="9.21875" style="1"/>
    <col min="9224" max="9225" width="9.77734375" style="1" bestFit="1" customWidth="1"/>
    <col min="9226" max="9226" width="12" style="1" bestFit="1" customWidth="1"/>
    <col min="9227" max="9227" width="10.21875" style="1" bestFit="1" customWidth="1"/>
    <col min="9228" max="9228" width="12.21875" style="1" bestFit="1" customWidth="1"/>
    <col min="9229" max="9479" width="9.21875" style="1"/>
    <col min="9480" max="9481" width="9.77734375" style="1" bestFit="1" customWidth="1"/>
    <col min="9482" max="9482" width="12" style="1" bestFit="1" customWidth="1"/>
    <col min="9483" max="9483" width="10.21875" style="1" bestFit="1" customWidth="1"/>
    <col min="9484" max="9484" width="12.21875" style="1" bestFit="1" customWidth="1"/>
    <col min="9485" max="9735" width="9.21875" style="1"/>
    <col min="9736" max="9737" width="9.77734375" style="1" bestFit="1" customWidth="1"/>
    <col min="9738" max="9738" width="12" style="1" bestFit="1" customWidth="1"/>
    <col min="9739" max="9739" width="10.21875" style="1" bestFit="1" customWidth="1"/>
    <col min="9740" max="9740" width="12.21875" style="1" bestFit="1" customWidth="1"/>
    <col min="9741" max="9991" width="9.21875" style="1"/>
    <col min="9992" max="9993" width="9.77734375" style="1" bestFit="1" customWidth="1"/>
    <col min="9994" max="9994" width="12" style="1" bestFit="1" customWidth="1"/>
    <col min="9995" max="9995" width="10.21875" style="1" bestFit="1" customWidth="1"/>
    <col min="9996" max="9996" width="12.21875" style="1" bestFit="1" customWidth="1"/>
    <col min="9997" max="10247" width="9.21875" style="1"/>
    <col min="10248" max="10249" width="9.77734375" style="1" bestFit="1" customWidth="1"/>
    <col min="10250" max="10250" width="12" style="1" bestFit="1" customWidth="1"/>
    <col min="10251" max="10251" width="10.21875" style="1" bestFit="1" customWidth="1"/>
    <col min="10252" max="10252" width="12.21875" style="1" bestFit="1" customWidth="1"/>
    <col min="10253" max="10503" width="9.21875" style="1"/>
    <col min="10504" max="10505" width="9.77734375" style="1" bestFit="1" customWidth="1"/>
    <col min="10506" max="10506" width="12" style="1" bestFit="1" customWidth="1"/>
    <col min="10507" max="10507" width="10.21875" style="1" bestFit="1" customWidth="1"/>
    <col min="10508" max="10508" width="12.21875" style="1" bestFit="1" customWidth="1"/>
    <col min="10509" max="10759" width="9.21875" style="1"/>
    <col min="10760" max="10761" width="9.77734375" style="1" bestFit="1" customWidth="1"/>
    <col min="10762" max="10762" width="12" style="1" bestFit="1" customWidth="1"/>
    <col min="10763" max="10763" width="10.21875" style="1" bestFit="1" customWidth="1"/>
    <col min="10764" max="10764" width="12.21875" style="1" bestFit="1" customWidth="1"/>
    <col min="10765" max="11015" width="9.21875" style="1"/>
    <col min="11016" max="11017" width="9.77734375" style="1" bestFit="1" customWidth="1"/>
    <col min="11018" max="11018" width="12" style="1" bestFit="1" customWidth="1"/>
    <col min="11019" max="11019" width="10.21875" style="1" bestFit="1" customWidth="1"/>
    <col min="11020" max="11020" width="12.21875" style="1" bestFit="1" customWidth="1"/>
    <col min="11021" max="11271" width="9.21875" style="1"/>
    <col min="11272" max="11273" width="9.77734375" style="1" bestFit="1" customWidth="1"/>
    <col min="11274" max="11274" width="12" style="1" bestFit="1" customWidth="1"/>
    <col min="11275" max="11275" width="10.21875" style="1" bestFit="1" customWidth="1"/>
    <col min="11276" max="11276" width="12.21875" style="1" bestFit="1" customWidth="1"/>
    <col min="11277" max="11527" width="9.21875" style="1"/>
    <col min="11528" max="11529" width="9.77734375" style="1" bestFit="1" customWidth="1"/>
    <col min="11530" max="11530" width="12" style="1" bestFit="1" customWidth="1"/>
    <col min="11531" max="11531" width="10.21875" style="1" bestFit="1" customWidth="1"/>
    <col min="11532" max="11532" width="12.21875" style="1" bestFit="1" customWidth="1"/>
    <col min="11533" max="11783" width="9.21875" style="1"/>
    <col min="11784" max="11785" width="9.77734375" style="1" bestFit="1" customWidth="1"/>
    <col min="11786" max="11786" width="12" style="1" bestFit="1" customWidth="1"/>
    <col min="11787" max="11787" width="10.21875" style="1" bestFit="1" customWidth="1"/>
    <col min="11788" max="11788" width="12.21875" style="1" bestFit="1" customWidth="1"/>
    <col min="11789" max="12039" width="9.21875" style="1"/>
    <col min="12040" max="12041" width="9.77734375" style="1" bestFit="1" customWidth="1"/>
    <col min="12042" max="12042" width="12" style="1" bestFit="1" customWidth="1"/>
    <col min="12043" max="12043" width="10.21875" style="1" bestFit="1" customWidth="1"/>
    <col min="12044" max="12044" width="12.21875" style="1" bestFit="1" customWidth="1"/>
    <col min="12045" max="12295" width="9.21875" style="1"/>
    <col min="12296" max="12297" width="9.77734375" style="1" bestFit="1" customWidth="1"/>
    <col min="12298" max="12298" width="12" style="1" bestFit="1" customWidth="1"/>
    <col min="12299" max="12299" width="10.21875" style="1" bestFit="1" customWidth="1"/>
    <col min="12300" max="12300" width="12.21875" style="1" bestFit="1" customWidth="1"/>
    <col min="12301" max="12551" width="9.21875" style="1"/>
    <col min="12552" max="12553" width="9.77734375" style="1" bestFit="1" customWidth="1"/>
    <col min="12554" max="12554" width="12" style="1" bestFit="1" customWidth="1"/>
    <col min="12555" max="12555" width="10.21875" style="1" bestFit="1" customWidth="1"/>
    <col min="12556" max="12556" width="12.21875" style="1" bestFit="1" customWidth="1"/>
    <col min="12557" max="12807" width="9.21875" style="1"/>
    <col min="12808" max="12809" width="9.77734375" style="1" bestFit="1" customWidth="1"/>
    <col min="12810" max="12810" width="12" style="1" bestFit="1" customWidth="1"/>
    <col min="12811" max="12811" width="10.21875" style="1" bestFit="1" customWidth="1"/>
    <col min="12812" max="12812" width="12.21875" style="1" bestFit="1" customWidth="1"/>
    <col min="12813" max="13063" width="9.21875" style="1"/>
    <col min="13064" max="13065" width="9.77734375" style="1" bestFit="1" customWidth="1"/>
    <col min="13066" max="13066" width="12" style="1" bestFit="1" customWidth="1"/>
    <col min="13067" max="13067" width="10.21875" style="1" bestFit="1" customWidth="1"/>
    <col min="13068" max="13068" width="12.21875" style="1" bestFit="1" customWidth="1"/>
    <col min="13069" max="13319" width="9.21875" style="1"/>
    <col min="13320" max="13321" width="9.77734375" style="1" bestFit="1" customWidth="1"/>
    <col min="13322" max="13322" width="12" style="1" bestFit="1" customWidth="1"/>
    <col min="13323" max="13323" width="10.21875" style="1" bestFit="1" customWidth="1"/>
    <col min="13324" max="13324" width="12.21875" style="1" bestFit="1" customWidth="1"/>
    <col min="13325" max="13575" width="9.21875" style="1"/>
    <col min="13576" max="13577" width="9.77734375" style="1" bestFit="1" customWidth="1"/>
    <col min="13578" max="13578" width="12" style="1" bestFit="1" customWidth="1"/>
    <col min="13579" max="13579" width="10.21875" style="1" bestFit="1" customWidth="1"/>
    <col min="13580" max="13580" width="12.21875" style="1" bestFit="1" customWidth="1"/>
    <col min="13581" max="13831" width="9.21875" style="1"/>
    <col min="13832" max="13833" width="9.77734375" style="1" bestFit="1" customWidth="1"/>
    <col min="13834" max="13834" width="12" style="1" bestFit="1" customWidth="1"/>
    <col min="13835" max="13835" width="10.21875" style="1" bestFit="1" customWidth="1"/>
    <col min="13836" max="13836" width="12.21875" style="1" bestFit="1" customWidth="1"/>
    <col min="13837" max="14087" width="9.21875" style="1"/>
    <col min="14088" max="14089" width="9.77734375" style="1" bestFit="1" customWidth="1"/>
    <col min="14090" max="14090" width="12" style="1" bestFit="1" customWidth="1"/>
    <col min="14091" max="14091" width="10.21875" style="1" bestFit="1" customWidth="1"/>
    <col min="14092" max="14092" width="12.21875" style="1" bestFit="1" customWidth="1"/>
    <col min="14093" max="14343" width="9.21875" style="1"/>
    <col min="14344" max="14345" width="9.77734375" style="1" bestFit="1" customWidth="1"/>
    <col min="14346" max="14346" width="12" style="1" bestFit="1" customWidth="1"/>
    <col min="14347" max="14347" width="10.21875" style="1" bestFit="1" customWidth="1"/>
    <col min="14348" max="14348" width="12.21875" style="1" bestFit="1" customWidth="1"/>
    <col min="14349" max="14599" width="9.21875" style="1"/>
    <col min="14600" max="14601" width="9.77734375" style="1" bestFit="1" customWidth="1"/>
    <col min="14602" max="14602" width="12" style="1" bestFit="1" customWidth="1"/>
    <col min="14603" max="14603" width="10.21875" style="1" bestFit="1" customWidth="1"/>
    <col min="14604" max="14604" width="12.21875" style="1" bestFit="1" customWidth="1"/>
    <col min="14605" max="14855" width="9.21875" style="1"/>
    <col min="14856" max="14857" width="9.77734375" style="1" bestFit="1" customWidth="1"/>
    <col min="14858" max="14858" width="12" style="1" bestFit="1" customWidth="1"/>
    <col min="14859" max="14859" width="10.21875" style="1" bestFit="1" customWidth="1"/>
    <col min="14860" max="14860" width="12.21875" style="1" bestFit="1" customWidth="1"/>
    <col min="14861" max="15111" width="9.21875" style="1"/>
    <col min="15112" max="15113" width="9.77734375" style="1" bestFit="1" customWidth="1"/>
    <col min="15114" max="15114" width="12" style="1" bestFit="1" customWidth="1"/>
    <col min="15115" max="15115" width="10.21875" style="1" bestFit="1" customWidth="1"/>
    <col min="15116" max="15116" width="12.21875" style="1" bestFit="1" customWidth="1"/>
    <col min="15117" max="15367" width="9.21875" style="1"/>
    <col min="15368" max="15369" width="9.77734375" style="1" bestFit="1" customWidth="1"/>
    <col min="15370" max="15370" width="12" style="1" bestFit="1" customWidth="1"/>
    <col min="15371" max="15371" width="10.21875" style="1" bestFit="1" customWidth="1"/>
    <col min="15372" max="15372" width="12.21875" style="1" bestFit="1" customWidth="1"/>
    <col min="15373" max="15623" width="9.21875" style="1"/>
    <col min="15624" max="15625" width="9.77734375" style="1" bestFit="1" customWidth="1"/>
    <col min="15626" max="15626" width="12" style="1" bestFit="1" customWidth="1"/>
    <col min="15627" max="15627" width="10.21875" style="1" bestFit="1" customWidth="1"/>
    <col min="15628" max="15628" width="12.21875" style="1" bestFit="1" customWidth="1"/>
    <col min="15629" max="15879" width="9.21875" style="1"/>
    <col min="15880" max="15881" width="9.77734375" style="1" bestFit="1" customWidth="1"/>
    <col min="15882" max="15882" width="12" style="1" bestFit="1" customWidth="1"/>
    <col min="15883" max="15883" width="10.21875" style="1" bestFit="1" customWidth="1"/>
    <col min="15884" max="15884" width="12.21875" style="1" bestFit="1" customWidth="1"/>
    <col min="15885" max="16135" width="9.21875" style="1"/>
    <col min="16136" max="16137" width="9.77734375" style="1" bestFit="1" customWidth="1"/>
    <col min="16138" max="16138" width="12" style="1" bestFit="1" customWidth="1"/>
    <col min="16139" max="16139" width="10.21875" style="1" bestFit="1" customWidth="1"/>
    <col min="16140" max="16140" width="12.21875" style="1" bestFit="1" customWidth="1"/>
    <col min="16141" max="16384" width="9.21875" style="1"/>
  </cols>
  <sheetData>
    <row r="1" spans="1:9" ht="12.75" customHeight="1">
      <c r="A1" s="274" t="s">
        <v>220</v>
      </c>
      <c r="B1" s="275"/>
      <c r="C1" s="275"/>
      <c r="D1" s="275"/>
      <c r="E1" s="275"/>
      <c r="F1" s="275"/>
      <c r="G1" s="275"/>
      <c r="H1" s="275"/>
      <c r="I1" s="275"/>
    </row>
    <row r="2" spans="1:9" ht="12.75" customHeight="1">
      <c r="A2" s="246" t="s">
        <v>541</v>
      </c>
      <c r="B2" s="246"/>
      <c r="C2" s="246"/>
      <c r="D2" s="246"/>
      <c r="E2" s="246"/>
      <c r="F2" s="246"/>
      <c r="G2" s="246"/>
      <c r="H2" s="246"/>
      <c r="I2" s="246"/>
    </row>
    <row r="3" spans="1:9">
      <c r="A3" s="326" t="s">
        <v>446</v>
      </c>
      <c r="B3" s="327"/>
      <c r="C3" s="327"/>
      <c r="D3" s="327"/>
      <c r="E3" s="327"/>
      <c r="F3" s="327"/>
      <c r="G3" s="327"/>
      <c r="H3" s="327"/>
      <c r="I3" s="327"/>
    </row>
    <row r="4" spans="1:9" ht="12.75" customHeight="1">
      <c r="A4" s="276" t="s">
        <v>464</v>
      </c>
      <c r="B4" s="233"/>
      <c r="C4" s="233"/>
      <c r="D4" s="233"/>
      <c r="E4" s="233"/>
      <c r="F4" s="233"/>
      <c r="G4" s="233"/>
      <c r="H4" s="233"/>
      <c r="I4" s="234"/>
    </row>
    <row r="5" spans="1:9" ht="22.8" thickBot="1">
      <c r="A5" s="313" t="s">
        <v>2</v>
      </c>
      <c r="B5" s="314"/>
      <c r="C5" s="314"/>
      <c r="D5" s="314"/>
      <c r="E5" s="314"/>
      <c r="F5" s="315"/>
      <c r="G5" s="13" t="s">
        <v>103</v>
      </c>
      <c r="H5" s="19" t="s">
        <v>301</v>
      </c>
      <c r="I5" s="19" t="s">
        <v>279</v>
      </c>
    </row>
    <row r="6" spans="1:9">
      <c r="A6" s="330">
        <v>1</v>
      </c>
      <c r="B6" s="331"/>
      <c r="C6" s="331"/>
      <c r="D6" s="331"/>
      <c r="E6" s="331"/>
      <c r="F6" s="332"/>
      <c r="G6" s="14">
        <v>2</v>
      </c>
      <c r="H6" s="20" t="s">
        <v>167</v>
      </c>
      <c r="I6" s="20" t="s">
        <v>168</v>
      </c>
    </row>
    <row r="7" spans="1:9">
      <c r="A7" s="320" t="s">
        <v>169</v>
      </c>
      <c r="B7" s="321"/>
      <c r="C7" s="321"/>
      <c r="D7" s="321"/>
      <c r="E7" s="321"/>
      <c r="F7" s="321"/>
      <c r="G7" s="321"/>
      <c r="H7" s="321"/>
      <c r="I7" s="322"/>
    </row>
    <row r="8" spans="1:9">
      <c r="A8" s="324" t="s">
        <v>221</v>
      </c>
      <c r="B8" s="324"/>
      <c r="C8" s="324"/>
      <c r="D8" s="324"/>
      <c r="E8" s="324"/>
      <c r="F8" s="324"/>
      <c r="G8" s="15">
        <v>1</v>
      </c>
      <c r="H8" s="22">
        <v>0</v>
      </c>
      <c r="I8" s="22">
        <v>0</v>
      </c>
    </row>
    <row r="9" spans="1:9">
      <c r="A9" s="317" t="s">
        <v>222</v>
      </c>
      <c r="B9" s="317"/>
      <c r="C9" s="317"/>
      <c r="D9" s="317"/>
      <c r="E9" s="317"/>
      <c r="F9" s="317"/>
      <c r="G9" s="16">
        <v>2</v>
      </c>
      <c r="H9" s="22">
        <v>0</v>
      </c>
      <c r="I9" s="22">
        <v>0</v>
      </c>
    </row>
    <row r="10" spans="1:9">
      <c r="A10" s="317" t="s">
        <v>223</v>
      </c>
      <c r="B10" s="317"/>
      <c r="C10" s="317"/>
      <c r="D10" s="317"/>
      <c r="E10" s="317"/>
      <c r="F10" s="317"/>
      <c r="G10" s="16">
        <v>3</v>
      </c>
      <c r="H10" s="22">
        <v>0</v>
      </c>
      <c r="I10" s="22">
        <v>0</v>
      </c>
    </row>
    <row r="11" spans="1:9">
      <c r="A11" s="317" t="s">
        <v>224</v>
      </c>
      <c r="B11" s="317"/>
      <c r="C11" s="317"/>
      <c r="D11" s="317"/>
      <c r="E11" s="317"/>
      <c r="F11" s="317"/>
      <c r="G11" s="16">
        <v>4</v>
      </c>
      <c r="H11" s="22">
        <v>0</v>
      </c>
      <c r="I11" s="22">
        <v>0</v>
      </c>
    </row>
    <row r="12" spans="1:9">
      <c r="A12" s="317" t="s">
        <v>393</v>
      </c>
      <c r="B12" s="317"/>
      <c r="C12" s="317"/>
      <c r="D12" s="317"/>
      <c r="E12" s="317"/>
      <c r="F12" s="317"/>
      <c r="G12" s="16">
        <v>5</v>
      </c>
      <c r="H12" s="22">
        <v>0</v>
      </c>
      <c r="I12" s="22">
        <v>0</v>
      </c>
    </row>
    <row r="13" spans="1:9">
      <c r="A13" s="325" t="s">
        <v>394</v>
      </c>
      <c r="B13" s="325"/>
      <c r="C13" s="325"/>
      <c r="D13" s="325"/>
      <c r="E13" s="325"/>
      <c r="F13" s="325"/>
      <c r="G13" s="55">
        <v>6</v>
      </c>
      <c r="H13" s="58">
        <f>SUM(H8:H12)</f>
        <v>0</v>
      </c>
      <c r="I13" s="58">
        <f>SUM(I8:I12)</f>
        <v>0</v>
      </c>
    </row>
    <row r="14" spans="1:9" ht="12.75" customHeight="1">
      <c r="A14" s="317" t="s">
        <v>395</v>
      </c>
      <c r="B14" s="317"/>
      <c r="C14" s="317"/>
      <c r="D14" s="317"/>
      <c r="E14" s="317"/>
      <c r="F14" s="317"/>
      <c r="G14" s="16">
        <v>7</v>
      </c>
      <c r="H14" s="22">
        <v>0</v>
      </c>
      <c r="I14" s="22">
        <v>0</v>
      </c>
    </row>
    <row r="15" spans="1:9" ht="12.75" customHeight="1">
      <c r="A15" s="317" t="s">
        <v>396</v>
      </c>
      <c r="B15" s="317"/>
      <c r="C15" s="317"/>
      <c r="D15" s="317"/>
      <c r="E15" s="317"/>
      <c r="F15" s="317"/>
      <c r="G15" s="16">
        <v>8</v>
      </c>
      <c r="H15" s="22">
        <v>0</v>
      </c>
      <c r="I15" s="22">
        <v>0</v>
      </c>
    </row>
    <row r="16" spans="1:9" ht="12.75" customHeight="1">
      <c r="A16" s="317" t="s">
        <v>397</v>
      </c>
      <c r="B16" s="317"/>
      <c r="C16" s="317"/>
      <c r="D16" s="317"/>
      <c r="E16" s="317"/>
      <c r="F16" s="317"/>
      <c r="G16" s="16">
        <v>9</v>
      </c>
      <c r="H16" s="22">
        <v>0</v>
      </c>
      <c r="I16" s="22">
        <v>0</v>
      </c>
    </row>
    <row r="17" spans="1:9" ht="12.75" customHeight="1">
      <c r="A17" s="317" t="s">
        <v>398</v>
      </c>
      <c r="B17" s="317"/>
      <c r="C17" s="317"/>
      <c r="D17" s="317"/>
      <c r="E17" s="317"/>
      <c r="F17" s="317"/>
      <c r="G17" s="16">
        <v>10</v>
      </c>
      <c r="H17" s="22">
        <v>0</v>
      </c>
      <c r="I17" s="22">
        <v>0</v>
      </c>
    </row>
    <row r="18" spans="1:9" ht="12.75" customHeight="1">
      <c r="A18" s="317" t="s">
        <v>399</v>
      </c>
      <c r="B18" s="317"/>
      <c r="C18" s="317"/>
      <c r="D18" s="317"/>
      <c r="E18" s="317"/>
      <c r="F18" s="317"/>
      <c r="G18" s="16">
        <v>11</v>
      </c>
      <c r="H18" s="22">
        <v>0</v>
      </c>
      <c r="I18" s="22">
        <v>0</v>
      </c>
    </row>
    <row r="19" spans="1:9" ht="12.75" customHeight="1">
      <c r="A19" s="317" t="s">
        <v>400</v>
      </c>
      <c r="B19" s="317"/>
      <c r="C19" s="317"/>
      <c r="D19" s="317"/>
      <c r="E19" s="317"/>
      <c r="F19" s="317"/>
      <c r="G19" s="16">
        <v>12</v>
      </c>
      <c r="H19" s="22">
        <v>0</v>
      </c>
      <c r="I19" s="22">
        <v>0</v>
      </c>
    </row>
    <row r="20" spans="1:9" ht="26.25" customHeight="1">
      <c r="A20" s="325" t="s">
        <v>401</v>
      </c>
      <c r="B20" s="325"/>
      <c r="C20" s="325"/>
      <c r="D20" s="325"/>
      <c r="E20" s="325"/>
      <c r="F20" s="325"/>
      <c r="G20" s="55">
        <v>13</v>
      </c>
      <c r="H20" s="58">
        <f>SUM(H14:H19)</f>
        <v>0</v>
      </c>
      <c r="I20" s="58">
        <f>SUM(I14:I19)</f>
        <v>0</v>
      </c>
    </row>
    <row r="21" spans="1:9" ht="27.6" customHeight="1">
      <c r="A21" s="323" t="s">
        <v>402</v>
      </c>
      <c r="B21" s="323"/>
      <c r="C21" s="323"/>
      <c r="D21" s="323"/>
      <c r="E21" s="323"/>
      <c r="F21" s="323"/>
      <c r="G21" s="56">
        <v>14</v>
      </c>
      <c r="H21" s="23">
        <f>H13+H20</f>
        <v>0</v>
      </c>
      <c r="I21" s="23">
        <f>I13+I20</f>
        <v>0</v>
      </c>
    </row>
    <row r="22" spans="1:9">
      <c r="A22" s="320" t="s">
        <v>189</v>
      </c>
      <c r="B22" s="321"/>
      <c r="C22" s="321"/>
      <c r="D22" s="321"/>
      <c r="E22" s="321"/>
      <c r="F22" s="321"/>
      <c r="G22" s="321"/>
      <c r="H22" s="321"/>
      <c r="I22" s="322"/>
    </row>
    <row r="23" spans="1:9" ht="26.7" customHeight="1">
      <c r="A23" s="324" t="s">
        <v>225</v>
      </c>
      <c r="B23" s="324"/>
      <c r="C23" s="324"/>
      <c r="D23" s="324"/>
      <c r="E23" s="324"/>
      <c r="F23" s="324"/>
      <c r="G23" s="15">
        <v>15</v>
      </c>
      <c r="H23" s="22">
        <v>0</v>
      </c>
      <c r="I23" s="22">
        <v>0</v>
      </c>
    </row>
    <row r="24" spans="1:9" ht="12.75" customHeight="1">
      <c r="A24" s="317" t="s">
        <v>226</v>
      </c>
      <c r="B24" s="317"/>
      <c r="C24" s="317"/>
      <c r="D24" s="317"/>
      <c r="E24" s="317"/>
      <c r="F24" s="317"/>
      <c r="G24" s="15">
        <v>16</v>
      </c>
      <c r="H24" s="22">
        <v>0</v>
      </c>
      <c r="I24" s="22">
        <v>0</v>
      </c>
    </row>
    <row r="25" spans="1:9" ht="12.75" customHeight="1">
      <c r="A25" s="317" t="s">
        <v>227</v>
      </c>
      <c r="B25" s="317"/>
      <c r="C25" s="317"/>
      <c r="D25" s="317"/>
      <c r="E25" s="317"/>
      <c r="F25" s="317"/>
      <c r="G25" s="15">
        <v>17</v>
      </c>
      <c r="H25" s="22">
        <v>0</v>
      </c>
      <c r="I25" s="22">
        <v>0</v>
      </c>
    </row>
    <row r="26" spans="1:9" ht="12.75" customHeight="1">
      <c r="A26" s="317" t="s">
        <v>228</v>
      </c>
      <c r="B26" s="317"/>
      <c r="C26" s="317"/>
      <c r="D26" s="317"/>
      <c r="E26" s="317"/>
      <c r="F26" s="317"/>
      <c r="G26" s="15">
        <v>18</v>
      </c>
      <c r="H26" s="22">
        <v>0</v>
      </c>
      <c r="I26" s="22">
        <v>0</v>
      </c>
    </row>
    <row r="27" spans="1:9" ht="12.75" customHeight="1">
      <c r="A27" s="317" t="s">
        <v>229</v>
      </c>
      <c r="B27" s="317"/>
      <c r="C27" s="317"/>
      <c r="D27" s="317"/>
      <c r="E27" s="317"/>
      <c r="F27" s="317"/>
      <c r="G27" s="15">
        <v>19</v>
      </c>
      <c r="H27" s="22">
        <v>0</v>
      </c>
      <c r="I27" s="22">
        <v>0</v>
      </c>
    </row>
    <row r="28" spans="1:9" ht="12.75" customHeight="1">
      <c r="A28" s="317" t="s">
        <v>230</v>
      </c>
      <c r="B28" s="317"/>
      <c r="C28" s="317"/>
      <c r="D28" s="317"/>
      <c r="E28" s="317"/>
      <c r="F28" s="317"/>
      <c r="G28" s="15">
        <v>20</v>
      </c>
      <c r="H28" s="22">
        <v>0</v>
      </c>
      <c r="I28" s="22">
        <v>0</v>
      </c>
    </row>
    <row r="29" spans="1:9" ht="24" customHeight="1">
      <c r="A29" s="318" t="s">
        <v>403</v>
      </c>
      <c r="B29" s="318"/>
      <c r="C29" s="318"/>
      <c r="D29" s="318"/>
      <c r="E29" s="318"/>
      <c r="F29" s="318"/>
      <c r="G29" s="55">
        <v>21</v>
      </c>
      <c r="H29" s="59">
        <f>SUM(H23:H28)</f>
        <v>0</v>
      </c>
      <c r="I29" s="59">
        <f>SUM(I23:I28)</f>
        <v>0</v>
      </c>
    </row>
    <row r="30" spans="1:9" ht="27" customHeight="1">
      <c r="A30" s="317" t="s">
        <v>231</v>
      </c>
      <c r="B30" s="317"/>
      <c r="C30" s="317"/>
      <c r="D30" s="317"/>
      <c r="E30" s="317"/>
      <c r="F30" s="317"/>
      <c r="G30" s="16">
        <v>22</v>
      </c>
      <c r="H30" s="22">
        <v>0</v>
      </c>
      <c r="I30" s="22">
        <v>0</v>
      </c>
    </row>
    <row r="31" spans="1:9" ht="12.75" customHeight="1">
      <c r="A31" s="317" t="s">
        <v>232</v>
      </c>
      <c r="B31" s="317"/>
      <c r="C31" s="317"/>
      <c r="D31" s="317"/>
      <c r="E31" s="317"/>
      <c r="F31" s="317"/>
      <c r="G31" s="16">
        <v>23</v>
      </c>
      <c r="H31" s="22">
        <v>0</v>
      </c>
      <c r="I31" s="22">
        <v>0</v>
      </c>
    </row>
    <row r="32" spans="1:9" ht="12.75" customHeight="1">
      <c r="A32" s="317" t="s">
        <v>404</v>
      </c>
      <c r="B32" s="317"/>
      <c r="C32" s="317"/>
      <c r="D32" s="317"/>
      <c r="E32" s="317"/>
      <c r="F32" s="317"/>
      <c r="G32" s="16">
        <v>24</v>
      </c>
      <c r="H32" s="22">
        <v>0</v>
      </c>
      <c r="I32" s="22">
        <v>0</v>
      </c>
    </row>
    <row r="33" spans="1:9" ht="12.75" customHeight="1">
      <c r="A33" s="317" t="s">
        <v>233</v>
      </c>
      <c r="B33" s="317"/>
      <c r="C33" s="317"/>
      <c r="D33" s="317"/>
      <c r="E33" s="317"/>
      <c r="F33" s="317"/>
      <c r="G33" s="16">
        <v>25</v>
      </c>
      <c r="H33" s="22">
        <v>0</v>
      </c>
      <c r="I33" s="22">
        <v>0</v>
      </c>
    </row>
    <row r="34" spans="1:9" ht="12.75" customHeight="1">
      <c r="A34" s="317" t="s">
        <v>234</v>
      </c>
      <c r="B34" s="317"/>
      <c r="C34" s="317"/>
      <c r="D34" s="317"/>
      <c r="E34" s="317"/>
      <c r="F34" s="317"/>
      <c r="G34" s="16">
        <v>26</v>
      </c>
      <c r="H34" s="22">
        <v>0</v>
      </c>
      <c r="I34" s="22">
        <v>0</v>
      </c>
    </row>
    <row r="35" spans="1:9" ht="25.95" customHeight="1">
      <c r="A35" s="318" t="s">
        <v>405</v>
      </c>
      <c r="B35" s="318"/>
      <c r="C35" s="318"/>
      <c r="D35" s="318"/>
      <c r="E35" s="318"/>
      <c r="F35" s="318"/>
      <c r="G35" s="55">
        <v>27</v>
      </c>
      <c r="H35" s="59">
        <f>SUM(H30:H34)</f>
        <v>0</v>
      </c>
      <c r="I35" s="59">
        <f>SUM(I30:I34)</f>
        <v>0</v>
      </c>
    </row>
    <row r="36" spans="1:9" ht="28.2" customHeight="1">
      <c r="A36" s="323" t="s">
        <v>406</v>
      </c>
      <c r="B36" s="323"/>
      <c r="C36" s="323"/>
      <c r="D36" s="323"/>
      <c r="E36" s="323"/>
      <c r="F36" s="323"/>
      <c r="G36" s="56">
        <v>28</v>
      </c>
      <c r="H36" s="60">
        <f>H29+H35</f>
        <v>0</v>
      </c>
      <c r="I36" s="60">
        <f>I29+I35</f>
        <v>0</v>
      </c>
    </row>
    <row r="37" spans="1:9">
      <c r="A37" s="320" t="s">
        <v>204</v>
      </c>
      <c r="B37" s="321"/>
      <c r="C37" s="321"/>
      <c r="D37" s="321"/>
      <c r="E37" s="321"/>
      <c r="F37" s="321"/>
      <c r="G37" s="321">
        <v>0</v>
      </c>
      <c r="H37" s="321"/>
      <c r="I37" s="322"/>
    </row>
    <row r="38" spans="1:9" ht="12.75" customHeight="1">
      <c r="A38" s="319" t="s">
        <v>235</v>
      </c>
      <c r="B38" s="319"/>
      <c r="C38" s="319"/>
      <c r="D38" s="319"/>
      <c r="E38" s="319"/>
      <c r="F38" s="319"/>
      <c r="G38" s="15">
        <v>29</v>
      </c>
      <c r="H38" s="22">
        <v>0</v>
      </c>
      <c r="I38" s="22">
        <v>0</v>
      </c>
    </row>
    <row r="39" spans="1:9" ht="25.2" customHeight="1">
      <c r="A39" s="316" t="s">
        <v>236</v>
      </c>
      <c r="B39" s="316"/>
      <c r="C39" s="316"/>
      <c r="D39" s="316"/>
      <c r="E39" s="316"/>
      <c r="F39" s="316"/>
      <c r="G39" s="16">
        <v>30</v>
      </c>
      <c r="H39" s="22">
        <v>0</v>
      </c>
      <c r="I39" s="22">
        <v>0</v>
      </c>
    </row>
    <row r="40" spans="1:9" ht="12.75" customHeight="1">
      <c r="A40" s="316" t="s">
        <v>237</v>
      </c>
      <c r="B40" s="316"/>
      <c r="C40" s="316"/>
      <c r="D40" s="316"/>
      <c r="E40" s="316"/>
      <c r="F40" s="316"/>
      <c r="G40" s="16">
        <v>31</v>
      </c>
      <c r="H40" s="22">
        <v>0</v>
      </c>
      <c r="I40" s="22">
        <v>0</v>
      </c>
    </row>
    <row r="41" spans="1:9" ht="12.75" customHeight="1">
      <c r="A41" s="316" t="s">
        <v>238</v>
      </c>
      <c r="B41" s="316"/>
      <c r="C41" s="316"/>
      <c r="D41" s="316"/>
      <c r="E41" s="316"/>
      <c r="F41" s="316"/>
      <c r="G41" s="16">
        <v>32</v>
      </c>
      <c r="H41" s="22">
        <v>0</v>
      </c>
      <c r="I41" s="22">
        <v>0</v>
      </c>
    </row>
    <row r="42" spans="1:9" ht="25.95" customHeight="1">
      <c r="A42" s="318" t="s">
        <v>407</v>
      </c>
      <c r="B42" s="318"/>
      <c r="C42" s="318"/>
      <c r="D42" s="318"/>
      <c r="E42" s="318"/>
      <c r="F42" s="318"/>
      <c r="G42" s="55">
        <v>33</v>
      </c>
      <c r="H42" s="59">
        <f>H41+H40+H39+H38</f>
        <v>0</v>
      </c>
      <c r="I42" s="59">
        <f>I41+I40+I39+I38</f>
        <v>0</v>
      </c>
    </row>
    <row r="43" spans="1:9" ht="24.6" customHeight="1">
      <c r="A43" s="316" t="s">
        <v>239</v>
      </c>
      <c r="B43" s="316"/>
      <c r="C43" s="316"/>
      <c r="D43" s="316"/>
      <c r="E43" s="316"/>
      <c r="F43" s="316"/>
      <c r="G43" s="16">
        <v>34</v>
      </c>
      <c r="H43" s="22">
        <v>0</v>
      </c>
      <c r="I43" s="22">
        <v>0</v>
      </c>
    </row>
    <row r="44" spans="1:9" ht="12.75" customHeight="1">
      <c r="A44" s="316" t="s">
        <v>240</v>
      </c>
      <c r="B44" s="316"/>
      <c r="C44" s="316"/>
      <c r="D44" s="316"/>
      <c r="E44" s="316"/>
      <c r="F44" s="316"/>
      <c r="G44" s="16">
        <v>35</v>
      </c>
      <c r="H44" s="22">
        <v>0</v>
      </c>
      <c r="I44" s="22">
        <v>0</v>
      </c>
    </row>
    <row r="45" spans="1:9" ht="12.75" customHeight="1">
      <c r="A45" s="316" t="s">
        <v>241</v>
      </c>
      <c r="B45" s="316"/>
      <c r="C45" s="316"/>
      <c r="D45" s="316"/>
      <c r="E45" s="316"/>
      <c r="F45" s="316"/>
      <c r="G45" s="16">
        <v>36</v>
      </c>
      <c r="H45" s="22">
        <v>0</v>
      </c>
      <c r="I45" s="22">
        <v>0</v>
      </c>
    </row>
    <row r="46" spans="1:9" ht="21" customHeight="1">
      <c r="A46" s="316" t="s">
        <v>242</v>
      </c>
      <c r="B46" s="316"/>
      <c r="C46" s="316"/>
      <c r="D46" s="316"/>
      <c r="E46" s="316"/>
      <c r="F46" s="316"/>
      <c r="G46" s="16">
        <v>37</v>
      </c>
      <c r="H46" s="22">
        <v>0</v>
      </c>
      <c r="I46" s="22">
        <v>0</v>
      </c>
    </row>
    <row r="47" spans="1:9" ht="12.75" customHeight="1">
      <c r="A47" s="316" t="s">
        <v>243</v>
      </c>
      <c r="B47" s="316"/>
      <c r="C47" s="316"/>
      <c r="D47" s="316"/>
      <c r="E47" s="316"/>
      <c r="F47" s="316"/>
      <c r="G47" s="16">
        <v>38</v>
      </c>
      <c r="H47" s="22">
        <v>0</v>
      </c>
      <c r="I47" s="22">
        <v>0</v>
      </c>
    </row>
    <row r="48" spans="1:9" ht="22.95" customHeight="1">
      <c r="A48" s="318" t="s">
        <v>408</v>
      </c>
      <c r="B48" s="318"/>
      <c r="C48" s="318"/>
      <c r="D48" s="318"/>
      <c r="E48" s="318"/>
      <c r="F48" s="318"/>
      <c r="G48" s="55">
        <v>39</v>
      </c>
      <c r="H48" s="59">
        <f>H47+H46+H45+H44+H43</f>
        <v>0</v>
      </c>
      <c r="I48" s="59">
        <f>I47+I46+I45+I44+I43</f>
        <v>0</v>
      </c>
    </row>
    <row r="49" spans="1:9" ht="25.95" customHeight="1">
      <c r="A49" s="329" t="s">
        <v>443</v>
      </c>
      <c r="B49" s="329"/>
      <c r="C49" s="329"/>
      <c r="D49" s="329"/>
      <c r="E49" s="329"/>
      <c r="F49" s="329"/>
      <c r="G49" s="55">
        <v>40</v>
      </c>
      <c r="H49" s="59">
        <f>H48+H42</f>
        <v>0</v>
      </c>
      <c r="I49" s="59">
        <f>I48+I42</f>
        <v>0</v>
      </c>
    </row>
    <row r="50" spans="1:9" ht="12.75" customHeight="1">
      <c r="A50" s="317" t="s">
        <v>244</v>
      </c>
      <c r="B50" s="317"/>
      <c r="C50" s="317"/>
      <c r="D50" s="317"/>
      <c r="E50" s="317"/>
      <c r="F50" s="317"/>
      <c r="G50" s="16">
        <v>41</v>
      </c>
      <c r="H50" s="22">
        <v>0</v>
      </c>
      <c r="I50" s="22">
        <v>0</v>
      </c>
    </row>
    <row r="51" spans="1:9" ht="25.95" customHeight="1">
      <c r="A51" s="329" t="s">
        <v>409</v>
      </c>
      <c r="B51" s="329"/>
      <c r="C51" s="329"/>
      <c r="D51" s="329"/>
      <c r="E51" s="329"/>
      <c r="F51" s="329"/>
      <c r="G51" s="55">
        <v>42</v>
      </c>
      <c r="H51" s="59">
        <f>H21+H36+H49+H50</f>
        <v>0</v>
      </c>
      <c r="I51" s="59">
        <f>I21+I36+I49+I50</f>
        <v>0</v>
      </c>
    </row>
    <row r="52" spans="1:9" ht="12.75" customHeight="1">
      <c r="A52" s="333" t="s">
        <v>218</v>
      </c>
      <c r="B52" s="333"/>
      <c r="C52" s="333"/>
      <c r="D52" s="333"/>
      <c r="E52" s="333"/>
      <c r="F52" s="333"/>
      <c r="G52" s="16">
        <v>43</v>
      </c>
      <c r="H52" s="22">
        <v>0</v>
      </c>
      <c r="I52" s="22">
        <v>0</v>
      </c>
    </row>
    <row r="53" spans="1:9" ht="31.95" customHeight="1">
      <c r="A53" s="328" t="s">
        <v>410</v>
      </c>
      <c r="B53" s="328"/>
      <c r="C53" s="328"/>
      <c r="D53" s="328"/>
      <c r="E53" s="328"/>
      <c r="F53" s="328"/>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view="pageBreakPreview" zoomScaleNormal="100" zoomScaleSheetLayoutView="100" workbookViewId="0">
      <selection sqref="A1:I40"/>
    </sheetView>
  </sheetViews>
  <sheetFormatPr defaultRowHeight="13.2"/>
  <cols>
    <col min="1" max="1" width="21.77734375" customWidth="1"/>
    <col min="2" max="13" width="19" customWidth="1"/>
  </cols>
  <sheetData>
    <row r="1" spans="1:9">
      <c r="A1" s="334" t="s">
        <v>542</v>
      </c>
      <c r="B1" s="335"/>
      <c r="C1" s="335"/>
      <c r="D1" s="335"/>
      <c r="E1" s="335"/>
      <c r="F1" s="335"/>
      <c r="G1" s="335"/>
      <c r="H1" s="335"/>
      <c r="I1" s="335"/>
    </row>
    <row r="2" spans="1:9">
      <c r="A2" s="335"/>
      <c r="B2" s="335"/>
      <c r="C2" s="335"/>
      <c r="D2" s="335"/>
      <c r="E2" s="335"/>
      <c r="F2" s="335"/>
      <c r="G2" s="335"/>
      <c r="H2" s="335"/>
      <c r="I2" s="335"/>
    </row>
    <row r="3" spans="1:9">
      <c r="A3" s="335"/>
      <c r="B3" s="335"/>
      <c r="C3" s="335"/>
      <c r="D3" s="335"/>
      <c r="E3" s="335"/>
      <c r="F3" s="335"/>
      <c r="G3" s="335"/>
      <c r="H3" s="335"/>
      <c r="I3" s="335"/>
    </row>
    <row r="4" spans="1:9">
      <c r="A4" s="335"/>
      <c r="B4" s="335"/>
      <c r="C4" s="335"/>
      <c r="D4" s="335"/>
      <c r="E4" s="335"/>
      <c r="F4" s="335"/>
      <c r="G4" s="335"/>
      <c r="H4" s="335"/>
      <c r="I4" s="335"/>
    </row>
    <row r="5" spans="1:9">
      <c r="A5" s="335"/>
      <c r="B5" s="335"/>
      <c r="C5" s="335"/>
      <c r="D5" s="335"/>
      <c r="E5" s="335"/>
      <c r="F5" s="335"/>
      <c r="G5" s="335"/>
      <c r="H5" s="335"/>
      <c r="I5" s="335"/>
    </row>
    <row r="6" spans="1:9">
      <c r="A6" s="335"/>
      <c r="B6" s="335"/>
      <c r="C6" s="335"/>
      <c r="D6" s="335"/>
      <c r="E6" s="335"/>
      <c r="F6" s="335"/>
      <c r="G6" s="335"/>
      <c r="H6" s="335"/>
      <c r="I6" s="335"/>
    </row>
    <row r="7" spans="1:9">
      <c r="A7" s="335"/>
      <c r="B7" s="335"/>
      <c r="C7" s="335"/>
      <c r="D7" s="335"/>
      <c r="E7" s="335"/>
      <c r="F7" s="335"/>
      <c r="G7" s="335"/>
      <c r="H7" s="335"/>
      <c r="I7" s="335"/>
    </row>
    <row r="8" spans="1:9">
      <c r="A8" s="335"/>
      <c r="B8" s="335"/>
      <c r="C8" s="335"/>
      <c r="D8" s="335"/>
      <c r="E8" s="335"/>
      <c r="F8" s="335"/>
      <c r="G8" s="335"/>
      <c r="H8" s="335"/>
      <c r="I8" s="335"/>
    </row>
    <row r="9" spans="1:9">
      <c r="A9" s="335"/>
      <c r="B9" s="335"/>
      <c r="C9" s="335"/>
      <c r="D9" s="335"/>
      <c r="E9" s="335"/>
      <c r="F9" s="335"/>
      <c r="G9" s="335"/>
      <c r="H9" s="335"/>
      <c r="I9" s="335"/>
    </row>
    <row r="10" spans="1:9">
      <c r="A10" s="335"/>
      <c r="B10" s="335"/>
      <c r="C10" s="335"/>
      <c r="D10" s="335"/>
      <c r="E10" s="335"/>
      <c r="F10" s="335"/>
      <c r="G10" s="335"/>
      <c r="H10" s="335"/>
      <c r="I10" s="335"/>
    </row>
    <row r="11" spans="1:9">
      <c r="A11" s="335"/>
      <c r="B11" s="335"/>
      <c r="C11" s="335"/>
      <c r="D11" s="335"/>
      <c r="E11" s="335"/>
      <c r="F11" s="335"/>
      <c r="G11" s="335"/>
      <c r="H11" s="335"/>
      <c r="I11" s="335"/>
    </row>
    <row r="12" spans="1:9">
      <c r="A12" s="335"/>
      <c r="B12" s="335"/>
      <c r="C12" s="335"/>
      <c r="D12" s="335"/>
      <c r="E12" s="335"/>
      <c r="F12" s="335"/>
      <c r="G12" s="335"/>
      <c r="H12" s="335"/>
      <c r="I12" s="335"/>
    </row>
    <row r="13" spans="1:9">
      <c r="A13" s="335"/>
      <c r="B13" s="335"/>
      <c r="C13" s="335"/>
      <c r="D13" s="335"/>
      <c r="E13" s="335"/>
      <c r="F13" s="335"/>
      <c r="G13" s="335"/>
      <c r="H13" s="335"/>
      <c r="I13" s="335"/>
    </row>
    <row r="14" spans="1:9">
      <c r="A14" s="335"/>
      <c r="B14" s="335"/>
      <c r="C14" s="335"/>
      <c r="D14" s="335"/>
      <c r="E14" s="335"/>
      <c r="F14" s="335"/>
      <c r="G14" s="335"/>
      <c r="H14" s="335"/>
      <c r="I14" s="335"/>
    </row>
    <row r="15" spans="1:9">
      <c r="A15" s="335"/>
      <c r="B15" s="335"/>
      <c r="C15" s="335"/>
      <c r="D15" s="335"/>
      <c r="E15" s="335"/>
      <c r="F15" s="335"/>
      <c r="G15" s="335"/>
      <c r="H15" s="335"/>
      <c r="I15" s="335"/>
    </row>
    <row r="16" spans="1:9">
      <c r="A16" s="335"/>
      <c r="B16" s="335"/>
      <c r="C16" s="335"/>
      <c r="D16" s="335"/>
      <c r="E16" s="335"/>
      <c r="F16" s="335"/>
      <c r="G16" s="335"/>
      <c r="H16" s="335"/>
      <c r="I16" s="335"/>
    </row>
    <row r="17" spans="1:9">
      <c r="A17" s="335"/>
      <c r="B17" s="335"/>
      <c r="C17" s="335"/>
      <c r="D17" s="335"/>
      <c r="E17" s="335"/>
      <c r="F17" s="335"/>
      <c r="G17" s="335"/>
      <c r="H17" s="335"/>
      <c r="I17" s="335"/>
    </row>
    <row r="18" spans="1:9">
      <c r="A18" s="335"/>
      <c r="B18" s="335"/>
      <c r="C18" s="335"/>
      <c r="D18" s="335"/>
      <c r="E18" s="335"/>
      <c r="F18" s="335"/>
      <c r="G18" s="335"/>
      <c r="H18" s="335"/>
      <c r="I18" s="335"/>
    </row>
    <row r="19" spans="1:9">
      <c r="A19" s="335"/>
      <c r="B19" s="335"/>
      <c r="C19" s="335"/>
      <c r="D19" s="335"/>
      <c r="E19" s="335"/>
      <c r="F19" s="335"/>
      <c r="G19" s="335"/>
      <c r="H19" s="335"/>
      <c r="I19" s="335"/>
    </row>
    <row r="20" spans="1:9">
      <c r="A20" s="335"/>
      <c r="B20" s="335"/>
      <c r="C20" s="335"/>
      <c r="D20" s="335"/>
      <c r="E20" s="335"/>
      <c r="F20" s="335"/>
      <c r="G20" s="335"/>
      <c r="H20" s="335"/>
      <c r="I20" s="335"/>
    </row>
    <row r="21" spans="1:9">
      <c r="A21" s="335"/>
      <c r="B21" s="335"/>
      <c r="C21" s="335"/>
      <c r="D21" s="335"/>
      <c r="E21" s="335"/>
      <c r="F21" s="335"/>
      <c r="G21" s="335"/>
      <c r="H21" s="335"/>
      <c r="I21" s="335"/>
    </row>
    <row r="22" spans="1:9">
      <c r="A22" s="335"/>
      <c r="B22" s="335"/>
      <c r="C22" s="335"/>
      <c r="D22" s="335"/>
      <c r="E22" s="335"/>
      <c r="F22" s="335"/>
      <c r="G22" s="335"/>
      <c r="H22" s="335"/>
      <c r="I22" s="335"/>
    </row>
    <row r="23" spans="1:9">
      <c r="A23" s="335"/>
      <c r="B23" s="335"/>
      <c r="C23" s="335"/>
      <c r="D23" s="335"/>
      <c r="E23" s="335"/>
      <c r="F23" s="335"/>
      <c r="G23" s="335"/>
      <c r="H23" s="335"/>
      <c r="I23" s="335"/>
    </row>
    <row r="24" spans="1:9">
      <c r="A24" s="335"/>
      <c r="B24" s="335"/>
      <c r="C24" s="335"/>
      <c r="D24" s="335"/>
      <c r="E24" s="335"/>
      <c r="F24" s="335"/>
      <c r="G24" s="335"/>
      <c r="H24" s="335"/>
      <c r="I24" s="335"/>
    </row>
    <row r="25" spans="1:9">
      <c r="A25" s="335"/>
      <c r="B25" s="335"/>
      <c r="C25" s="335"/>
      <c r="D25" s="335"/>
      <c r="E25" s="335"/>
      <c r="F25" s="335"/>
      <c r="G25" s="335"/>
      <c r="H25" s="335"/>
      <c r="I25" s="335"/>
    </row>
    <row r="26" spans="1:9">
      <c r="A26" s="335"/>
      <c r="B26" s="335"/>
      <c r="C26" s="335"/>
      <c r="D26" s="335"/>
      <c r="E26" s="335"/>
      <c r="F26" s="335"/>
      <c r="G26" s="335"/>
      <c r="H26" s="335"/>
      <c r="I26" s="335"/>
    </row>
    <row r="27" spans="1:9">
      <c r="A27" s="335"/>
      <c r="B27" s="335"/>
      <c r="C27" s="335"/>
      <c r="D27" s="335"/>
      <c r="E27" s="335"/>
      <c r="F27" s="335"/>
      <c r="G27" s="335"/>
      <c r="H27" s="335"/>
      <c r="I27" s="335"/>
    </row>
    <row r="28" spans="1:9">
      <c r="A28" s="335"/>
      <c r="B28" s="335"/>
      <c r="C28" s="335"/>
      <c r="D28" s="335"/>
      <c r="E28" s="335"/>
      <c r="F28" s="335"/>
      <c r="G28" s="335"/>
      <c r="H28" s="335"/>
      <c r="I28" s="335"/>
    </row>
    <row r="29" spans="1:9">
      <c r="A29" s="335"/>
      <c r="B29" s="335"/>
      <c r="C29" s="335"/>
      <c r="D29" s="335"/>
      <c r="E29" s="335"/>
      <c r="F29" s="335"/>
      <c r="G29" s="335"/>
      <c r="H29" s="335"/>
      <c r="I29" s="335"/>
    </row>
    <row r="30" spans="1:9">
      <c r="A30" s="335"/>
      <c r="B30" s="335"/>
      <c r="C30" s="335"/>
      <c r="D30" s="335"/>
      <c r="E30" s="335"/>
      <c r="F30" s="335"/>
      <c r="G30" s="335"/>
      <c r="H30" s="335"/>
      <c r="I30" s="335"/>
    </row>
    <row r="31" spans="1:9">
      <c r="A31" s="335"/>
      <c r="B31" s="335"/>
      <c r="C31" s="335"/>
      <c r="D31" s="335"/>
      <c r="E31" s="335"/>
      <c r="F31" s="335"/>
      <c r="G31" s="335"/>
      <c r="H31" s="335"/>
      <c r="I31" s="335"/>
    </row>
    <row r="32" spans="1:9">
      <c r="A32" s="335"/>
      <c r="B32" s="335"/>
      <c r="C32" s="335"/>
      <c r="D32" s="335"/>
      <c r="E32" s="335"/>
      <c r="F32" s="335"/>
      <c r="G32" s="335"/>
      <c r="H32" s="335"/>
      <c r="I32" s="335"/>
    </row>
    <row r="33" spans="1:20">
      <c r="A33" s="335"/>
      <c r="B33" s="335"/>
      <c r="C33" s="335"/>
      <c r="D33" s="335"/>
      <c r="E33" s="335"/>
      <c r="F33" s="335"/>
      <c r="G33" s="335"/>
      <c r="H33" s="335"/>
      <c r="I33" s="335"/>
    </row>
    <row r="34" spans="1:20">
      <c r="A34" s="335"/>
      <c r="B34" s="335"/>
      <c r="C34" s="335"/>
      <c r="D34" s="335"/>
      <c r="E34" s="335"/>
      <c r="F34" s="335"/>
      <c r="G34" s="335"/>
      <c r="H34" s="335"/>
      <c r="I34" s="335"/>
    </row>
    <row r="35" spans="1:20">
      <c r="A35" s="335"/>
      <c r="B35" s="335"/>
      <c r="C35" s="335"/>
      <c r="D35" s="335"/>
      <c r="E35" s="335"/>
      <c r="F35" s="335"/>
      <c r="G35" s="335"/>
      <c r="H35" s="335"/>
      <c r="I35" s="335"/>
    </row>
    <row r="36" spans="1:20">
      <c r="A36" s="335"/>
      <c r="B36" s="335"/>
      <c r="C36" s="335"/>
      <c r="D36" s="335"/>
      <c r="E36" s="335"/>
      <c r="F36" s="335"/>
      <c r="G36" s="335"/>
      <c r="H36" s="335"/>
      <c r="I36" s="335"/>
    </row>
    <row r="37" spans="1:20">
      <c r="A37" s="335"/>
      <c r="B37" s="335"/>
      <c r="C37" s="335"/>
      <c r="D37" s="335"/>
      <c r="E37" s="335"/>
      <c r="F37" s="335"/>
      <c r="G37" s="335"/>
      <c r="H37" s="335"/>
      <c r="I37" s="335"/>
    </row>
    <row r="38" spans="1:20">
      <c r="A38" s="335"/>
      <c r="B38" s="335"/>
      <c r="C38" s="335"/>
      <c r="D38" s="335"/>
      <c r="E38" s="335"/>
      <c r="F38" s="335"/>
      <c r="G38" s="335"/>
      <c r="H38" s="335"/>
      <c r="I38" s="335"/>
    </row>
    <row r="39" spans="1:20" ht="185.25" customHeight="1">
      <c r="A39" s="335"/>
      <c r="B39" s="335"/>
      <c r="C39" s="335"/>
      <c r="D39" s="335"/>
      <c r="E39" s="335"/>
      <c r="F39" s="335"/>
      <c r="G39" s="335"/>
      <c r="H39" s="335"/>
      <c r="I39" s="335"/>
    </row>
    <row r="40" spans="1:20" ht="219.75" customHeight="1">
      <c r="A40" s="335"/>
      <c r="B40" s="335"/>
      <c r="C40" s="335"/>
      <c r="D40" s="335"/>
      <c r="E40" s="335"/>
      <c r="F40" s="335"/>
      <c r="G40" s="335"/>
      <c r="H40" s="335"/>
      <c r="I40" s="335"/>
    </row>
    <row r="41" spans="1:20" ht="13.8">
      <c r="A41" s="124" t="s">
        <v>465</v>
      </c>
      <c r="B41" s="124"/>
      <c r="C41" s="124"/>
      <c r="D41" s="124"/>
      <c r="E41" s="124"/>
      <c r="F41" s="124"/>
      <c r="G41" s="124"/>
      <c r="H41" s="124"/>
      <c r="I41" s="124"/>
      <c r="J41" s="125"/>
      <c r="K41" s="125"/>
      <c r="L41" s="125"/>
      <c r="M41" s="125"/>
      <c r="N41" s="125"/>
      <c r="O41" s="125"/>
      <c r="P41" s="125"/>
      <c r="Q41" s="125"/>
      <c r="R41" s="125"/>
      <c r="S41" s="125"/>
      <c r="T41" s="125"/>
    </row>
    <row r="42" spans="1:20" ht="13.8">
      <c r="A42" s="336" t="s">
        <v>466</v>
      </c>
      <c r="B42" s="336"/>
      <c r="C42" s="336"/>
      <c r="D42" s="336"/>
      <c r="E42" s="336"/>
      <c r="F42" s="336"/>
      <c r="G42" s="336"/>
      <c r="H42" s="336"/>
      <c r="I42" s="336"/>
      <c r="J42" s="336"/>
      <c r="K42" s="125"/>
      <c r="L42" s="125"/>
      <c r="M42" s="125"/>
      <c r="N42" s="125"/>
      <c r="O42" s="125"/>
      <c r="P42" s="125"/>
      <c r="Q42" s="125"/>
      <c r="R42" s="125"/>
      <c r="S42" s="125"/>
      <c r="T42" s="125"/>
    </row>
    <row r="43" spans="1:20" ht="13.8">
      <c r="A43" s="337" t="s">
        <v>467</v>
      </c>
      <c r="B43" s="337"/>
      <c r="C43" s="337"/>
      <c r="D43" s="337"/>
      <c r="E43" s="337"/>
      <c r="F43" s="337"/>
      <c r="G43" s="337"/>
      <c r="H43" s="337"/>
      <c r="I43" s="337"/>
      <c r="J43" s="337"/>
      <c r="K43" s="125"/>
      <c r="L43" s="125"/>
      <c r="M43" s="125"/>
      <c r="N43" s="125"/>
      <c r="O43" s="125"/>
      <c r="P43" s="125"/>
      <c r="Q43" s="125"/>
      <c r="R43" s="125"/>
      <c r="S43" s="125"/>
      <c r="T43" s="125"/>
    </row>
    <row r="44" spans="1:20" ht="13.8">
      <c r="A44" s="124" t="s">
        <v>468</v>
      </c>
      <c r="B44" s="124"/>
      <c r="C44" s="124"/>
      <c r="D44" s="124"/>
      <c r="E44" s="124"/>
      <c r="F44" s="124"/>
      <c r="G44" s="124"/>
      <c r="H44" s="124"/>
      <c r="I44" s="124"/>
      <c r="J44" s="125"/>
      <c r="K44" s="125"/>
      <c r="L44" s="125"/>
      <c r="M44" s="125"/>
      <c r="N44" s="125"/>
      <c r="O44" s="125"/>
      <c r="P44" s="125"/>
      <c r="Q44" s="125"/>
      <c r="R44" s="125"/>
      <c r="S44" s="125"/>
      <c r="T44" s="125"/>
    </row>
    <row r="45" spans="1:20" ht="13.8">
      <c r="A45" s="125" t="s">
        <v>469</v>
      </c>
      <c r="B45" s="125"/>
      <c r="C45" s="125"/>
      <c r="D45" s="125"/>
      <c r="E45" s="125"/>
      <c r="F45" s="125"/>
      <c r="G45" s="125"/>
      <c r="H45" s="125"/>
      <c r="I45" s="125"/>
      <c r="J45" s="125"/>
      <c r="K45" s="125"/>
      <c r="L45" s="125"/>
      <c r="M45" s="125"/>
      <c r="N45" s="125"/>
      <c r="O45" s="125"/>
      <c r="P45" s="125"/>
      <c r="Q45" s="125"/>
      <c r="R45" s="125"/>
      <c r="S45" s="125"/>
      <c r="T45" s="125"/>
    </row>
    <row r="46" spans="1:20" ht="13.8">
      <c r="A46" s="126" t="s">
        <v>470</v>
      </c>
      <c r="B46" s="127"/>
      <c r="C46" s="127"/>
      <c r="D46" s="127"/>
      <c r="E46" s="127"/>
      <c r="F46" s="127"/>
      <c r="G46" s="127"/>
      <c r="H46" s="127"/>
      <c r="I46" s="127"/>
      <c r="J46" s="127"/>
      <c r="K46" s="127"/>
      <c r="L46" s="125"/>
      <c r="M46" s="125"/>
      <c r="N46" s="125"/>
      <c r="O46" s="125"/>
      <c r="P46" s="125"/>
      <c r="Q46" s="125"/>
      <c r="R46" s="125"/>
      <c r="S46" s="125"/>
      <c r="T46" s="125"/>
    </row>
    <row r="47" spans="1:20" ht="13.8">
      <c r="A47" s="125" t="s">
        <v>471</v>
      </c>
      <c r="B47" s="125"/>
      <c r="C47" s="125"/>
      <c r="D47" s="125"/>
      <c r="E47" s="125"/>
      <c r="F47" s="125"/>
      <c r="G47" s="125"/>
      <c r="H47" s="125"/>
      <c r="I47" s="125"/>
      <c r="J47" s="125"/>
      <c r="K47" s="125"/>
      <c r="L47" s="125"/>
      <c r="M47" s="125"/>
      <c r="N47" s="125"/>
      <c r="O47" s="125"/>
      <c r="P47" s="125"/>
      <c r="Q47" s="125"/>
      <c r="R47" s="125"/>
      <c r="S47" s="125"/>
      <c r="T47" s="125"/>
    </row>
    <row r="48" spans="1:20" ht="13.8">
      <c r="A48" s="337" t="s">
        <v>472</v>
      </c>
      <c r="B48" s="337"/>
      <c r="C48" s="337"/>
      <c r="D48" s="337"/>
      <c r="E48" s="337"/>
      <c r="F48" s="337"/>
      <c r="G48" s="337"/>
      <c r="H48" s="337"/>
      <c r="I48" s="337"/>
      <c r="J48" s="337"/>
      <c r="K48" s="125"/>
      <c r="L48" s="125"/>
      <c r="M48" s="125"/>
      <c r="N48" s="125"/>
      <c r="O48" s="125"/>
      <c r="P48" s="125"/>
      <c r="Q48" s="125"/>
      <c r="R48" s="125"/>
      <c r="S48" s="125"/>
      <c r="T48" s="125"/>
    </row>
    <row r="49" spans="1:20" ht="13.8">
      <c r="A49" s="128" t="s">
        <v>473</v>
      </c>
      <c r="B49" s="128"/>
      <c r="C49" s="128"/>
      <c r="D49" s="128"/>
      <c r="E49" s="128"/>
      <c r="F49" s="128"/>
      <c r="G49" s="128"/>
      <c r="H49" s="128"/>
      <c r="I49" s="128"/>
      <c r="J49" s="128"/>
      <c r="K49" s="125"/>
      <c r="L49" s="125"/>
      <c r="M49" s="125"/>
      <c r="N49" s="125"/>
      <c r="O49" s="125"/>
      <c r="P49" s="125"/>
      <c r="Q49" s="125"/>
      <c r="R49" s="125"/>
      <c r="S49" s="125"/>
      <c r="T49" s="125"/>
    </row>
    <row r="50" spans="1:20" ht="13.8">
      <c r="A50" s="337" t="s">
        <v>474</v>
      </c>
      <c r="B50" s="337"/>
      <c r="C50" s="337"/>
      <c r="D50" s="337"/>
      <c r="E50" s="337"/>
      <c r="F50" s="337"/>
      <c r="G50" s="337"/>
      <c r="H50" s="337"/>
      <c r="I50" s="337"/>
      <c r="J50" s="337"/>
      <c r="K50" s="125"/>
      <c r="L50" s="125"/>
      <c r="M50" s="125"/>
      <c r="N50" s="125"/>
      <c r="O50" s="125"/>
      <c r="P50" s="125"/>
      <c r="Q50" s="125"/>
      <c r="R50" s="125"/>
      <c r="S50" s="125"/>
      <c r="T50" s="125"/>
    </row>
    <row r="51" spans="1:20" ht="13.8">
      <c r="A51" s="128" t="s">
        <v>475</v>
      </c>
      <c r="B51" s="128"/>
      <c r="C51" s="128"/>
      <c r="D51" s="128"/>
      <c r="E51" s="128"/>
      <c r="F51" s="128"/>
      <c r="G51" s="128"/>
      <c r="H51" s="128"/>
      <c r="I51" s="128"/>
      <c r="J51" s="128"/>
      <c r="K51" s="125"/>
      <c r="L51" s="125"/>
      <c r="M51" s="125"/>
      <c r="N51" s="125"/>
      <c r="O51" s="125"/>
      <c r="P51" s="125"/>
      <c r="Q51" s="125"/>
      <c r="R51" s="125"/>
      <c r="S51" s="125"/>
      <c r="T51" s="125"/>
    </row>
    <row r="52" spans="1:20" ht="13.8">
      <c r="A52" s="129" t="s">
        <v>476</v>
      </c>
      <c r="B52" s="130"/>
      <c r="C52" s="130"/>
      <c r="D52" s="130"/>
      <c r="E52" s="130"/>
      <c r="F52" s="130"/>
      <c r="G52" s="130"/>
      <c r="H52" s="130"/>
      <c r="I52" s="130"/>
      <c r="J52" s="130"/>
      <c r="K52" s="131"/>
      <c r="L52" s="131"/>
      <c r="M52" s="131"/>
      <c r="N52" s="131"/>
      <c r="O52" s="131"/>
      <c r="P52" s="131"/>
      <c r="Q52" s="131"/>
      <c r="R52" s="131"/>
      <c r="S52" s="131"/>
      <c r="T52" s="131"/>
    </row>
    <row r="53" spans="1:20" ht="13.8">
      <c r="A53" s="131"/>
      <c r="B53" s="130"/>
      <c r="C53" s="130"/>
      <c r="D53" s="130"/>
      <c r="E53" s="130"/>
      <c r="F53" s="130"/>
      <c r="G53" s="130"/>
      <c r="H53" s="130"/>
      <c r="I53" s="130"/>
      <c r="J53" s="130"/>
      <c r="K53" s="131"/>
      <c r="L53" s="131"/>
      <c r="M53" s="131"/>
      <c r="N53" s="131"/>
      <c r="O53" s="131"/>
      <c r="P53" s="131"/>
      <c r="Q53" s="131"/>
      <c r="R53" s="131"/>
      <c r="S53" s="131"/>
      <c r="T53" s="131"/>
    </row>
    <row r="54" spans="1:20" ht="13.8">
      <c r="A54" s="132" t="s">
        <v>477</v>
      </c>
      <c r="B54" s="133"/>
      <c r="C54" s="133"/>
      <c r="D54" s="133"/>
      <c r="E54" s="133"/>
      <c r="F54" s="133"/>
      <c r="G54" s="133"/>
      <c r="H54" s="133"/>
      <c r="I54" s="133"/>
      <c r="J54" s="133"/>
      <c r="K54" s="133"/>
      <c r="L54" s="133"/>
      <c r="M54" s="134"/>
      <c r="N54" s="135"/>
      <c r="O54" s="135"/>
      <c r="P54" s="135"/>
      <c r="Q54" s="135"/>
      <c r="R54" s="135"/>
      <c r="S54" s="135"/>
      <c r="T54" s="135"/>
    </row>
    <row r="55" spans="1:20" ht="13.8">
      <c r="A55" s="136"/>
      <c r="B55" s="338" t="s">
        <v>478</v>
      </c>
      <c r="C55" s="338"/>
      <c r="D55" s="338" t="s">
        <v>479</v>
      </c>
      <c r="E55" s="338"/>
      <c r="F55" s="338" t="s">
        <v>539</v>
      </c>
      <c r="G55" s="338"/>
      <c r="H55" s="338" t="s">
        <v>480</v>
      </c>
      <c r="I55" s="338"/>
      <c r="J55" s="338" t="s">
        <v>481</v>
      </c>
      <c r="K55" s="338"/>
      <c r="L55" s="338" t="s">
        <v>482</v>
      </c>
      <c r="M55" s="338"/>
      <c r="N55" s="135"/>
      <c r="O55" s="135"/>
      <c r="P55" s="135"/>
      <c r="Q55" s="135"/>
      <c r="R55" s="135"/>
      <c r="S55" s="135"/>
      <c r="T55" s="135"/>
    </row>
    <row r="56" spans="1:20" ht="13.8">
      <c r="A56" s="137"/>
      <c r="B56" s="138" t="s">
        <v>543</v>
      </c>
      <c r="C56" s="138" t="s">
        <v>544</v>
      </c>
      <c r="D56" s="138" t="str">
        <f t="shared" ref="D56:I56" si="0">+B56</f>
        <v>30.09.2024</v>
      </c>
      <c r="E56" s="138" t="str">
        <f t="shared" si="0"/>
        <v>30.09.2023</v>
      </c>
      <c r="F56" s="138" t="str">
        <f t="shared" si="0"/>
        <v>30.09.2024</v>
      </c>
      <c r="G56" s="138" t="str">
        <f t="shared" si="0"/>
        <v>30.09.2023</v>
      </c>
      <c r="H56" s="138" t="str">
        <f t="shared" si="0"/>
        <v>30.09.2024</v>
      </c>
      <c r="I56" s="138" t="str">
        <f t="shared" si="0"/>
        <v>30.09.2023</v>
      </c>
      <c r="J56" s="138" t="str">
        <f>+H56</f>
        <v>30.09.2024</v>
      </c>
      <c r="K56" s="138" t="str">
        <f>+I56</f>
        <v>30.09.2023</v>
      </c>
      <c r="L56" s="138" t="str">
        <f>+H56</f>
        <v>30.09.2024</v>
      </c>
      <c r="M56" s="138" t="str">
        <f>+I56</f>
        <v>30.09.2023</v>
      </c>
      <c r="N56" s="135"/>
      <c r="O56" s="135"/>
      <c r="P56" s="135"/>
      <c r="Q56" s="135"/>
      <c r="R56" s="135"/>
      <c r="S56" s="135"/>
      <c r="T56" s="135"/>
    </row>
    <row r="57" spans="1:20" ht="13.8">
      <c r="A57" s="139"/>
      <c r="B57" s="139" t="s">
        <v>535</v>
      </c>
      <c r="C57" s="139" t="s">
        <v>535</v>
      </c>
      <c r="D57" s="139" t="s">
        <v>535</v>
      </c>
      <c r="E57" s="139" t="s">
        <v>535</v>
      </c>
      <c r="F57" s="139" t="s">
        <v>535</v>
      </c>
      <c r="G57" s="139" t="s">
        <v>535</v>
      </c>
      <c r="H57" s="139" t="s">
        <v>535</v>
      </c>
      <c r="I57" s="139" t="s">
        <v>535</v>
      </c>
      <c r="J57" s="139" t="s">
        <v>535</v>
      </c>
      <c r="K57" s="139" t="s">
        <v>535</v>
      </c>
      <c r="L57" s="139" t="s">
        <v>535</v>
      </c>
      <c r="M57" s="139" t="s">
        <v>535</v>
      </c>
      <c r="N57" s="135"/>
      <c r="O57" s="135"/>
      <c r="P57" s="135"/>
      <c r="Q57" s="135"/>
      <c r="R57" s="135"/>
      <c r="S57" s="135"/>
      <c r="T57" s="135"/>
    </row>
    <row r="58" spans="1:20" ht="13.8">
      <c r="A58" s="139"/>
      <c r="B58" s="139"/>
      <c r="C58" s="139"/>
      <c r="D58" s="139"/>
      <c r="E58" s="139"/>
      <c r="F58" s="140"/>
      <c r="G58" s="140"/>
      <c r="H58" s="139"/>
      <c r="I58" s="139"/>
      <c r="J58" s="139"/>
      <c r="K58" s="139"/>
      <c r="L58" s="139"/>
      <c r="M58" s="139"/>
      <c r="N58" s="135"/>
      <c r="O58" s="135"/>
      <c r="P58" s="135"/>
      <c r="Q58" s="135"/>
      <c r="R58" s="135"/>
      <c r="S58" s="135"/>
      <c r="T58" s="135"/>
    </row>
    <row r="59" spans="1:20" ht="13.8">
      <c r="A59" s="141" t="s">
        <v>483</v>
      </c>
      <c r="B59" s="165">
        <v>103801</v>
      </c>
      <c r="C59" s="166">
        <v>99236</v>
      </c>
      <c r="D59" s="165">
        <v>58027</v>
      </c>
      <c r="E59" s="166">
        <v>53110</v>
      </c>
      <c r="F59" s="165">
        <v>1480</v>
      </c>
      <c r="G59" s="166">
        <v>5786</v>
      </c>
      <c r="H59" s="165">
        <v>396</v>
      </c>
      <c r="I59" s="166">
        <v>377</v>
      </c>
      <c r="J59" s="165">
        <v>0</v>
      </c>
      <c r="K59" s="166">
        <v>0</v>
      </c>
      <c r="L59" s="142">
        <f>+J59+H59+F59+D59+B59</f>
        <v>163704</v>
      </c>
      <c r="M59" s="142">
        <f>+K59+I59+G59+E59+C59</f>
        <v>158509</v>
      </c>
      <c r="N59" s="135"/>
      <c r="O59" s="135"/>
      <c r="P59" s="135"/>
      <c r="Q59" s="135"/>
      <c r="R59" s="135"/>
      <c r="S59" s="135"/>
      <c r="T59" s="135"/>
    </row>
    <row r="60" spans="1:20" ht="13.8">
      <c r="A60" s="141" t="s">
        <v>484</v>
      </c>
      <c r="B60" s="165">
        <v>20429</v>
      </c>
      <c r="C60" s="166">
        <v>16231</v>
      </c>
      <c r="D60" s="165">
        <v>9497</v>
      </c>
      <c r="E60" s="166">
        <v>7199</v>
      </c>
      <c r="F60" s="165">
        <v>102</v>
      </c>
      <c r="G60" s="166">
        <v>246</v>
      </c>
      <c r="H60" s="165">
        <v>41</v>
      </c>
      <c r="I60" s="166">
        <v>40</v>
      </c>
      <c r="J60" s="165">
        <v>-4572</v>
      </c>
      <c r="K60" s="166">
        <v>-3722</v>
      </c>
      <c r="L60" s="142">
        <f>+J60+H60+F60+D60+B60</f>
        <v>25497</v>
      </c>
      <c r="M60" s="142">
        <f>+K60+I60+G60+E60+C60</f>
        <v>19994</v>
      </c>
      <c r="N60" s="135"/>
      <c r="O60" s="135"/>
      <c r="P60" s="135"/>
      <c r="Q60" s="135"/>
      <c r="R60" s="135"/>
      <c r="S60" s="135"/>
      <c r="T60" s="135"/>
    </row>
    <row r="61" spans="1:20" ht="13.8">
      <c r="A61" s="134"/>
      <c r="B61" s="143"/>
      <c r="C61" s="144"/>
      <c r="D61" s="143"/>
      <c r="E61" s="144"/>
      <c r="F61" s="143"/>
      <c r="G61" s="143"/>
      <c r="H61" s="143"/>
      <c r="I61" s="143"/>
      <c r="J61" s="143"/>
      <c r="K61" s="143"/>
      <c r="L61" s="145"/>
      <c r="M61" s="145"/>
      <c r="N61" s="135"/>
      <c r="O61" s="135"/>
      <c r="P61" s="135"/>
      <c r="Q61" s="135"/>
      <c r="R61" s="135"/>
      <c r="S61" s="135"/>
      <c r="T61" s="135"/>
    </row>
    <row r="62" spans="1:20" ht="13.8">
      <c r="A62" s="146" t="s">
        <v>485</v>
      </c>
      <c r="B62" s="135"/>
      <c r="C62" s="147"/>
      <c r="D62" s="147"/>
      <c r="E62" s="147"/>
      <c r="F62" s="147"/>
      <c r="G62" s="147"/>
      <c r="H62" s="147"/>
      <c r="I62" s="147"/>
      <c r="J62" s="147"/>
      <c r="K62" s="135"/>
      <c r="L62" s="135"/>
      <c r="M62" s="135"/>
      <c r="N62" s="135"/>
      <c r="O62" s="135"/>
      <c r="P62" s="135"/>
      <c r="Q62" s="135"/>
      <c r="R62" s="135"/>
      <c r="S62" s="135"/>
      <c r="T62" s="135"/>
    </row>
    <row r="63" spans="1:20" ht="13.8">
      <c r="A63" s="147"/>
      <c r="B63" s="148"/>
      <c r="C63" s="149" t="str">
        <f>B56</f>
        <v>30.09.2024</v>
      </c>
      <c r="D63" s="149" t="str">
        <f>C56</f>
        <v>30.09.2023</v>
      </c>
      <c r="E63" s="147"/>
      <c r="F63" s="147"/>
      <c r="G63" s="147"/>
      <c r="H63" s="147"/>
      <c r="I63" s="147"/>
      <c r="J63" s="147"/>
      <c r="K63" s="135"/>
      <c r="L63" s="135"/>
      <c r="M63" s="135"/>
      <c r="N63" s="135"/>
      <c r="O63" s="135"/>
      <c r="P63" s="135"/>
      <c r="Q63" s="135"/>
      <c r="R63" s="135"/>
      <c r="S63" s="135"/>
      <c r="T63" s="135"/>
    </row>
    <row r="64" spans="1:20" ht="13.8">
      <c r="A64" s="147"/>
      <c r="B64" s="148"/>
      <c r="C64" s="161" t="s">
        <v>535</v>
      </c>
      <c r="D64" s="161" t="s">
        <v>535</v>
      </c>
      <c r="E64" s="147"/>
      <c r="F64" s="147"/>
      <c r="G64" s="147"/>
      <c r="H64" s="147"/>
      <c r="I64" s="147"/>
      <c r="J64" s="147"/>
      <c r="K64" s="135"/>
      <c r="L64" s="135"/>
      <c r="M64" s="135"/>
      <c r="N64" s="135"/>
      <c r="O64" s="135"/>
      <c r="P64" s="135"/>
      <c r="Q64" s="135"/>
      <c r="R64" s="135"/>
      <c r="S64" s="135"/>
      <c r="T64" s="135"/>
    </row>
    <row r="65" spans="1:20" ht="13.8">
      <c r="A65" s="147"/>
      <c r="B65" s="148"/>
      <c r="C65" s="150"/>
      <c r="D65" s="150"/>
      <c r="E65" s="147"/>
      <c r="F65" s="147"/>
      <c r="G65" s="147"/>
      <c r="H65" s="147"/>
      <c r="I65" s="147"/>
      <c r="J65" s="147"/>
      <c r="K65" s="135"/>
      <c r="L65" s="135"/>
      <c r="M65" s="135"/>
      <c r="N65" s="135"/>
      <c r="O65" s="135"/>
      <c r="P65" s="135"/>
      <c r="Q65" s="135"/>
      <c r="R65" s="135"/>
      <c r="S65" s="135"/>
      <c r="T65" s="135"/>
    </row>
    <row r="66" spans="1:20" ht="14.4" thickBot="1">
      <c r="A66" s="339" t="s">
        <v>486</v>
      </c>
      <c r="B66" s="339"/>
      <c r="C66" s="162">
        <v>104092</v>
      </c>
      <c r="D66" s="162">
        <v>107279</v>
      </c>
      <c r="E66" s="147"/>
      <c r="F66" s="147"/>
      <c r="G66" s="147"/>
      <c r="H66" s="147"/>
      <c r="I66" s="147"/>
      <c r="J66" s="135"/>
      <c r="K66" s="135"/>
      <c r="L66" s="135"/>
      <c r="M66" s="135"/>
      <c r="N66" s="135"/>
      <c r="O66" s="135"/>
      <c r="P66" s="135"/>
      <c r="Q66" s="135"/>
      <c r="R66" s="135"/>
      <c r="S66" s="135"/>
      <c r="T66" s="135"/>
    </row>
    <row r="67" spans="1:20" ht="13.8">
      <c r="A67" s="147"/>
      <c r="B67" s="148"/>
      <c r="C67" s="164"/>
      <c r="D67" s="164"/>
      <c r="E67" s="147"/>
      <c r="F67" s="147"/>
      <c r="G67" s="147"/>
      <c r="H67" s="147"/>
      <c r="I67" s="147"/>
      <c r="J67" s="135"/>
      <c r="K67" s="135"/>
      <c r="L67" s="135"/>
      <c r="M67" s="135"/>
      <c r="N67" s="135"/>
      <c r="O67" s="135"/>
      <c r="P67" s="135"/>
      <c r="Q67" s="135"/>
      <c r="R67" s="135"/>
      <c r="S67" s="135"/>
      <c r="T67" s="135"/>
    </row>
    <row r="68" spans="1:20" ht="14.4" thickBot="1">
      <c r="A68" s="339" t="s">
        <v>487</v>
      </c>
      <c r="B68" s="339"/>
      <c r="C68" s="162">
        <v>27147</v>
      </c>
      <c r="D68" s="162">
        <v>30891</v>
      </c>
      <c r="E68" s="147"/>
      <c r="F68" s="147"/>
      <c r="G68" s="147"/>
      <c r="H68" s="147"/>
      <c r="I68" s="147"/>
      <c r="J68" s="135"/>
      <c r="K68" s="135"/>
      <c r="L68" s="135"/>
      <c r="M68" s="135"/>
      <c r="N68" s="135"/>
      <c r="O68" s="135"/>
      <c r="P68" s="135"/>
      <c r="Q68" s="135"/>
      <c r="R68" s="135"/>
      <c r="S68" s="135"/>
      <c r="T68" s="135"/>
    </row>
    <row r="69" spans="1:20" ht="13.8">
      <c r="A69" s="147"/>
      <c r="B69" s="147"/>
      <c r="C69" s="147"/>
      <c r="D69" s="147"/>
      <c r="E69" s="147"/>
      <c r="F69" s="147"/>
      <c r="G69" s="147"/>
      <c r="H69" s="147"/>
      <c r="I69" s="147"/>
      <c r="J69" s="147"/>
      <c r="K69" s="135"/>
      <c r="L69" s="135"/>
      <c r="M69" s="135"/>
      <c r="N69" s="135"/>
      <c r="O69" s="135"/>
      <c r="P69" s="135"/>
      <c r="Q69" s="135"/>
      <c r="R69" s="135"/>
      <c r="S69" s="135"/>
      <c r="T69" s="135"/>
    </row>
    <row r="70" spans="1:20" ht="13.8">
      <c r="A70" s="147"/>
      <c r="B70" s="147"/>
      <c r="C70" s="147"/>
      <c r="D70" s="147"/>
      <c r="E70" s="147"/>
      <c r="F70" s="147"/>
      <c r="G70" s="147"/>
      <c r="H70" s="147"/>
      <c r="I70" s="147"/>
      <c r="J70" s="147"/>
      <c r="K70" s="135"/>
      <c r="L70" s="135"/>
      <c r="M70" s="135"/>
      <c r="N70" s="135"/>
      <c r="O70" s="135"/>
      <c r="P70" s="135"/>
      <c r="Q70" s="135"/>
      <c r="R70" s="135"/>
      <c r="S70" s="135"/>
      <c r="T70" s="135"/>
    </row>
    <row r="71" spans="1:20" ht="13.8">
      <c r="A71" s="146" t="s">
        <v>488</v>
      </c>
      <c r="B71" s="147"/>
      <c r="C71" s="147"/>
      <c r="D71" s="147"/>
      <c r="E71" s="147"/>
      <c r="F71" s="147"/>
      <c r="G71" s="147"/>
      <c r="H71" s="147"/>
      <c r="I71" s="147"/>
      <c r="J71" s="147"/>
      <c r="K71" s="135"/>
      <c r="L71" s="135"/>
      <c r="M71" s="135"/>
      <c r="N71" s="135"/>
      <c r="O71" s="135"/>
      <c r="P71" s="135"/>
      <c r="Q71" s="135"/>
      <c r="R71" s="135"/>
      <c r="S71" s="135"/>
      <c r="T71" s="135"/>
    </row>
    <row r="72" spans="1:20" ht="13.8">
      <c r="A72" s="147"/>
      <c r="B72" s="147"/>
      <c r="C72" s="147"/>
      <c r="D72" s="147"/>
      <c r="E72" s="147"/>
      <c r="F72" s="147"/>
      <c r="G72" s="147"/>
      <c r="H72" s="147"/>
      <c r="I72" s="147"/>
      <c r="J72" s="147"/>
      <c r="K72" s="135"/>
      <c r="L72" s="135"/>
      <c r="M72" s="135"/>
      <c r="N72" s="135"/>
      <c r="O72" s="135"/>
      <c r="P72" s="135"/>
      <c r="Q72" s="135"/>
      <c r="R72" s="135"/>
      <c r="S72" s="135"/>
      <c r="T72" s="135"/>
    </row>
    <row r="73" spans="1:20" ht="13.8">
      <c r="A73" s="147"/>
      <c r="B73" s="147"/>
      <c r="C73" s="151" t="str">
        <f>+C63</f>
        <v>30.09.2024</v>
      </c>
      <c r="D73" s="151" t="s">
        <v>536</v>
      </c>
      <c r="E73" s="147"/>
      <c r="F73" s="147"/>
      <c r="G73" s="147"/>
      <c r="H73" s="147"/>
      <c r="I73" s="147"/>
      <c r="J73" s="147"/>
      <c r="K73" s="135"/>
      <c r="L73" s="135"/>
      <c r="M73" s="135"/>
      <c r="N73" s="135"/>
      <c r="O73" s="135"/>
      <c r="P73" s="135"/>
      <c r="Q73" s="135"/>
      <c r="R73" s="135"/>
      <c r="S73" s="135"/>
      <c r="T73" s="135"/>
    </row>
    <row r="74" spans="1:20" ht="13.8">
      <c r="A74" s="147"/>
      <c r="B74" s="147"/>
      <c r="C74" s="161" t="s">
        <v>535</v>
      </c>
      <c r="D74" s="161" t="s">
        <v>535</v>
      </c>
      <c r="E74" s="147"/>
      <c r="F74" s="147"/>
      <c r="G74" s="147"/>
      <c r="H74" s="147"/>
      <c r="I74" s="147"/>
      <c r="J74" s="147"/>
      <c r="K74" s="135"/>
      <c r="L74" s="135"/>
      <c r="M74" s="135"/>
      <c r="N74" s="135"/>
      <c r="O74" s="135"/>
      <c r="P74" s="135"/>
      <c r="Q74" s="135"/>
      <c r="R74" s="135"/>
      <c r="S74" s="135"/>
      <c r="T74" s="135"/>
    </row>
    <row r="75" spans="1:20" ht="13.8">
      <c r="A75" s="147"/>
      <c r="B75" s="147"/>
      <c r="C75" s="150"/>
      <c r="D75" s="150"/>
      <c r="E75" s="147"/>
      <c r="F75" s="147"/>
      <c r="G75" s="147"/>
      <c r="H75" s="147"/>
      <c r="I75" s="147"/>
      <c r="J75" s="147"/>
      <c r="K75" s="135"/>
      <c r="L75" s="135"/>
      <c r="M75" s="135"/>
      <c r="N75" s="135"/>
      <c r="O75" s="135"/>
      <c r="P75" s="135"/>
      <c r="Q75" s="135"/>
      <c r="R75" s="135"/>
      <c r="S75" s="135"/>
      <c r="T75" s="135"/>
    </row>
    <row r="76" spans="1:20" ht="14.4" thickBot="1">
      <c r="A76" s="340" t="s">
        <v>489</v>
      </c>
      <c r="B76" s="340"/>
      <c r="C76" s="162">
        <v>33137</v>
      </c>
      <c r="D76" s="162">
        <v>37893</v>
      </c>
      <c r="E76" s="147"/>
      <c r="F76" s="147"/>
      <c r="G76" s="147"/>
      <c r="H76" s="147"/>
      <c r="I76" s="147"/>
      <c r="J76" s="135"/>
      <c r="K76" s="135"/>
      <c r="L76" s="135"/>
      <c r="M76" s="135"/>
      <c r="N76" s="135"/>
      <c r="O76" s="135"/>
      <c r="P76" s="135"/>
      <c r="Q76" s="135"/>
      <c r="R76" s="135"/>
      <c r="S76" s="135"/>
      <c r="T76" s="135"/>
    </row>
    <row r="77" spans="1:20" ht="13.8">
      <c r="A77" s="147"/>
      <c r="B77" s="147"/>
      <c r="C77" s="164"/>
      <c r="D77" s="163"/>
      <c r="E77" s="147"/>
      <c r="F77" s="147"/>
      <c r="G77" s="147"/>
      <c r="H77" s="147"/>
      <c r="I77" s="147"/>
      <c r="J77" s="135"/>
      <c r="K77" s="135"/>
      <c r="L77" s="135"/>
      <c r="M77" s="135"/>
      <c r="N77" s="135"/>
      <c r="O77" s="135"/>
      <c r="P77" s="135"/>
      <c r="Q77" s="135"/>
      <c r="R77" s="135"/>
      <c r="S77" s="135"/>
      <c r="T77" s="135"/>
    </row>
    <row r="78" spans="1:20" ht="14.4" thickBot="1">
      <c r="A78" s="340" t="s">
        <v>490</v>
      </c>
      <c r="B78" s="340"/>
      <c r="C78" s="162">
        <v>10278</v>
      </c>
      <c r="D78" s="162">
        <v>13907</v>
      </c>
      <c r="E78" s="147"/>
      <c r="F78" s="147"/>
      <c r="G78" s="147"/>
      <c r="H78" s="147"/>
      <c r="I78" s="147"/>
      <c r="J78" s="135"/>
      <c r="K78" s="135"/>
      <c r="L78" s="135"/>
      <c r="M78" s="135"/>
      <c r="N78" s="135"/>
      <c r="O78" s="135"/>
      <c r="P78" s="135"/>
      <c r="Q78" s="135"/>
      <c r="R78" s="135"/>
      <c r="S78" s="135"/>
      <c r="T78" s="135"/>
    </row>
    <row r="79" spans="1:20" ht="13.8">
      <c r="A79" s="147"/>
      <c r="B79" s="147"/>
      <c r="C79" s="147"/>
      <c r="D79" s="147"/>
      <c r="E79" s="147"/>
      <c r="F79" s="147"/>
      <c r="G79" s="147"/>
      <c r="H79" s="147"/>
      <c r="I79" s="147"/>
      <c r="J79" s="147"/>
      <c r="K79" s="135"/>
      <c r="L79" s="135"/>
      <c r="M79" s="135"/>
      <c r="N79" s="135"/>
      <c r="O79" s="135"/>
      <c r="P79" s="135"/>
      <c r="Q79" s="135"/>
      <c r="R79" s="135"/>
      <c r="S79" s="135"/>
      <c r="T79" s="135"/>
    </row>
    <row r="80" spans="1:20" ht="13.8">
      <c r="A80" s="152"/>
      <c r="B80" s="130"/>
      <c r="C80" s="130"/>
      <c r="D80" s="130"/>
      <c r="E80" s="130"/>
      <c r="F80" s="130"/>
      <c r="G80" s="130"/>
      <c r="H80" s="130"/>
      <c r="I80" s="130"/>
      <c r="J80" s="130"/>
      <c r="K80" s="131"/>
      <c r="L80" s="131"/>
      <c r="M80" s="131"/>
      <c r="N80" s="131"/>
      <c r="O80" s="131"/>
      <c r="P80" s="131"/>
      <c r="Q80" s="131"/>
      <c r="R80" s="131"/>
      <c r="S80" s="131"/>
      <c r="T80" s="131"/>
    </row>
    <row r="81" spans="1:20" ht="13.8">
      <c r="A81" s="129" t="s">
        <v>491</v>
      </c>
      <c r="B81" s="147"/>
      <c r="C81" s="147"/>
      <c r="D81" s="147"/>
      <c r="E81" s="147"/>
      <c r="F81" s="147"/>
      <c r="G81" s="147"/>
      <c r="H81" s="147"/>
      <c r="I81" s="147"/>
      <c r="J81" s="147"/>
      <c r="K81" s="135"/>
      <c r="L81" s="135"/>
      <c r="M81" s="135"/>
      <c r="N81" s="135"/>
      <c r="O81" s="135"/>
      <c r="P81" s="135"/>
      <c r="Q81" s="135"/>
      <c r="R81" s="135"/>
      <c r="S81" s="135"/>
      <c r="T81" s="135"/>
    </row>
    <row r="82" spans="1:20" ht="13.8">
      <c r="A82" s="129" t="s">
        <v>492</v>
      </c>
      <c r="B82" s="147"/>
      <c r="C82" s="147"/>
      <c r="D82" s="147"/>
      <c r="E82" s="147"/>
      <c r="F82" s="147"/>
      <c r="G82" s="147"/>
      <c r="H82" s="147"/>
      <c r="I82" s="147"/>
      <c r="J82" s="147"/>
      <c r="K82" s="135"/>
      <c r="L82" s="135"/>
      <c r="M82" s="135"/>
      <c r="N82" s="135"/>
      <c r="O82" s="135"/>
      <c r="P82" s="135"/>
      <c r="Q82" s="135"/>
      <c r="R82" s="135"/>
      <c r="S82" s="135"/>
      <c r="T82" s="135"/>
    </row>
    <row r="83" spans="1:20" ht="13.8">
      <c r="A83" s="340" t="s">
        <v>493</v>
      </c>
      <c r="B83" s="340"/>
      <c r="C83" s="340"/>
      <c r="D83" s="340"/>
      <c r="E83" s="340"/>
      <c r="F83" s="340"/>
      <c r="G83" s="340"/>
      <c r="H83" s="340"/>
      <c r="I83" s="340"/>
      <c r="J83" s="340"/>
      <c r="K83" s="135"/>
      <c r="L83" s="135"/>
      <c r="M83" s="135"/>
      <c r="N83" s="135"/>
      <c r="O83" s="135"/>
      <c r="P83" s="135"/>
      <c r="Q83" s="135"/>
      <c r="R83" s="135"/>
      <c r="S83" s="135"/>
      <c r="T83" s="135"/>
    </row>
    <row r="84" spans="1:20" ht="13.8">
      <c r="A84" s="129" t="s">
        <v>494</v>
      </c>
      <c r="B84" s="147"/>
      <c r="C84" s="147"/>
      <c r="D84" s="147"/>
      <c r="E84" s="147"/>
      <c r="F84" s="147"/>
      <c r="G84" s="147"/>
      <c r="H84" s="147"/>
      <c r="I84" s="147"/>
      <c r="J84" s="147"/>
      <c r="K84" s="135"/>
      <c r="L84" s="135"/>
      <c r="M84" s="135"/>
      <c r="N84" s="135"/>
      <c r="O84" s="135"/>
      <c r="P84" s="135"/>
      <c r="Q84" s="135"/>
      <c r="R84" s="135"/>
      <c r="S84" s="135"/>
      <c r="T84" s="135"/>
    </row>
    <row r="85" spans="1:20" ht="13.8">
      <c r="A85" s="129" t="s">
        <v>495</v>
      </c>
      <c r="B85" s="147"/>
      <c r="C85" s="147"/>
      <c r="D85" s="147"/>
      <c r="E85" s="147"/>
      <c r="F85" s="147"/>
      <c r="G85" s="147"/>
      <c r="H85" s="147"/>
      <c r="I85" s="147"/>
      <c r="J85" s="147"/>
      <c r="K85" s="135"/>
      <c r="L85" s="135"/>
      <c r="M85" s="135"/>
      <c r="N85" s="135"/>
      <c r="O85" s="135"/>
      <c r="P85" s="135"/>
      <c r="Q85" s="135"/>
      <c r="R85" s="135"/>
      <c r="S85" s="135"/>
      <c r="T85" s="135"/>
    </row>
    <row r="86" spans="1:20" ht="13.8">
      <c r="A86" s="125" t="s">
        <v>496</v>
      </c>
      <c r="B86" s="125"/>
      <c r="C86" s="125"/>
      <c r="D86" s="125"/>
      <c r="E86" s="125"/>
      <c r="F86" s="125"/>
      <c r="G86" s="125"/>
      <c r="H86" s="125"/>
      <c r="I86" s="125"/>
      <c r="J86" s="125"/>
      <c r="K86" s="125"/>
      <c r="L86" s="125"/>
      <c r="M86" s="125"/>
      <c r="N86" s="125"/>
      <c r="O86" s="125"/>
      <c r="P86" s="125"/>
      <c r="Q86" s="125"/>
      <c r="R86" s="125"/>
      <c r="S86" s="125"/>
      <c r="T86" s="125"/>
    </row>
    <row r="87" spans="1:20" ht="31.5" customHeight="1">
      <c r="A87" s="337" t="s">
        <v>497</v>
      </c>
      <c r="B87" s="337"/>
      <c r="C87" s="337"/>
      <c r="D87" s="337"/>
      <c r="E87" s="337"/>
      <c r="F87" s="337"/>
      <c r="G87" s="337"/>
      <c r="H87" s="337"/>
      <c r="I87" s="337"/>
      <c r="J87" s="337"/>
      <c r="K87" s="125"/>
      <c r="L87" s="125"/>
      <c r="M87" s="125"/>
      <c r="N87" s="125"/>
      <c r="O87" s="125"/>
      <c r="P87" s="125"/>
      <c r="Q87" s="125"/>
      <c r="R87" s="125"/>
      <c r="S87" s="125"/>
      <c r="T87" s="125"/>
    </row>
    <row r="88" spans="1:20" ht="13.8">
      <c r="A88" s="153" t="s">
        <v>498</v>
      </c>
      <c r="B88" s="154"/>
      <c r="C88" s="154"/>
      <c r="D88" s="154"/>
      <c r="E88" s="154"/>
      <c r="F88" s="154"/>
      <c r="G88" s="154"/>
      <c r="H88" s="154"/>
      <c r="I88" s="154"/>
      <c r="J88" s="154"/>
      <c r="K88" s="154"/>
      <c r="L88" s="125"/>
      <c r="M88" s="125"/>
      <c r="N88" s="125"/>
      <c r="O88" s="125"/>
      <c r="P88" s="125"/>
      <c r="Q88" s="125"/>
      <c r="R88" s="125"/>
      <c r="S88" s="125"/>
      <c r="T88" s="125"/>
    </row>
    <row r="89" spans="1:20" ht="13.8">
      <c r="A89" s="155" t="s">
        <v>499</v>
      </c>
      <c r="B89" s="154"/>
      <c r="C89" s="154"/>
      <c r="D89" s="154"/>
      <c r="E89" s="154"/>
      <c r="F89" s="154"/>
      <c r="G89" s="154"/>
      <c r="H89" s="154"/>
      <c r="I89" s="154"/>
      <c r="J89" s="154"/>
      <c r="K89" s="154"/>
      <c r="L89" s="125"/>
      <c r="M89" s="125"/>
      <c r="N89" s="125"/>
      <c r="O89" s="125"/>
      <c r="P89" s="125"/>
      <c r="Q89" s="125"/>
      <c r="R89" s="125"/>
      <c r="S89" s="125"/>
      <c r="T89" s="125"/>
    </row>
    <row r="90" spans="1:20" ht="13.8">
      <c r="A90" s="153" t="s">
        <v>500</v>
      </c>
      <c r="B90" s="154"/>
      <c r="C90" s="154"/>
      <c r="D90" s="154"/>
      <c r="E90" s="154"/>
      <c r="F90" s="154"/>
      <c r="G90" s="154"/>
      <c r="H90" s="154"/>
      <c r="I90" s="154"/>
      <c r="J90" s="154"/>
      <c r="K90" s="154"/>
      <c r="L90" s="125"/>
      <c r="M90" s="125"/>
      <c r="N90" s="125"/>
      <c r="O90" s="125"/>
      <c r="P90" s="125"/>
      <c r="Q90" s="125"/>
      <c r="R90" s="125"/>
      <c r="S90" s="125"/>
      <c r="T90" s="125"/>
    </row>
    <row r="91" spans="1:20" ht="13.8">
      <c r="A91" s="337" t="s">
        <v>501</v>
      </c>
      <c r="B91" s="337"/>
      <c r="C91" s="337"/>
      <c r="D91" s="337"/>
      <c r="E91" s="337"/>
      <c r="F91" s="337"/>
      <c r="G91" s="337"/>
      <c r="H91" s="337"/>
      <c r="I91" s="337"/>
      <c r="J91" s="337"/>
      <c r="K91" s="125"/>
      <c r="L91" s="125"/>
      <c r="M91" s="125"/>
      <c r="N91" s="125"/>
      <c r="O91" s="125"/>
      <c r="P91" s="125"/>
      <c r="Q91" s="125"/>
      <c r="R91" s="125"/>
      <c r="S91" s="125"/>
      <c r="T91" s="125"/>
    </row>
    <row r="92" spans="1:20" ht="13.8">
      <c r="A92" s="127" t="s">
        <v>502</v>
      </c>
      <c r="B92" s="154"/>
      <c r="C92" s="154"/>
      <c r="D92" s="154"/>
      <c r="E92" s="154"/>
      <c r="F92" s="154"/>
      <c r="G92" s="154"/>
      <c r="H92" s="154"/>
      <c r="I92" s="154"/>
      <c r="J92" s="154"/>
      <c r="K92" s="154"/>
      <c r="L92" s="125"/>
      <c r="M92" s="125"/>
      <c r="N92" s="125"/>
      <c r="O92" s="125"/>
      <c r="P92" s="125"/>
      <c r="Q92" s="125"/>
      <c r="R92" s="125"/>
      <c r="S92" s="125"/>
      <c r="T92" s="125"/>
    </row>
    <row r="93" spans="1:20" ht="13.8">
      <c r="A93" s="153" t="s">
        <v>503</v>
      </c>
      <c r="B93" s="154"/>
      <c r="C93" s="154"/>
      <c r="D93" s="154"/>
      <c r="E93" s="154"/>
      <c r="F93" s="154"/>
      <c r="G93" s="154"/>
      <c r="H93" s="154"/>
      <c r="I93" s="154"/>
      <c r="J93" s="154"/>
      <c r="K93" s="154"/>
      <c r="L93" s="125"/>
      <c r="M93" s="125"/>
      <c r="N93" s="125"/>
      <c r="O93" s="125"/>
      <c r="P93" s="125"/>
      <c r="Q93" s="125"/>
      <c r="R93" s="125"/>
      <c r="S93" s="125"/>
      <c r="T93" s="125"/>
    </row>
    <row r="94" spans="1:20" ht="13.8">
      <c r="A94" s="156" t="s">
        <v>545</v>
      </c>
      <c r="B94" s="156"/>
      <c r="C94" s="156"/>
      <c r="D94" s="156"/>
      <c r="E94" s="156"/>
      <c r="F94" s="156"/>
      <c r="G94" s="156"/>
      <c r="H94" s="156"/>
      <c r="I94" s="156"/>
      <c r="J94" s="156"/>
      <c r="K94" s="156"/>
      <c r="L94" s="135"/>
      <c r="M94" s="135"/>
      <c r="N94" s="135"/>
      <c r="O94" s="135"/>
      <c r="P94" s="135"/>
      <c r="Q94" s="135"/>
      <c r="R94" s="135"/>
      <c r="S94" s="135"/>
      <c r="T94" s="135"/>
    </row>
    <row r="95" spans="1:20" ht="13.8">
      <c r="A95" s="153" t="s">
        <v>504</v>
      </c>
      <c r="B95" s="154"/>
      <c r="C95" s="154"/>
      <c r="D95" s="154"/>
      <c r="E95" s="154"/>
      <c r="F95" s="154"/>
      <c r="G95" s="154"/>
      <c r="H95" s="154"/>
      <c r="I95" s="154"/>
      <c r="J95" s="154"/>
      <c r="K95" s="154"/>
      <c r="L95" s="125"/>
      <c r="M95" s="125"/>
      <c r="N95" s="125"/>
      <c r="O95" s="125"/>
      <c r="P95" s="125"/>
      <c r="Q95" s="125"/>
      <c r="R95" s="125"/>
      <c r="S95" s="125"/>
      <c r="T95" s="125"/>
    </row>
    <row r="96" spans="1:20" ht="13.8">
      <c r="A96" s="127" t="s">
        <v>505</v>
      </c>
      <c r="B96" s="154"/>
      <c r="C96" s="154"/>
      <c r="D96" s="154"/>
      <c r="E96" s="154"/>
      <c r="F96" s="154"/>
      <c r="G96" s="154"/>
      <c r="H96" s="154"/>
      <c r="I96" s="154"/>
      <c r="J96" s="154"/>
      <c r="K96" s="154"/>
      <c r="L96" s="125"/>
      <c r="M96" s="125"/>
      <c r="N96" s="125"/>
      <c r="O96" s="125"/>
      <c r="P96" s="125"/>
      <c r="Q96" s="125"/>
      <c r="R96" s="125"/>
      <c r="S96" s="125"/>
      <c r="T96" s="125"/>
    </row>
    <row r="97" spans="1:20" ht="13.8">
      <c r="A97" s="153" t="s">
        <v>506</v>
      </c>
      <c r="B97" s="154"/>
      <c r="C97" s="154"/>
      <c r="D97" s="154"/>
      <c r="E97" s="154"/>
      <c r="F97" s="154"/>
      <c r="G97" s="154"/>
      <c r="H97" s="154"/>
      <c r="I97" s="154"/>
      <c r="J97" s="154"/>
      <c r="K97" s="154"/>
      <c r="L97" s="125"/>
      <c r="M97" s="125"/>
      <c r="N97" s="125"/>
      <c r="O97" s="125"/>
      <c r="P97" s="125"/>
      <c r="Q97" s="125"/>
      <c r="R97" s="125"/>
      <c r="S97" s="125"/>
      <c r="T97" s="125"/>
    </row>
    <row r="98" spans="1:20" ht="14.25" customHeight="1">
      <c r="A98" s="337" t="s">
        <v>538</v>
      </c>
      <c r="B98" s="337"/>
      <c r="C98" s="337"/>
      <c r="D98" s="337"/>
      <c r="E98" s="337"/>
      <c r="F98" s="337"/>
      <c r="G98" s="337"/>
      <c r="H98" s="337"/>
      <c r="I98" s="337"/>
      <c r="J98" s="337"/>
      <c r="K98" s="154"/>
      <c r="L98" s="125"/>
      <c r="M98" s="125"/>
      <c r="N98" s="125"/>
      <c r="O98" s="125"/>
      <c r="P98" s="125"/>
      <c r="Q98" s="125"/>
      <c r="R98" s="125"/>
      <c r="S98" s="125"/>
      <c r="T98" s="125"/>
    </row>
    <row r="99" spans="1:20" ht="15.75" customHeight="1">
      <c r="A99" s="153" t="s">
        <v>507</v>
      </c>
      <c r="B99" s="154"/>
      <c r="C99" s="154"/>
      <c r="D99" s="154"/>
      <c r="E99" s="154"/>
      <c r="F99" s="154"/>
      <c r="G99" s="154"/>
      <c r="H99" s="154"/>
      <c r="I99" s="154"/>
      <c r="J99" s="154"/>
      <c r="K99" s="154"/>
      <c r="L99" s="125"/>
      <c r="M99" s="125"/>
      <c r="N99" s="125"/>
      <c r="O99" s="125"/>
      <c r="P99" s="125"/>
      <c r="Q99" s="125"/>
      <c r="R99" s="125"/>
      <c r="S99" s="125"/>
      <c r="T99" s="125"/>
    </row>
    <row r="100" spans="1:20" ht="13.8">
      <c r="A100" s="337" t="s">
        <v>508</v>
      </c>
      <c r="B100" s="337"/>
      <c r="C100" s="337"/>
      <c r="D100" s="337"/>
      <c r="E100" s="337"/>
      <c r="F100" s="337"/>
      <c r="G100" s="337"/>
      <c r="H100" s="337"/>
      <c r="I100" s="337"/>
      <c r="J100" s="337"/>
      <c r="K100" s="154"/>
      <c r="L100" s="125"/>
      <c r="M100" s="125"/>
      <c r="N100" s="125"/>
      <c r="O100" s="125"/>
      <c r="P100" s="125"/>
      <c r="Q100" s="125"/>
      <c r="R100" s="125"/>
      <c r="S100" s="125"/>
      <c r="T100" s="125"/>
    </row>
    <row r="101" spans="1:20" ht="13.8">
      <c r="A101" s="153" t="s">
        <v>509</v>
      </c>
      <c r="B101" s="154"/>
      <c r="C101" s="154"/>
      <c r="D101" s="154"/>
      <c r="E101" s="154"/>
      <c r="F101" s="154"/>
      <c r="G101" s="154"/>
      <c r="H101" s="154"/>
      <c r="I101" s="154"/>
      <c r="J101" s="154"/>
      <c r="K101" s="154"/>
      <c r="L101" s="125"/>
      <c r="M101" s="125"/>
      <c r="N101" s="125"/>
      <c r="O101" s="125"/>
      <c r="P101" s="125"/>
      <c r="Q101" s="125"/>
      <c r="R101" s="125"/>
      <c r="S101" s="125"/>
      <c r="T101" s="125"/>
    </row>
    <row r="102" spans="1:20" ht="13.8">
      <c r="A102" s="337" t="s">
        <v>510</v>
      </c>
      <c r="B102" s="337"/>
      <c r="C102" s="337"/>
      <c r="D102" s="337"/>
      <c r="E102" s="337"/>
      <c r="F102" s="337"/>
      <c r="G102" s="337"/>
      <c r="H102" s="337"/>
      <c r="I102" s="337"/>
      <c r="J102" s="337"/>
      <c r="K102" s="154"/>
      <c r="L102" s="125"/>
      <c r="M102" s="125"/>
      <c r="N102" s="125"/>
      <c r="O102" s="125"/>
      <c r="P102" s="125"/>
      <c r="Q102" s="125"/>
      <c r="R102" s="125"/>
      <c r="S102" s="125"/>
      <c r="T102" s="125"/>
    </row>
    <row r="103" spans="1:20" ht="13.8">
      <c r="A103" s="125" t="s">
        <v>511</v>
      </c>
      <c r="B103" s="125"/>
      <c r="C103" s="125"/>
      <c r="D103" s="125"/>
      <c r="E103" s="125"/>
      <c r="F103" s="125"/>
      <c r="G103" s="125"/>
      <c r="H103" s="125"/>
      <c r="I103" s="125"/>
      <c r="J103" s="125"/>
      <c r="K103" s="127"/>
      <c r="L103" s="125"/>
      <c r="M103" s="125"/>
      <c r="N103" s="125"/>
      <c r="O103" s="125"/>
      <c r="P103" s="125"/>
      <c r="Q103" s="125"/>
      <c r="R103" s="125"/>
      <c r="S103" s="125"/>
      <c r="T103" s="125"/>
    </row>
    <row r="104" spans="1:20" ht="13.8">
      <c r="A104" s="337" t="s">
        <v>512</v>
      </c>
      <c r="B104" s="337"/>
      <c r="C104" s="337"/>
      <c r="D104" s="337"/>
      <c r="E104" s="337"/>
      <c r="F104" s="337"/>
      <c r="G104" s="337"/>
      <c r="H104" s="337"/>
      <c r="I104" s="337"/>
      <c r="J104" s="337"/>
      <c r="K104" s="127"/>
      <c r="L104" s="125"/>
      <c r="M104" s="125"/>
      <c r="N104" s="125"/>
      <c r="O104" s="125"/>
      <c r="P104" s="125"/>
      <c r="Q104" s="125"/>
      <c r="R104" s="125"/>
      <c r="S104" s="125"/>
      <c r="T104" s="125"/>
    </row>
    <row r="105" spans="1:20" ht="13.8">
      <c r="A105" s="128" t="s">
        <v>513</v>
      </c>
      <c r="B105" s="128"/>
      <c r="C105" s="128"/>
      <c r="D105" s="128"/>
      <c r="E105" s="128"/>
      <c r="F105" s="128"/>
      <c r="G105" s="128"/>
      <c r="H105" s="128"/>
      <c r="I105" s="128"/>
      <c r="J105" s="128"/>
      <c r="K105" s="127"/>
      <c r="L105" s="125"/>
      <c r="M105" s="125"/>
      <c r="N105" s="125"/>
      <c r="O105" s="125"/>
      <c r="P105" s="125"/>
      <c r="Q105" s="125"/>
      <c r="R105" s="125"/>
      <c r="S105" s="125"/>
      <c r="T105" s="125"/>
    </row>
    <row r="106" spans="1:20" ht="13.8">
      <c r="A106" s="337" t="s">
        <v>514</v>
      </c>
      <c r="B106" s="337"/>
      <c r="C106" s="337"/>
      <c r="D106" s="337"/>
      <c r="E106" s="337"/>
      <c r="F106" s="337"/>
      <c r="G106" s="337"/>
      <c r="H106" s="337"/>
      <c r="I106" s="337"/>
      <c r="J106" s="337"/>
      <c r="K106" s="127"/>
      <c r="L106" s="125"/>
      <c r="M106" s="125"/>
      <c r="N106" s="125"/>
      <c r="O106" s="125"/>
      <c r="P106" s="125"/>
      <c r="Q106" s="125"/>
      <c r="R106" s="125"/>
      <c r="S106" s="125"/>
      <c r="T106" s="125"/>
    </row>
    <row r="107" spans="1:20" ht="13.8">
      <c r="A107" s="128" t="s">
        <v>515</v>
      </c>
      <c r="B107" s="128"/>
      <c r="C107" s="128"/>
      <c r="D107" s="128"/>
      <c r="E107" s="128"/>
      <c r="F107" s="128"/>
      <c r="G107" s="128"/>
      <c r="H107" s="128"/>
      <c r="I107" s="128"/>
      <c r="J107" s="128"/>
      <c r="K107" s="127"/>
      <c r="L107" s="125"/>
      <c r="M107" s="125"/>
      <c r="N107" s="125"/>
      <c r="O107" s="125"/>
      <c r="P107" s="125"/>
      <c r="Q107" s="125"/>
      <c r="R107" s="125"/>
      <c r="S107" s="125"/>
      <c r="T107" s="125"/>
    </row>
    <row r="108" spans="1:20" ht="28.95" customHeight="1">
      <c r="A108" s="337" t="s">
        <v>516</v>
      </c>
      <c r="B108" s="337"/>
      <c r="C108" s="337"/>
      <c r="D108" s="337"/>
      <c r="E108" s="337"/>
      <c r="F108" s="337"/>
      <c r="G108" s="337"/>
      <c r="H108" s="337"/>
      <c r="I108" s="337"/>
      <c r="J108" s="337"/>
      <c r="K108" s="127"/>
      <c r="L108" s="125"/>
      <c r="M108" s="125"/>
      <c r="N108" s="125"/>
      <c r="O108" s="125"/>
      <c r="P108" s="125"/>
      <c r="Q108" s="125"/>
      <c r="R108" s="125"/>
      <c r="S108" s="125"/>
      <c r="T108" s="125"/>
    </row>
    <row r="109" spans="1:20" ht="13.8">
      <c r="A109" s="125" t="s">
        <v>517</v>
      </c>
      <c r="B109" s="125"/>
      <c r="C109" s="125"/>
      <c r="D109" s="125"/>
      <c r="E109" s="125"/>
      <c r="F109" s="125"/>
      <c r="G109" s="125"/>
      <c r="H109" s="125"/>
      <c r="I109" s="125"/>
      <c r="J109" s="125"/>
      <c r="K109" s="125"/>
      <c r="L109" s="125"/>
      <c r="M109" s="125"/>
      <c r="N109" s="125"/>
      <c r="O109" s="125"/>
      <c r="P109" s="125"/>
      <c r="Q109" s="125"/>
      <c r="R109" s="125"/>
      <c r="S109" s="125"/>
      <c r="T109" s="125"/>
    </row>
    <row r="110" spans="1:20" ht="13.8">
      <c r="A110" s="157" t="s">
        <v>518</v>
      </c>
      <c r="B110" s="125"/>
      <c r="C110" s="125"/>
      <c r="D110" s="125"/>
      <c r="E110" s="125"/>
      <c r="F110" s="125"/>
      <c r="G110" s="125"/>
      <c r="H110" s="125"/>
      <c r="I110" s="125"/>
      <c r="J110" s="125"/>
      <c r="K110" s="127"/>
      <c r="L110" s="125"/>
      <c r="M110" s="125"/>
      <c r="N110" s="125"/>
      <c r="O110" s="125"/>
      <c r="P110" s="125"/>
      <c r="Q110" s="125"/>
      <c r="R110" s="125"/>
      <c r="S110" s="125"/>
      <c r="T110" s="125"/>
    </row>
    <row r="111" spans="1:20" ht="13.8">
      <c r="A111" s="158" t="s">
        <v>519</v>
      </c>
      <c r="B111" s="125"/>
      <c r="C111" s="125"/>
      <c r="D111" s="125"/>
      <c r="E111" s="125"/>
      <c r="F111" s="125"/>
      <c r="G111" s="125"/>
      <c r="H111" s="125"/>
      <c r="I111" s="125"/>
      <c r="J111" s="125"/>
      <c r="K111" s="127"/>
      <c r="L111" s="125"/>
      <c r="M111" s="125"/>
      <c r="N111" s="125"/>
      <c r="O111" s="125"/>
      <c r="P111" s="125"/>
      <c r="Q111" s="125"/>
      <c r="R111" s="125"/>
      <c r="S111" s="125"/>
      <c r="T111" s="125"/>
    </row>
    <row r="112" spans="1:20" ht="13.8">
      <c r="A112" s="155" t="s">
        <v>520</v>
      </c>
      <c r="B112" s="125"/>
      <c r="C112" s="125"/>
      <c r="D112" s="125"/>
      <c r="E112" s="125"/>
      <c r="F112" s="125"/>
      <c r="G112" s="125"/>
      <c r="H112" s="125"/>
      <c r="I112" s="125"/>
      <c r="J112" s="125"/>
      <c r="K112" s="125"/>
      <c r="L112" s="125"/>
      <c r="M112" s="125"/>
      <c r="N112" s="125"/>
      <c r="O112" s="125"/>
      <c r="P112" s="125"/>
      <c r="Q112" s="125"/>
      <c r="R112" s="125"/>
      <c r="S112" s="125"/>
      <c r="T112" s="125"/>
    </row>
    <row r="113" spans="1:20" ht="13.8">
      <c r="A113" s="128" t="s">
        <v>521</v>
      </c>
      <c r="B113" s="128"/>
      <c r="C113" s="128"/>
      <c r="D113" s="128"/>
      <c r="E113" s="128"/>
      <c r="F113" s="128"/>
      <c r="G113" s="128"/>
      <c r="H113" s="128"/>
      <c r="I113" s="128"/>
      <c r="J113" s="128"/>
      <c r="K113" s="125"/>
      <c r="L113" s="125"/>
      <c r="M113" s="125"/>
      <c r="N113" s="125"/>
      <c r="O113" s="125"/>
      <c r="P113" s="125"/>
      <c r="Q113" s="125"/>
      <c r="R113" s="125"/>
      <c r="S113" s="125"/>
      <c r="T113" s="125"/>
    </row>
    <row r="114" spans="1:20" ht="13.8">
      <c r="A114" s="337" t="s">
        <v>522</v>
      </c>
      <c r="B114" s="337"/>
      <c r="C114" s="337"/>
      <c r="D114" s="337"/>
      <c r="E114" s="337"/>
      <c r="F114" s="337"/>
      <c r="G114" s="337"/>
      <c r="H114" s="337"/>
      <c r="I114" s="337"/>
      <c r="J114" s="337"/>
      <c r="K114" s="125"/>
      <c r="L114" s="125"/>
      <c r="M114" s="125"/>
      <c r="N114" s="125"/>
      <c r="O114" s="125"/>
      <c r="P114" s="125"/>
      <c r="Q114" s="125"/>
      <c r="R114" s="125"/>
      <c r="S114" s="125"/>
      <c r="T114" s="125"/>
    </row>
    <row r="115" spans="1:20" ht="13.8">
      <c r="A115" s="125"/>
      <c r="B115" s="125"/>
      <c r="C115" s="125"/>
      <c r="D115" s="125"/>
      <c r="E115" s="125"/>
      <c r="F115" s="125"/>
      <c r="G115" s="125"/>
      <c r="H115" s="125"/>
      <c r="I115" s="125"/>
      <c r="J115" s="125"/>
      <c r="K115" s="125"/>
      <c r="L115" s="125"/>
      <c r="M115" s="125"/>
      <c r="N115" s="125"/>
      <c r="O115" s="125"/>
      <c r="P115" s="125"/>
      <c r="Q115" s="125"/>
      <c r="R115" s="125"/>
      <c r="S115" s="125"/>
      <c r="T115" s="125"/>
    </row>
    <row r="116" spans="1:20" ht="13.8">
      <c r="A116" s="337" t="s">
        <v>523</v>
      </c>
      <c r="B116" s="337"/>
      <c r="C116" s="337"/>
      <c r="D116" s="337"/>
      <c r="E116" s="337"/>
      <c r="F116" s="337"/>
      <c r="G116" s="337"/>
      <c r="H116" s="337"/>
      <c r="I116" s="337"/>
      <c r="J116" s="337"/>
      <c r="K116" s="127"/>
      <c r="L116" s="125"/>
      <c r="M116" s="125"/>
      <c r="N116" s="125"/>
      <c r="O116" s="125"/>
      <c r="P116" s="125"/>
      <c r="Q116" s="125"/>
      <c r="R116" s="125"/>
      <c r="S116" s="125"/>
      <c r="T116" s="125"/>
    </row>
    <row r="117" spans="1:20" ht="13.8">
      <c r="A117" s="127"/>
      <c r="B117" s="127"/>
      <c r="C117" s="127"/>
      <c r="D117" s="127"/>
      <c r="E117" s="127"/>
      <c r="F117" s="127"/>
      <c r="G117" s="127"/>
      <c r="H117" s="127"/>
      <c r="I117" s="127"/>
      <c r="J117" s="127"/>
      <c r="K117" s="127"/>
      <c r="L117" s="125"/>
      <c r="M117" s="125"/>
      <c r="N117" s="125"/>
      <c r="O117" s="125"/>
      <c r="P117" s="125"/>
      <c r="Q117" s="125"/>
      <c r="R117" s="125"/>
      <c r="S117" s="125"/>
      <c r="T117" s="125"/>
    </row>
    <row r="118" spans="1:20" ht="13.8">
      <c r="A118" s="159" t="s">
        <v>524</v>
      </c>
      <c r="B118" s="128"/>
      <c r="C118" s="128"/>
      <c r="D118" s="128"/>
      <c r="E118" s="128"/>
      <c r="F118" s="128"/>
      <c r="G118" s="128"/>
      <c r="H118" s="128"/>
      <c r="I118" s="128"/>
      <c r="J118" s="128"/>
      <c r="K118" s="127"/>
      <c r="L118" s="125"/>
      <c r="M118" s="125"/>
      <c r="N118" s="125"/>
      <c r="O118" s="125"/>
      <c r="P118" s="125"/>
      <c r="Q118" s="125"/>
      <c r="R118" s="125"/>
      <c r="S118" s="125"/>
      <c r="T118" s="125"/>
    </row>
    <row r="119" spans="1:20" ht="34.5" customHeight="1">
      <c r="A119" s="337" t="s">
        <v>531</v>
      </c>
      <c r="B119" s="337"/>
      <c r="C119" s="337"/>
      <c r="D119" s="337"/>
      <c r="E119" s="337"/>
      <c r="F119" s="337"/>
      <c r="G119" s="337"/>
      <c r="H119" s="337"/>
      <c r="I119" s="337"/>
      <c r="J119" s="337"/>
      <c r="K119" s="160"/>
      <c r="L119" s="125"/>
      <c r="M119" s="125"/>
      <c r="N119" s="125"/>
      <c r="O119" s="125"/>
      <c r="P119" s="125"/>
      <c r="Q119" s="125"/>
      <c r="R119" s="125"/>
      <c r="S119" s="125"/>
      <c r="T119" s="125"/>
    </row>
    <row r="120" spans="1:20" ht="39.75" customHeight="1">
      <c r="A120" s="337" t="s">
        <v>532</v>
      </c>
      <c r="B120" s="337"/>
      <c r="C120" s="337"/>
      <c r="D120" s="337"/>
      <c r="E120" s="337"/>
      <c r="F120" s="337"/>
      <c r="G120" s="337"/>
      <c r="H120" s="337"/>
      <c r="I120" s="337"/>
      <c r="J120" s="337"/>
      <c r="K120" s="160"/>
      <c r="L120" s="125"/>
      <c r="M120" s="125"/>
      <c r="N120" s="125"/>
      <c r="O120" s="125"/>
      <c r="P120" s="125"/>
      <c r="Q120" s="125"/>
      <c r="R120" s="125"/>
      <c r="S120" s="125"/>
      <c r="T120" s="125"/>
    </row>
    <row r="121" spans="1:20" ht="36" customHeight="1">
      <c r="A121" s="337" t="s">
        <v>525</v>
      </c>
      <c r="B121" s="337"/>
      <c r="C121" s="337"/>
      <c r="D121" s="337"/>
      <c r="E121" s="337"/>
      <c r="F121" s="337"/>
      <c r="G121" s="337"/>
      <c r="H121" s="337"/>
      <c r="I121" s="337"/>
      <c r="J121" s="337"/>
      <c r="K121" s="127"/>
      <c r="L121" s="125"/>
      <c r="M121" s="125"/>
      <c r="N121" s="125"/>
      <c r="O121" s="125"/>
      <c r="P121" s="125"/>
      <c r="Q121" s="125"/>
      <c r="R121" s="125"/>
      <c r="S121" s="125"/>
      <c r="T121" s="125"/>
    </row>
    <row r="122" spans="1:20" ht="36" customHeight="1">
      <c r="A122" s="337" t="s">
        <v>526</v>
      </c>
      <c r="B122" s="337"/>
      <c r="C122" s="337"/>
      <c r="D122" s="337"/>
      <c r="E122" s="337"/>
      <c r="F122" s="337"/>
      <c r="G122" s="337"/>
      <c r="H122" s="337"/>
      <c r="I122" s="337"/>
      <c r="J122" s="337"/>
      <c r="K122" s="337"/>
      <c r="L122" s="337"/>
      <c r="M122" s="337"/>
      <c r="N122" s="337"/>
      <c r="O122" s="337"/>
      <c r="P122" s="337"/>
      <c r="Q122" s="337"/>
      <c r="R122" s="337"/>
      <c r="S122" s="337"/>
      <c r="T122" s="337"/>
    </row>
    <row r="123" spans="1:20" ht="38.25" customHeight="1">
      <c r="A123" s="337" t="s">
        <v>533</v>
      </c>
      <c r="B123" s="337"/>
      <c r="C123" s="337"/>
      <c r="D123" s="337"/>
      <c r="E123" s="337"/>
      <c r="F123" s="337"/>
      <c r="G123" s="337"/>
      <c r="H123" s="337"/>
      <c r="I123" s="337"/>
      <c r="J123" s="337"/>
      <c r="K123" s="160"/>
      <c r="L123" s="125"/>
      <c r="M123" s="125"/>
      <c r="N123" s="125"/>
      <c r="O123" s="125"/>
      <c r="P123" s="125"/>
      <c r="Q123" s="125"/>
      <c r="R123" s="125"/>
      <c r="S123" s="125"/>
      <c r="T123" s="125"/>
    </row>
    <row r="124" spans="1:20" ht="37.5" customHeight="1">
      <c r="A124" s="337" t="s">
        <v>537</v>
      </c>
      <c r="B124" s="337"/>
      <c r="C124" s="337"/>
      <c r="D124" s="337"/>
      <c r="E124" s="337"/>
      <c r="F124" s="337"/>
      <c r="G124" s="337"/>
      <c r="H124" s="337"/>
      <c r="I124" s="337"/>
      <c r="J124" s="337"/>
      <c r="K124" s="127"/>
      <c r="L124" s="125"/>
      <c r="M124" s="125"/>
      <c r="N124" s="125"/>
      <c r="O124" s="125"/>
      <c r="P124" s="125"/>
      <c r="Q124" s="125"/>
      <c r="R124" s="125"/>
      <c r="S124" s="125"/>
      <c r="T124" s="125"/>
    </row>
    <row r="125" spans="1:20" ht="27" customHeight="1">
      <c r="A125" s="337" t="s">
        <v>527</v>
      </c>
      <c r="B125" s="337"/>
      <c r="C125" s="337"/>
      <c r="D125" s="337"/>
      <c r="E125" s="337"/>
      <c r="F125" s="337"/>
      <c r="G125" s="337"/>
      <c r="H125" s="337"/>
      <c r="I125" s="337"/>
      <c r="J125" s="337"/>
      <c r="K125" s="127"/>
      <c r="L125" s="125"/>
      <c r="M125" s="125"/>
      <c r="N125" s="125"/>
      <c r="O125" s="125"/>
      <c r="P125" s="125"/>
      <c r="Q125" s="125"/>
      <c r="R125" s="125"/>
      <c r="S125" s="125"/>
      <c r="T125" s="125"/>
    </row>
    <row r="126" spans="1:20" ht="42" customHeight="1">
      <c r="A126" s="337" t="s">
        <v>528</v>
      </c>
      <c r="B126" s="337"/>
      <c r="C126" s="337"/>
      <c r="D126" s="337"/>
      <c r="E126" s="337"/>
      <c r="F126" s="337"/>
      <c r="G126" s="337"/>
      <c r="H126" s="337"/>
      <c r="I126" s="337"/>
      <c r="J126" s="337"/>
      <c r="K126" s="127"/>
      <c r="L126" s="125"/>
      <c r="M126" s="125"/>
      <c r="N126" s="125"/>
      <c r="O126" s="125"/>
      <c r="P126" s="125"/>
      <c r="Q126" s="125"/>
      <c r="R126" s="125"/>
      <c r="S126" s="125"/>
      <c r="T126" s="125"/>
    </row>
    <row r="127" spans="1:20" ht="13.8">
      <c r="A127" s="128"/>
      <c r="B127" s="128"/>
      <c r="C127" s="128"/>
      <c r="D127" s="128"/>
      <c r="E127" s="128"/>
      <c r="F127" s="128"/>
      <c r="G127" s="128"/>
      <c r="H127" s="128"/>
      <c r="I127" s="128"/>
      <c r="J127" s="128"/>
      <c r="K127" s="127"/>
      <c r="L127" s="125"/>
      <c r="M127" s="125"/>
      <c r="N127" s="125"/>
      <c r="O127" s="125"/>
      <c r="P127" s="125"/>
      <c r="Q127" s="125"/>
      <c r="R127" s="125"/>
      <c r="S127" s="125"/>
      <c r="T127" s="125"/>
    </row>
    <row r="128" spans="1:20" ht="13.8">
      <c r="A128" s="159" t="s">
        <v>529</v>
      </c>
      <c r="B128" s="127"/>
      <c r="C128" s="127"/>
      <c r="D128" s="127"/>
      <c r="E128" s="127"/>
      <c r="F128" s="127"/>
      <c r="G128" s="127"/>
      <c r="H128" s="127"/>
      <c r="I128" s="127"/>
      <c r="J128" s="127"/>
      <c r="K128" s="127"/>
      <c r="L128" s="125"/>
      <c r="M128" s="125"/>
      <c r="N128" s="125"/>
      <c r="O128" s="125"/>
      <c r="P128" s="125"/>
      <c r="Q128" s="125"/>
      <c r="R128" s="125"/>
      <c r="S128" s="125"/>
      <c r="T128" s="125"/>
    </row>
    <row r="129" spans="1:20" ht="36.75" customHeight="1">
      <c r="A129" s="336" t="s">
        <v>530</v>
      </c>
      <c r="B129" s="336"/>
      <c r="C129" s="336"/>
      <c r="D129" s="336"/>
      <c r="E129" s="336"/>
      <c r="F129" s="336"/>
      <c r="G129" s="336"/>
      <c r="H129" s="336"/>
      <c r="I129" s="336"/>
      <c r="J129" s="336"/>
      <c r="K129" s="125"/>
      <c r="L129" s="125"/>
      <c r="M129" s="125"/>
      <c r="N129" s="125"/>
      <c r="O129" s="125"/>
      <c r="P129" s="125"/>
      <c r="Q129" s="125"/>
      <c r="R129" s="125"/>
      <c r="S129" s="125"/>
      <c r="T129" s="125"/>
    </row>
    <row r="130" spans="1:20" ht="13.8">
      <c r="A130" s="125" t="s">
        <v>534</v>
      </c>
      <c r="B130" s="125"/>
      <c r="C130" s="125"/>
      <c r="D130" s="125"/>
      <c r="E130" s="125"/>
      <c r="F130" s="125"/>
      <c r="G130" s="125"/>
      <c r="H130" s="125"/>
      <c r="I130" s="125"/>
      <c r="J130" s="125"/>
      <c r="K130" s="125"/>
      <c r="L130" s="125"/>
      <c r="M130" s="125"/>
      <c r="N130" s="125"/>
      <c r="O130" s="125"/>
      <c r="P130" s="125"/>
      <c r="Q130" s="125"/>
      <c r="R130" s="125"/>
      <c r="S130" s="125"/>
      <c r="T130" s="125"/>
    </row>
  </sheetData>
  <mergeCells count="36">
    <mergeCell ref="A129:J129"/>
    <mergeCell ref="K122:T122"/>
    <mergeCell ref="A123:J123"/>
    <mergeCell ref="A124:J124"/>
    <mergeCell ref="A125:J125"/>
    <mergeCell ref="A126:J126"/>
    <mergeCell ref="A116:J116"/>
    <mergeCell ref="A119:J119"/>
    <mergeCell ref="A120:J120"/>
    <mergeCell ref="A121:J121"/>
    <mergeCell ref="A122:J122"/>
    <mergeCell ref="A102:J102"/>
    <mergeCell ref="A104:J104"/>
    <mergeCell ref="A106:J106"/>
    <mergeCell ref="A108:J108"/>
    <mergeCell ref="A114:J114"/>
    <mergeCell ref="A83:J83"/>
    <mergeCell ref="A87:J87"/>
    <mergeCell ref="A91:J91"/>
    <mergeCell ref="A100:J100"/>
    <mergeCell ref="A98:J98"/>
    <mergeCell ref="L55:M55"/>
    <mergeCell ref="A66:B66"/>
    <mergeCell ref="A68:B68"/>
    <mergeCell ref="A76:B76"/>
    <mergeCell ref="A78:B78"/>
    <mergeCell ref="B55:C55"/>
    <mergeCell ref="D55:E55"/>
    <mergeCell ref="F55:G55"/>
    <mergeCell ref="H55:I55"/>
    <mergeCell ref="J55:K55"/>
    <mergeCell ref="A1:I40"/>
    <mergeCell ref="A42:J42"/>
    <mergeCell ref="A43:J43"/>
    <mergeCell ref="A48:J48"/>
    <mergeCell ref="A50:J50"/>
  </mergeCells>
  <hyperlinks>
    <hyperlink ref="A46" r:id="rId1" xr:uid="{57C89BA7-9780-40B6-BBEE-198567F365F4}"/>
    <hyperlink ref="A110" r:id="rId2" xr:uid="{26A51007-404E-4C10-9DC9-2A662D8FB968}"/>
  </hyperlinks>
  <pageMargins left="0.7" right="0.7" top="0.75" bottom="0.75" header="0.3" footer="0.3"/>
  <pageSetup paperSize="9" scale="31" orientation="portrait" r:id="rId3"/>
  <colBreaks count="1" manualBreakCount="1">
    <brk id="13" max="1048575" man="1"/>
  </colBreaks>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PK</vt:lpstr>
      <vt:lpstr>NT_D</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2024-04-24T15:41:25Z</cp:lastPrinted>
  <dcterms:created xsi:type="dcterms:W3CDTF">2008-10-17T11:51:54Z</dcterms:created>
  <dcterms:modified xsi:type="dcterms:W3CDTF">2024-10-23T13:41:25Z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2024-02-15T14:24:14Z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a76eb1f7-0e90-4384-b0f1-d40fc0030962</vt:lpwstr>
  </property>
  <property fmtid="{D5CDD505-2E9C-101B-9397-08002B2CF9AE}" pid="9" name="MSIP_Label_dc74e229-e028-4d7c-a6a3-26c7da30bf72_ContentBits">
    <vt:lpwstr>0</vt:lpwstr>
  </property>
</Properties>
</file>