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<sst xmlns="http://schemas.openxmlformats.org/spreadsheetml/2006/main" count="397" uniqueCount="344">
  <si>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</si>
  <si>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</si>
  <si>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</si>
  <si>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</si>
  <si>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</si>
  <si>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</si>
  <si>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</si>
  <si>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</si>
  <si>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</si>
  <si>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</si>
  <si>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</si>
  <si>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</si>
  <si>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</si>
  <si>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</si>
  <si>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</si>
  <si>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</si>
  <si>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</si>
  <si>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</si>
  <si>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</si>
  <si>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</si>
  <si>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</si>
  <si>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</si>
  <si>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</si>
  <si>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</si>
  <si>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</si>
  <si>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</si>
  <si>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</si>
  <si>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</si>
  <si>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</si>
  <si>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</si>
  <si>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</si>
  <si>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</si>
  <si>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</si>
  <si>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</si>
  <si>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</si>
  <si>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</si>
  <si>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</si>
  <si>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</si>
  <si>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</si>
  <si>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</si>
  <si>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</si>
  <si>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</si>
  <si>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</si>
  <si>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</si>
  <si>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</si>
  <si>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</si>
  <si>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</si>
  <si>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</si>
  <si>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</si>
  <si>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</si>
  <si>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</si>
  <si>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</si>
  <si>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</si>
  <si>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</si>
  <si>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</si>
  <si>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</si>
  <si>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</si>
  <si>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</si>
  <si>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</si>
  <si>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</si>
  <si>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</si>
  <si>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</si>
  <si>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</si>
  <si>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</si>
  <si>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</si>
  <si>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</si>
  <si>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</si>
  <si>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</si>
  <si>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</si>
  <si>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</si>
  <si>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</si>
  <si>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</si>
  <si>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</si>
  <si>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</si>
  <si>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</si>
  <si>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</si>
  <si>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</si>
  <si>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</si>
  <si>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</si>
  <si>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</si>
  <si>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</si>
  <si>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</si>
  <si>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</si>
  <si>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</si>
  <si>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</si>
  <si>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</si>
  <si>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</si>
  <si>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</si>
  <si>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</si>
  <si>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</si>
  <si>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</si>
  <si>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</si>
  <si>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</si>
  <si>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</si>
  <si>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</si>
  <si>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</si>
  <si>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</si>
  <si>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</si>
  <si>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</si>
  <si>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</si>
  <si>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</si>
  <si>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</si>
  <si>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</si>
  <si>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</si>
  <si>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</si>
  <si>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</si>
  <si>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</si>
  <si>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</si>
  <si>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</si>
  <si>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</si>
  <si>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</si>
  <si>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</si>
  <si>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</si>
  <si>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</si>
  <si>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</si>
  <si>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</si>
  <si>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</si>
  <si>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</si>
  <si>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</si>
  <si>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</si>
  <si>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</si>
  <si>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</si>
  <si>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</si>
  <si>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</si>
  <si>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</si>
  <si>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</si>
  <si>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</si>
  <si>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</si>
  <si>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</si>
  <si>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</si>
  <si>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</si>
  <si>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</si>
  <si>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</si>
  <si>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</si>
  <si>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</si>
  <si>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</si>
  <si>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</si>
  <si>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</si>
  <si>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</si>
  <si>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</si>
  <si>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</si>
  <si>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</si>
  <si>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</si>
  <si>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</si>
  <si>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</si>
  <si>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</si>
  <si>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</si>
  <si>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</si>
  <si>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</si>
  <si>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</si>
  <si>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</si>
  <si>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</si>
  <si>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</si>
  <si>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</si>
  <si>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</si>
  <si>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</si>
  <si>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</si>
  <si>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</si>
  <si>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</si>
  <si>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</si>
  <si>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</si>
  <si>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</si>
  <si>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</si>
  <si>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</si>
  <si>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</si>
  <si>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</si>
  <si>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</si>
  <si>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</si>
  <si>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</si>
  <si>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</si>
  <si>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</si>
  <si>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</si>
  <si>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</si>
  <si>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</si>
  <si>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</si>
  <si>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</si>
  <si>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</si>
  <si>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</si>
  <si>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</si>
  <si>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</si>
  <si>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</si>
  <si>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</si>
  <si>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</si>
  <si>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</si>
  <si>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</si>
  <si>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</si>
  <si>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</si>
  <si>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</si>
  <si>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</si>
  <si>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</si>
  <si>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</si>
  <si>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</si>
  <si>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</si>
  <si>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</si>
  <si>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</si>
  <si>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</si>
  <si>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</si>
  <si>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</si>
  <si>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</si>
  <si>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</si>
  <si>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</si>
  <si>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</si>
  <si>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</si>
  <si>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t>V. RETAINED EARNINGS (073-074)</t>
  </si>
  <si>
    <t>E) ACCRUED CHARGES AND DEFERRED REVENUE</t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</si>
  <si>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</si>
  <si>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</si>
  <si>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</si>
  <si>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</si>
  <si>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</si>
  <si>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</si>
  <si>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</si>
  <si>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</si>
  <si>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</si>
  <si>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</si>
  <si>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</si>
  <si>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</si>
  <si>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</si>
  <si>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</si>
  <si>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</si>
  <si>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</si>
  <si>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</si>
  <si>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</si>
  <si>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</si>
  <si>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</si>
  <si>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</si>
  <si>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</si>
  <si>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</si>
  <si>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</si>
  <si>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</si>
  <si>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</si>
  <si>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</si>
  <si>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</si>
  <si>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</si>
  <si>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</si>
  <si>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</si>
  <si>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</si>
  <si>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</si>
  <si>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</si>
  <si>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</si>
  <si>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</si>
  <si>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</si>
  <si>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</si>
  <si>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</si>
  <si>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</si>
  <si>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</si>
  <si>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</si>
  <si>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</si>
  <si>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</si>
  <si>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</si>
  <si>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</si>
  <si>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</si>
  <si>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</si>
  <si>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</si>
  <si>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</si>
  <si>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</si>
  <si>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</si>
  <si>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</si>
  <si>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</si>
  <si>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</si>
  <si>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</si>
  <si>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</si>
  <si>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</si>
  <si>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</si>
  <si>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</si>
  <si>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</si>
  <si>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</si>
  <si>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</si>
  <si>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</si>
  <si>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</si>
  <si>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</si>
  <si>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</si>
  <si>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</si>
  <si>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</si>
  <si>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</si>
  <si>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</si>
  <si>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</si>
  <si>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</si>
  <si>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</si>
  <si>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</si>
  <si>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</si>
  <si>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</si>
  <si>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</si>
  <si>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</si>
  <si>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</si>
  <si>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</si>
  <si>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</si>
  <si>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</si>
  <si>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</si>
  <si>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</si>
  <si>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</si>
  <si>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</si>
  <si>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</si>
  <si>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</si>
  <si>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</si>
  <si>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</si>
  <si>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</si>
  <si>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</si>
  <si>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</si>
  <si>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</si>
  <si>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</si>
  <si>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</si>
  <si>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</si>
  <si>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</si>
  <si>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</si>
  <si>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</si>
  <si>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</si>
  <si>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</si>
  <si>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</si>
  <si>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</si>
  <si>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</si>
  <si>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</si>
  <si>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</si>
  <si>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</si>
  <si>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</si>
  <si>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</si>
  <si>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</si>
  <si>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</si>
  <si>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</si>
  <si>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</si>
  <si>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</si>
  <si>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1.1.2017.</t>
  </si>
  <si>
    <t>2630</t>
  </si>
  <si>
    <t>Restated</t>
  </si>
  <si>
    <t>31.12.2016.</t>
  </si>
  <si>
    <t>31.12.2017</t>
  </si>
  <si>
    <t>Ericsson Nikola Tesla BY d.o.o.</t>
  </si>
  <si>
    <t>as at 31 December 2017</t>
  </si>
  <si>
    <t>for the period 01 January 2017 to 31 December 2017</t>
  </si>
  <si>
    <t>in the period 01 January 2017 to 31 December 2017</t>
  </si>
  <si>
    <t>31.12.2017.</t>
  </si>
  <si>
    <t>Bjelorusija, Minsk, Ulica Zibickaja 2</t>
  </si>
  <si>
    <t>192753195</t>
  </si>
  <si>
    <t>Digital Services</t>
  </si>
  <si>
    <t>Managed Services</t>
  </si>
  <si>
    <t>Other</t>
  </si>
  <si>
    <r>
      <t xml:space="preserve">B)  NON CURRENT ASSETS </t>
    </r>
    <r>
      <rPr>
        <sz val="10"/>
        <rFont val="Arial"/>
        <family val="2"/>
      </rPr>
      <t>(003+010+020+029+033)</t>
    </r>
  </si>
  <si>
    <r>
      <t xml:space="preserve">C)  CURENT ASSETS </t>
    </r>
    <r>
      <rPr>
        <sz val="10"/>
        <rFont val="Arial"/>
        <family val="2"/>
      </rPr>
      <t>(035+043+050+058)</t>
    </r>
  </si>
  <si>
    <r>
      <t xml:space="preserve">E)  TOTAL ASSETS </t>
    </r>
    <r>
      <rPr>
        <sz val="10"/>
        <rFont val="Arial"/>
        <family val="2"/>
      </rPr>
      <t>(001+002+034+059)</t>
    </r>
  </si>
  <si>
    <r>
      <t xml:space="preserve">A)  EQUITY </t>
    </r>
    <r>
      <rPr>
        <sz val="10"/>
        <rFont val="Arial"/>
        <family val="2"/>
      </rPr>
      <t>(063+064+065+071+072+075+078)</t>
    </r>
  </si>
  <si>
    <r>
      <t xml:space="preserve">B)  PROVISIONS </t>
    </r>
    <r>
      <rPr>
        <sz val="10"/>
        <rFont val="Arial"/>
        <family val="2"/>
      </rPr>
      <t>(080 do 082)</t>
    </r>
  </si>
  <si>
    <r>
      <t xml:space="preserve">C)  NON-CURRENT LIABILITIES </t>
    </r>
    <r>
      <rPr>
        <sz val="10"/>
        <rFont val="Arial"/>
        <family val="2"/>
      </rPr>
      <t>(084 do 092)</t>
    </r>
  </si>
  <si>
    <r>
      <t xml:space="preserve">D)  CURRENT LIABILITIES </t>
    </r>
    <r>
      <rPr>
        <sz val="10"/>
        <rFont val="Arial"/>
        <family val="2"/>
      </rPr>
      <t>(094 do 105)</t>
    </r>
  </si>
  <si>
    <r>
      <t xml:space="preserve">F) TOTAL EQUITY AND LIABILITIES </t>
    </r>
    <r>
      <rPr>
        <sz val="10"/>
        <rFont val="Arial"/>
        <family val="2"/>
      </rPr>
      <t>(062+079+083+093+106)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</si>
</sst>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$&quot;#,##0.00_);[Red]\(&quot;$&quot;#,##0.00\)"/>
    <numFmt numFmtId="166" formatCode="0.00_)"/>
    <numFmt numFmtId="167" formatCode="_-* #,##0.00_€_-;\-* #,##0.00_€_-;_-* &quot;-&quot;??_€_-;_-@_-"/>
    <numFmt numFmtId="168" formatCode="_-* #,##0.00\ _K_M_-;\-* #,##0.00\ _K_M_-;_-* &quot;-&quot;??\ _K_M_-;_-@_-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.5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5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57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39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7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0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1" fillId="46" borderId="1" applyNumberFormat="0" applyAlignment="0" applyProtection="0"/>
    <xf numFmtId="0" fontId="42" fillId="47" borderId="2" applyNumberFormat="0" applyAlignment="0" applyProtection="0"/>
    <xf numFmtId="0" fontId="42" fillId="47" borderId="2" applyNumberFormat="0" applyAlignment="0" applyProtection="0"/>
    <xf numFmtId="0" fontId="12" fillId="36" borderId="3" applyNumberFormat="0" applyAlignment="0" applyProtection="0"/>
    <xf numFmtId="0" fontId="12" fillId="37" borderId="3" applyNumberFormat="0" applyAlignment="0" applyProtection="0"/>
    <xf numFmtId="0" fontId="1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6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5" fillId="53" borderId="4">
      <alignment/>
      <protection/>
    </xf>
    <xf numFmtId="0" fontId="7" fillId="54" borderId="5">
      <alignment vertical="center" wrapText="1"/>
      <protection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19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19" fillId="43" borderId="2" applyNumberFormat="0" applyAlignment="0" applyProtection="0"/>
    <xf numFmtId="0" fontId="19" fillId="43" borderId="2" applyNumberFormat="0" applyAlignment="0" applyProtection="0"/>
    <xf numFmtId="0" fontId="20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166" fontId="2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56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3" fillId="0" borderId="0">
      <alignment/>
      <protection/>
    </xf>
    <xf numFmtId="0" fontId="23" fillId="46" borderId="15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54" borderId="16" applyNumberFormat="0" applyProtection="0">
      <alignment vertical="center"/>
    </xf>
    <xf numFmtId="4" fontId="24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5" fillId="54" borderId="16" applyNumberFormat="0" applyProtection="0">
      <alignment vertical="center"/>
    </xf>
    <xf numFmtId="4" fontId="25" fillId="54" borderId="16" applyNumberFormat="0" applyProtection="0">
      <alignment vertical="center"/>
    </xf>
    <xf numFmtId="4" fontId="45" fillId="54" borderId="2" applyNumberFormat="0" applyProtection="0">
      <alignment vertical="center"/>
    </xf>
    <xf numFmtId="4" fontId="24" fillId="54" borderId="16" applyNumberFormat="0" applyProtection="0">
      <alignment horizontal="left" vertical="center" indent="1"/>
    </xf>
    <xf numFmtId="4" fontId="24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4" fillId="54" borderId="16" applyNumberFormat="0" applyProtection="0">
      <alignment horizontal="left" vertical="top" indent="1"/>
    </xf>
    <xf numFmtId="0" fontId="24" fillId="54" borderId="16" applyNumberFormat="0" applyProtection="0">
      <alignment horizontal="left" vertical="top" indent="1"/>
    </xf>
    <xf numFmtId="0" fontId="36" fillId="54" borderId="16" applyNumberFormat="0" applyProtection="0">
      <alignment horizontal="left" vertical="top" indent="1"/>
    </xf>
    <xf numFmtId="4" fontId="24" fillId="57" borderId="0" applyNumberFormat="0" applyProtection="0">
      <alignment horizontal="left" vertical="center" indent="1"/>
    </xf>
    <xf numFmtId="4" fontId="24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8" fillId="59" borderId="16" applyNumberFormat="0" applyProtection="0">
      <alignment horizontal="right" vertical="center"/>
    </xf>
    <xf numFmtId="4" fontId="8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8" fillId="60" borderId="16" applyNumberFormat="0" applyProtection="0">
      <alignment horizontal="right" vertical="center"/>
    </xf>
    <xf numFmtId="4" fontId="8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8" fillId="62" borderId="16" applyNumberFormat="0" applyProtection="0">
      <alignment horizontal="right" vertical="center"/>
    </xf>
    <xf numFmtId="4" fontId="8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8" fillId="63" borderId="16" applyNumberFormat="0" applyProtection="0">
      <alignment horizontal="right" vertical="center"/>
    </xf>
    <xf numFmtId="4" fontId="8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8" fillId="64" borderId="16" applyNumberFormat="0" applyProtection="0">
      <alignment horizontal="right" vertical="center"/>
    </xf>
    <xf numFmtId="4" fontId="8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8" fillId="65" borderId="16" applyNumberFormat="0" applyProtection="0">
      <alignment horizontal="right" vertical="center"/>
    </xf>
    <xf numFmtId="4" fontId="8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8" fillId="66" borderId="16" applyNumberFormat="0" applyProtection="0">
      <alignment horizontal="right" vertical="center"/>
    </xf>
    <xf numFmtId="4" fontId="8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8" fillId="67" borderId="16" applyNumberFormat="0" applyProtection="0">
      <alignment horizontal="right" vertical="center"/>
    </xf>
    <xf numFmtId="4" fontId="8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8" fillId="68" borderId="16" applyNumberFormat="0" applyProtection="0">
      <alignment horizontal="right" vertical="center"/>
    </xf>
    <xf numFmtId="4" fontId="8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4" fillId="69" borderId="18" applyNumberFormat="0" applyProtection="0">
      <alignment horizontal="left" vertical="center" indent="1"/>
    </xf>
    <xf numFmtId="4" fontId="24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6" fillId="71" borderId="0" applyNumberFormat="0" applyProtection="0">
      <alignment horizontal="left" vertical="center" indent="1"/>
    </xf>
    <xf numFmtId="4" fontId="26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8" fillId="57" borderId="16" applyNumberFormat="0" applyProtection="0">
      <alignment horizontal="right" vertical="center"/>
    </xf>
    <xf numFmtId="4" fontId="8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8" fillId="70" borderId="0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8" fillId="57" borderId="0" applyNumberFormat="0" applyProtection="0">
      <alignment horizontal="left" vertical="center" indent="1"/>
    </xf>
    <xf numFmtId="4" fontId="8" fillId="57" borderId="0" applyNumberFormat="0" applyProtection="0">
      <alignment horizontal="left" vertical="center" indent="1"/>
    </xf>
    <xf numFmtId="4" fontId="8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6" fillId="71" borderId="20" applyBorder="0">
      <alignment/>
      <protection/>
    </xf>
    <xf numFmtId="4" fontId="8" fillId="55" borderId="16" applyNumberFormat="0" applyProtection="0">
      <alignment vertical="center"/>
    </xf>
    <xf numFmtId="4" fontId="8" fillId="55" borderId="16" applyNumberFormat="0" applyProtection="0">
      <alignment vertical="center"/>
    </xf>
    <xf numFmtId="4" fontId="35" fillId="55" borderId="16" applyNumberFormat="0" applyProtection="0">
      <alignment vertical="center"/>
    </xf>
    <xf numFmtId="4" fontId="27" fillId="55" borderId="16" applyNumberFormat="0" applyProtection="0">
      <alignment vertical="center"/>
    </xf>
    <xf numFmtId="4" fontId="27" fillId="55" borderId="16" applyNumberFormat="0" applyProtection="0">
      <alignment vertical="center"/>
    </xf>
    <xf numFmtId="4" fontId="45" fillId="55" borderId="11" applyNumberFormat="0" applyProtection="0">
      <alignment vertical="center"/>
    </xf>
    <xf numFmtId="4" fontId="8" fillId="55" borderId="16" applyNumberFormat="0" applyProtection="0">
      <alignment horizontal="left" vertical="center" indent="1"/>
    </xf>
    <xf numFmtId="4" fontId="8" fillId="55" borderId="16" applyNumberFormat="0" applyProtection="0">
      <alignment horizontal="left" vertical="center" indent="1"/>
    </xf>
    <xf numFmtId="4" fontId="35" fillId="52" borderId="16" applyNumberFormat="0" applyProtection="0">
      <alignment horizontal="left" vertical="center" indent="1"/>
    </xf>
    <xf numFmtId="0" fontId="8" fillId="55" borderId="16" applyNumberFormat="0" applyProtection="0">
      <alignment horizontal="left" vertical="top" indent="1"/>
    </xf>
    <xf numFmtId="0" fontId="8" fillId="55" borderId="16" applyNumberFormat="0" applyProtection="0">
      <alignment horizontal="left" vertical="top" indent="1"/>
    </xf>
    <xf numFmtId="0" fontId="35" fillId="55" borderId="16" applyNumberFormat="0" applyProtection="0">
      <alignment horizontal="left" vertical="top" indent="1"/>
    </xf>
    <xf numFmtId="4" fontId="8" fillId="70" borderId="16" applyNumberFormat="0" applyProtection="0">
      <alignment horizontal="right" vertical="center"/>
    </xf>
    <xf numFmtId="4" fontId="8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7" fillId="70" borderId="16" applyNumberFormat="0" applyProtection="0">
      <alignment horizontal="right" vertical="center"/>
    </xf>
    <xf numFmtId="4" fontId="27" fillId="70" borderId="16" applyNumberFormat="0" applyProtection="0">
      <alignment horizontal="right" vertical="center"/>
    </xf>
    <xf numFmtId="4" fontId="45" fillId="74" borderId="2" applyNumberFormat="0" applyProtection="0">
      <alignment horizontal="right" vertical="center"/>
    </xf>
    <xf numFmtId="4" fontId="8" fillId="57" borderId="16" applyNumberFormat="0" applyProtection="0">
      <alignment horizontal="left" vertical="center" indent="1"/>
    </xf>
    <xf numFmtId="4" fontId="8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8" fillId="57" borderId="16" applyNumberFormat="0" applyProtection="0">
      <alignment horizontal="left" vertical="top" indent="1"/>
    </xf>
    <xf numFmtId="0" fontId="8" fillId="57" borderId="16" applyNumberFormat="0" applyProtection="0">
      <alignment horizontal="left" vertical="top" indent="1"/>
    </xf>
    <xf numFmtId="0" fontId="35" fillId="57" borderId="16" applyNumberFormat="0" applyProtection="0">
      <alignment horizontal="left" vertical="top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29" fillId="70" borderId="16" applyNumberFormat="0" applyProtection="0">
      <alignment horizontal="right" vertical="center"/>
    </xf>
    <xf numFmtId="4" fontId="29" fillId="70" borderId="16" applyNumberFormat="0" applyProtection="0">
      <alignment horizontal="right" vertical="center"/>
    </xf>
    <xf numFmtId="4" fontId="38" fillId="74" borderId="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8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0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40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23">
      <alignment/>
      <protection/>
    </xf>
  </cellStyleXfs>
  <cellXfs count="417">
    <xf numFmtId="0" fontId="0" fillId="0" borderId="0" xfId="0" applyAlignment="1">
      <alignment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58" fillId="0" borderId="24" xfId="0" applyNumberFormat="1" applyFont="1" applyFill="1" applyBorder="1" applyAlignment="1" applyProtection="1">
      <alignment vertical="center"/>
      <protection locked="0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9" fontId="0" fillId="0" borderId="0" xfId="0" applyNumberFormat="1" applyFill="1" applyAlignment="1">
      <alignment/>
    </xf>
    <xf numFmtId="9" fontId="0" fillId="0" borderId="0" xfId="199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77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164" fontId="2" fillId="0" borderId="27" xfId="0" applyNumberFormat="1" applyFont="1" applyFill="1" applyBorder="1" applyAlignment="1">
      <alignment horizontal="center" vertical="center"/>
    </xf>
    <xf numFmtId="3" fontId="1" fillId="77" borderId="2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7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8" fillId="0" borderId="0" xfId="349" applyFont="1">
      <alignment vertical="top"/>
      <protection/>
    </xf>
    <xf numFmtId="0" fontId="0" fillId="0" borderId="0" xfId="0" applyFont="1" applyAlignment="1">
      <alignment/>
    </xf>
    <xf numFmtId="0" fontId="8" fillId="0" borderId="0" xfId="349" applyFont="1" applyAlignment="1">
      <alignment/>
      <protection/>
    </xf>
    <xf numFmtId="0" fontId="7" fillId="0" borderId="0" xfId="349" applyFont="1" applyBorder="1" applyAlignment="1">
      <alignment horizontal="justify" vertical="top"/>
      <protection/>
    </xf>
    <xf numFmtId="0" fontId="7" fillId="0" borderId="0" xfId="349" applyFont="1" applyBorder="1" applyAlignment="1" quotePrefix="1">
      <alignment horizontal="left" vertical="top"/>
      <protection/>
    </xf>
    <xf numFmtId="0" fontId="46" fillId="0" borderId="0" xfId="349" applyFont="1" applyBorder="1" applyAlignment="1">
      <alignment horizontal="justify" vertical="top"/>
      <protection/>
    </xf>
    <xf numFmtId="0" fontId="0" fillId="0" borderId="0" xfId="349" applyFont="1" applyBorder="1" applyAlignment="1">
      <alignment horizontal="justify" vertical="top"/>
      <protection/>
    </xf>
    <xf numFmtId="0" fontId="2" fillId="0" borderId="0" xfId="349" applyFont="1" applyAlignment="1">
      <alignment horizontal="center" wrapText="1"/>
      <protection/>
    </xf>
    <xf numFmtId="0" fontId="6" fillId="0" borderId="0" xfId="349" applyFont="1" applyAlignment="1">
      <alignment horizontal="center"/>
      <protection/>
    </xf>
    <xf numFmtId="0" fontId="6" fillId="0" borderId="0" xfId="349" applyFont="1" applyAlignment="1">
      <alignment horizontal="right" vertical="top"/>
      <protection/>
    </xf>
    <xf numFmtId="14" fontId="2" fillId="0" borderId="0" xfId="190" applyNumberFormat="1" applyFont="1" applyAlignment="1" quotePrefix="1">
      <alignment horizontal="right"/>
      <protection/>
    </xf>
    <xf numFmtId="14" fontId="3" fillId="0" borderId="0" xfId="190" applyNumberFormat="1" applyFont="1" applyAlignment="1" quotePrefix="1">
      <alignment horizontal="right"/>
      <protection/>
    </xf>
    <xf numFmtId="0" fontId="6" fillId="0" borderId="0" xfId="349" applyFont="1" applyAlignment="1">
      <alignment horizontal="right"/>
      <protection/>
    </xf>
    <xf numFmtId="0" fontId="2" fillId="0" borderId="0" xfId="349" applyFont="1" applyAlignment="1">
      <alignment horizontal="right"/>
      <protection/>
    </xf>
    <xf numFmtId="0" fontId="2" fillId="0" borderId="0" xfId="349" applyFont="1" applyAlignment="1">
      <alignment horizontal="right" wrapText="1"/>
      <protection/>
    </xf>
    <xf numFmtId="0" fontId="3" fillId="0" borderId="0" xfId="349" applyFont="1">
      <alignment vertical="top"/>
      <protection/>
    </xf>
    <xf numFmtId="3" fontId="3" fillId="0" borderId="0" xfId="190" applyNumberFormat="1" applyFont="1" applyAlignment="1">
      <alignment horizontal="right"/>
      <protection/>
    </xf>
    <xf numFmtId="3" fontId="3" fillId="0" borderId="0" xfId="190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3" fontId="3" fillId="0" borderId="0" xfId="349" applyNumberFormat="1" applyFont="1" applyAlignment="1">
      <alignment horizontal="left"/>
      <protection/>
    </xf>
    <xf numFmtId="3" fontId="47" fillId="0" borderId="0" xfId="349" applyNumberFormat="1" applyFont="1">
      <alignment vertical="top"/>
      <protection/>
    </xf>
    <xf numFmtId="0" fontId="3" fillId="0" borderId="0" xfId="349" applyFont="1" applyAlignment="1">
      <alignment vertical="top" wrapText="1"/>
      <protection/>
    </xf>
    <xf numFmtId="14" fontId="2" fillId="0" borderId="0" xfId="349" applyNumberFormat="1" applyFont="1" applyAlignment="1">
      <alignment horizontal="right" wrapText="1"/>
      <protection/>
    </xf>
    <xf numFmtId="0" fontId="3" fillId="0" borderId="0" xfId="349" applyFont="1" applyAlignment="1">
      <alignment horizontal="right" vertical="top" wrapText="1"/>
      <protection/>
    </xf>
    <xf numFmtId="3" fontId="3" fillId="0" borderId="31" xfId="190" applyNumberFormat="1" applyFont="1" applyBorder="1" applyAlignment="1">
      <alignment horizontal="right" vertical="top" wrapText="1"/>
      <protection/>
    </xf>
    <xf numFmtId="4" fontId="8" fillId="0" borderId="0" xfId="349" applyNumberFormat="1" applyFont="1" applyAlignment="1">
      <alignment/>
      <protection/>
    </xf>
    <xf numFmtId="0" fontId="48" fillId="0" borderId="0" xfId="349" applyFont="1" applyAlignment="1">
      <alignment horizontal="right" vertical="top" wrapText="1"/>
      <protection/>
    </xf>
    <xf numFmtId="0" fontId="24" fillId="0" borderId="0" xfId="349" applyFont="1" applyAlignment="1">
      <alignment/>
      <protection/>
    </xf>
    <xf numFmtId="0" fontId="0" fillId="0" borderId="0" xfId="349" applyFont="1" applyBorder="1" applyAlignment="1">
      <alignment horizontal="left" vertical="top"/>
      <protection/>
    </xf>
    <xf numFmtId="14" fontId="2" fillId="0" borderId="0" xfId="349" applyNumberFormat="1" applyFont="1" applyAlignment="1">
      <alignment horizontal="right"/>
      <protection/>
    </xf>
    <xf numFmtId="14" fontId="2" fillId="0" borderId="0" xfId="349" applyNumberFormat="1" applyFont="1" applyAlignment="1" quotePrefix="1">
      <alignment horizontal="right"/>
      <protection/>
    </xf>
    <xf numFmtId="3" fontId="3" fillId="0" borderId="31" xfId="349" applyNumberFormat="1" applyFont="1" applyBorder="1" applyAlignment="1">
      <alignment horizontal="right" vertical="top" wrapText="1"/>
      <protection/>
    </xf>
    <xf numFmtId="3" fontId="8" fillId="0" borderId="0" xfId="349" applyNumberFormat="1" applyFont="1" applyAlignment="1">
      <alignment/>
      <protection/>
    </xf>
    <xf numFmtId="3" fontId="0" fillId="0" borderId="0" xfId="0" applyNumberFormat="1" applyFont="1" applyAlignment="1">
      <alignment/>
    </xf>
    <xf numFmtId="0" fontId="7" fillId="0" borderId="0" xfId="349" applyFont="1" applyAlignment="1">
      <alignment horizontal="left" vertical="top"/>
      <protection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164" fontId="2" fillId="0" borderId="26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9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2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77" borderId="29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9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349" applyFont="1" applyFill="1" applyBorder="1" applyAlignment="1" applyProtection="1">
      <alignment horizontal="center" vertical="center"/>
      <protection hidden="1"/>
    </xf>
    <xf numFmtId="14" fontId="7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35" xfId="191" applyFont="1" applyFill="1" applyBorder="1" applyAlignment="1">
      <alignment/>
      <protection/>
    </xf>
    <xf numFmtId="0" fontId="3" fillId="0" borderId="36" xfId="191" applyFont="1" applyFill="1" applyBorder="1" applyAlignment="1">
      <alignment/>
      <protection/>
    </xf>
    <xf numFmtId="0" fontId="3" fillId="0" borderId="0" xfId="191" applyFont="1" applyAlignment="1">
      <alignment/>
      <protection/>
    </xf>
    <xf numFmtId="0" fontId="0" fillId="0" borderId="0" xfId="191" applyFont="1" applyAlignment="1">
      <alignment/>
      <protection/>
    </xf>
    <xf numFmtId="0" fontId="2" fillId="0" borderId="0" xfId="191" applyFont="1" applyFill="1" applyBorder="1" applyAlignment="1" applyProtection="1">
      <alignment horizontal="center" vertical="center"/>
      <protection hidden="1"/>
    </xf>
    <xf numFmtId="49" fontId="2" fillId="0" borderId="11" xfId="191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4" xfId="191" applyNumberFormat="1" applyFont="1" applyFill="1" applyBorder="1" applyAlignment="1" applyProtection="1">
      <alignment vertical="center"/>
      <protection hidden="1" locked="0"/>
    </xf>
    <xf numFmtId="0" fontId="3" fillId="0" borderId="37" xfId="191" applyFont="1" applyFill="1" applyBorder="1" applyAlignment="1" applyProtection="1">
      <alignment vertical="center"/>
      <protection hidden="1"/>
    </xf>
    <xf numFmtId="0" fontId="3" fillId="0" borderId="0" xfId="191" applyFont="1" applyFill="1" applyBorder="1" applyAlignment="1" applyProtection="1">
      <alignment vertical="center"/>
      <protection hidden="1"/>
    </xf>
    <xf numFmtId="0" fontId="3" fillId="0" borderId="0" xfId="191" applyFont="1" applyFill="1" applyBorder="1" applyAlignment="1" applyProtection="1">
      <alignment horizontal="center" vertical="center" wrapText="1"/>
      <protection hidden="1"/>
    </xf>
    <xf numFmtId="0" fontId="3" fillId="0" borderId="34" xfId="191" applyFont="1" applyFill="1" applyBorder="1" applyAlignment="1" applyProtection="1">
      <alignment horizontal="left" vertical="center" wrapText="1"/>
      <protection hidden="1"/>
    </xf>
    <xf numFmtId="0" fontId="3" fillId="0" borderId="37" xfId="191" applyFont="1" applyFill="1" applyBorder="1" applyAlignment="1" applyProtection="1">
      <alignment/>
      <protection hidden="1"/>
    </xf>
    <xf numFmtId="0" fontId="3" fillId="0" borderId="0" xfId="191" applyFont="1" applyFill="1" applyBorder="1" applyAlignment="1" applyProtection="1">
      <alignment/>
      <protection hidden="1"/>
    </xf>
    <xf numFmtId="0" fontId="52" fillId="0" borderId="0" xfId="191" applyFont="1" applyFill="1" applyBorder="1" applyAlignment="1" applyProtection="1">
      <alignment horizontal="right" vertical="center" wrapText="1"/>
      <protection hidden="1"/>
    </xf>
    <xf numFmtId="0" fontId="52" fillId="0" borderId="0" xfId="191" applyFont="1" applyFill="1" applyBorder="1" applyAlignment="1" applyProtection="1">
      <alignment horizontal="right"/>
      <protection hidden="1"/>
    </xf>
    <xf numFmtId="0" fontId="52" fillId="0" borderId="0" xfId="191" applyNumberFormat="1" applyFont="1" applyFill="1" applyBorder="1" applyAlignment="1" applyProtection="1">
      <alignment horizontal="right" vertical="center" shrinkToFit="1"/>
      <protection hidden="1" locked="0"/>
    </xf>
    <xf numFmtId="0" fontId="52" fillId="0" borderId="0" xfId="191" applyFont="1" applyFill="1" applyBorder="1" applyAlignment="1" applyProtection="1">
      <alignment horizontal="left" vertical="center"/>
      <protection hidden="1"/>
    </xf>
    <xf numFmtId="0" fontId="3" fillId="0" borderId="34" xfId="191" applyFont="1" applyFill="1" applyBorder="1" applyAlignment="1" applyProtection="1">
      <alignment/>
      <protection hidden="1"/>
    </xf>
    <xf numFmtId="0" fontId="3" fillId="0" borderId="0" xfId="191" applyFont="1" applyFill="1" applyBorder="1" applyAlignment="1" applyProtection="1">
      <alignment wrapText="1"/>
      <protection hidden="1"/>
    </xf>
    <xf numFmtId="0" fontId="3" fillId="0" borderId="34" xfId="191" applyFont="1" applyFill="1" applyBorder="1" applyAlignment="1" applyProtection="1">
      <alignment wrapText="1"/>
      <protection hidden="1"/>
    </xf>
    <xf numFmtId="0" fontId="3" fillId="0" borderId="37" xfId="191" applyFont="1" applyFill="1" applyBorder="1" applyAlignment="1" applyProtection="1">
      <alignment horizontal="right"/>
      <protection hidden="1"/>
    </xf>
    <xf numFmtId="0" fontId="3" fillId="0" borderId="0" xfId="191" applyFont="1" applyFill="1" applyBorder="1" applyAlignment="1" applyProtection="1">
      <alignment horizontal="right"/>
      <protection hidden="1"/>
    </xf>
    <xf numFmtId="0" fontId="3" fillId="0" borderId="37" xfId="191" applyFont="1" applyFill="1" applyBorder="1" applyAlignment="1" applyProtection="1">
      <alignment horizontal="right" wrapText="1"/>
      <protection hidden="1"/>
    </xf>
    <xf numFmtId="0" fontId="3" fillId="0" borderId="0" xfId="191" applyFont="1" applyFill="1" applyBorder="1" applyAlignment="1" applyProtection="1">
      <alignment horizontal="right" wrapText="1"/>
      <protection hidden="1"/>
    </xf>
    <xf numFmtId="0" fontId="3" fillId="0" borderId="0" xfId="191" applyFont="1" applyFill="1" applyBorder="1" applyAlignment="1" applyProtection="1">
      <alignment horizontal="left"/>
      <protection hidden="1"/>
    </xf>
    <xf numFmtId="0" fontId="3" fillId="0" borderId="0" xfId="191" applyFont="1" applyFill="1" applyBorder="1" applyAlignment="1" applyProtection="1">
      <alignment vertical="top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191" applyFont="1" applyFill="1" applyBorder="1" applyAlignment="1" applyProtection="1">
      <alignment horizontal="right" vertical="center"/>
      <protection hidden="1" locked="0"/>
    </xf>
    <xf numFmtId="0" fontId="3" fillId="0" borderId="0" xfId="191" applyFont="1" applyFill="1" applyBorder="1" applyAlignment="1" applyProtection="1">
      <alignment/>
      <protection hidden="1"/>
    </xf>
    <xf numFmtId="0" fontId="3" fillId="0" borderId="0" xfId="191" applyFont="1" applyFill="1" applyBorder="1" applyAlignment="1" applyProtection="1">
      <alignment horizontal="right" vertical="center"/>
      <protection hidden="1"/>
    </xf>
    <xf numFmtId="3" fontId="2" fillId="0" borderId="33" xfId="191" applyNumberFormat="1" applyFont="1" applyFill="1" applyBorder="1" applyAlignment="1" applyProtection="1">
      <alignment horizontal="right" vertical="center"/>
      <protection hidden="1" locked="0"/>
    </xf>
    <xf numFmtId="0" fontId="3" fillId="0" borderId="34" xfId="191" applyFont="1" applyFill="1" applyBorder="1" applyAlignment="1" applyProtection="1">
      <alignment vertical="top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0" xfId="191" applyFont="1" applyFill="1" applyBorder="1" applyAlignment="1" applyProtection="1">
      <alignment vertical="top"/>
      <protection hidden="1"/>
    </xf>
    <xf numFmtId="0" fontId="3" fillId="0" borderId="0" xfId="191" applyFont="1" applyFill="1" applyBorder="1" applyAlignment="1">
      <alignment/>
      <protection/>
    </xf>
    <xf numFmtId="49" fontId="2" fillId="0" borderId="33" xfId="191" applyNumberFormat="1" applyFont="1" applyFill="1" applyBorder="1" applyAlignment="1" applyProtection="1">
      <alignment horizontal="right" vertical="center"/>
      <protection hidden="1" locked="0"/>
    </xf>
    <xf numFmtId="0" fontId="3" fillId="0" borderId="34" xfId="191" applyFont="1" applyFill="1" applyBorder="1" applyAlignment="1" applyProtection="1">
      <alignment horizontal="left" vertical="top" wrapText="1"/>
      <protection hidden="1"/>
    </xf>
    <xf numFmtId="0" fontId="3" fillId="0" borderId="37" xfId="191" applyFont="1" applyFill="1" applyBorder="1" applyAlignment="1">
      <alignment/>
      <protection/>
    </xf>
    <xf numFmtId="0" fontId="3" fillId="0" borderId="0" xfId="191" applyFont="1" applyFill="1" applyBorder="1" applyAlignment="1" applyProtection="1">
      <alignment horizontal="center" vertical="center"/>
      <protection hidden="1" locked="0"/>
    </xf>
    <xf numFmtId="0" fontId="3" fillId="0" borderId="0" xfId="191" applyFont="1" applyFill="1" applyBorder="1" applyAlignment="1" applyProtection="1">
      <alignment vertical="top" wrapText="1"/>
      <protection hidden="1"/>
    </xf>
    <xf numFmtId="0" fontId="3" fillId="0" borderId="34" xfId="191" applyFont="1" applyFill="1" applyBorder="1" applyAlignment="1" applyProtection="1">
      <alignment horizontal="left" vertical="top" indent="2"/>
      <protection hidden="1"/>
    </xf>
    <xf numFmtId="0" fontId="3" fillId="0" borderId="34" xfId="191" applyFont="1" applyFill="1" applyBorder="1" applyAlignment="1" applyProtection="1">
      <alignment horizontal="left" vertical="top" wrapText="1" indent="2"/>
      <protection hidden="1"/>
    </xf>
    <xf numFmtId="0" fontId="3" fillId="0" borderId="37" xfId="191" applyFont="1" applyFill="1" applyBorder="1" applyAlignment="1" applyProtection="1">
      <alignment horizontal="right" vertical="top"/>
      <protection hidden="1"/>
    </xf>
    <xf numFmtId="0" fontId="3" fillId="0" borderId="0" xfId="191" applyFont="1" applyFill="1" applyBorder="1" applyAlignment="1" applyProtection="1">
      <alignment horizontal="right" vertical="top"/>
      <protection hidden="1"/>
    </xf>
    <xf numFmtId="0" fontId="3" fillId="0" borderId="0" xfId="191" applyFont="1" applyFill="1" applyBorder="1" applyAlignment="1" applyProtection="1">
      <alignment horizontal="center" vertical="top"/>
      <protection hidden="1"/>
    </xf>
    <xf numFmtId="0" fontId="3" fillId="0" borderId="0" xfId="191" applyFont="1" applyFill="1" applyBorder="1" applyAlignment="1" applyProtection="1">
      <alignment horizontal="center"/>
      <protection hidden="1"/>
    </xf>
    <xf numFmtId="0" fontId="2" fillId="0" borderId="37" xfId="191" applyFont="1" applyFill="1" applyBorder="1" applyAlignment="1" applyProtection="1">
      <alignment horizontal="right" vertical="center"/>
      <protection hidden="1" locked="0"/>
    </xf>
    <xf numFmtId="0" fontId="2" fillId="0" borderId="0" xfId="191" applyFont="1" applyFill="1" applyBorder="1" applyAlignment="1" applyProtection="1">
      <alignment horizontal="right" vertical="center"/>
      <protection hidden="1" locked="0"/>
    </xf>
    <xf numFmtId="49" fontId="2" fillId="0" borderId="0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191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91" applyFont="1" applyFill="1" applyBorder="1" applyAlignment="1" applyProtection="1">
      <alignment horizontal="left" vertical="top"/>
      <protection hidden="1"/>
    </xf>
    <xf numFmtId="0" fontId="3" fillId="0" borderId="0" xfId="191" applyFont="1" applyFill="1" applyBorder="1" applyAlignment="1" applyProtection="1">
      <alignment horizontal="left" vertical="top"/>
      <protection hidden="1"/>
    </xf>
    <xf numFmtId="0" fontId="3" fillId="0" borderId="34" xfId="191" applyFont="1" applyFill="1" applyBorder="1" applyAlignment="1" applyProtection="1">
      <alignment horizontal="left"/>
      <protection hidden="1"/>
    </xf>
    <xf numFmtId="0" fontId="3" fillId="0" borderId="35" xfId="191" applyFont="1" applyFill="1" applyBorder="1" applyAlignment="1" applyProtection="1">
      <alignment/>
      <protection hidden="1"/>
    </xf>
    <xf numFmtId="0" fontId="3" fillId="0" borderId="36" xfId="191" applyFont="1" applyFill="1" applyBorder="1" applyAlignment="1" applyProtection="1">
      <alignment/>
      <protection hidden="1"/>
    </xf>
    <xf numFmtId="0" fontId="3" fillId="0" borderId="0" xfId="191" applyFont="1" applyFill="1" applyBorder="1" applyProtection="1">
      <alignment vertical="top"/>
      <protection hidden="1"/>
    </xf>
    <xf numFmtId="0" fontId="3" fillId="0" borderId="37" xfId="191" applyFont="1" applyFill="1" applyBorder="1" applyAlignment="1" applyProtection="1">
      <alignment horizontal="left"/>
      <protection hidden="1"/>
    </xf>
    <xf numFmtId="0" fontId="3" fillId="0" borderId="34" xfId="191" applyFont="1" applyFill="1" applyBorder="1" applyAlignment="1" applyProtection="1">
      <alignment vertical="center"/>
      <protection hidden="1"/>
    </xf>
    <xf numFmtId="0" fontId="3" fillId="0" borderId="37" xfId="191" applyFont="1" applyBorder="1" applyAlignment="1" applyProtection="1">
      <alignment horizontal="left"/>
      <protection hidden="1"/>
    </xf>
    <xf numFmtId="0" fontId="3" fillId="0" borderId="0" xfId="191" applyFont="1" applyBorder="1" applyAlignment="1" applyProtection="1">
      <alignment horizontal="left"/>
      <protection hidden="1"/>
    </xf>
    <xf numFmtId="0" fontId="3" fillId="0" borderId="0" xfId="191" applyFont="1" applyBorder="1" applyAlignment="1" applyProtection="1">
      <alignment vertical="center"/>
      <protection hidden="1"/>
    </xf>
    <xf numFmtId="0" fontId="47" fillId="0" borderId="0" xfId="349" applyFont="1" applyBorder="1" applyAlignment="1" applyProtection="1">
      <alignment vertical="center"/>
      <protection hidden="1"/>
    </xf>
    <xf numFmtId="0" fontId="47" fillId="0" borderId="34" xfId="349" applyFont="1" applyFill="1" applyBorder="1" applyAlignment="1" applyProtection="1">
      <alignment vertical="center"/>
      <protection hidden="1"/>
    </xf>
    <xf numFmtId="0" fontId="8" fillId="0" borderId="0" xfId="349" applyFont="1" applyBorder="1" applyAlignment="1">
      <alignment/>
      <protection/>
    </xf>
    <xf numFmtId="0" fontId="8" fillId="0" borderId="34" xfId="349" applyFont="1" applyBorder="1" applyAlignment="1">
      <alignment/>
      <protection/>
    </xf>
    <xf numFmtId="0" fontId="47" fillId="0" borderId="0" xfId="349" applyFont="1" applyBorder="1" applyAlignment="1" applyProtection="1">
      <alignment horizontal="left"/>
      <protection hidden="1"/>
    </xf>
    <xf numFmtId="0" fontId="0" fillId="0" borderId="0" xfId="191" applyFont="1" applyBorder="1" applyAlignment="1">
      <alignment/>
      <protection/>
    </xf>
    <xf numFmtId="0" fontId="0" fillId="0" borderId="34" xfId="191" applyFont="1" applyBorder="1" applyAlignment="1">
      <alignment/>
      <protection/>
    </xf>
    <xf numFmtId="0" fontId="2" fillId="0" borderId="37" xfId="191" applyFont="1" applyBorder="1" applyAlignment="1" applyProtection="1">
      <alignment vertical="center"/>
      <protection hidden="1"/>
    </xf>
    <xf numFmtId="0" fontId="3" fillId="0" borderId="0" xfId="191" applyFont="1" applyBorder="1" applyAlignment="1" applyProtection="1">
      <alignment/>
      <protection hidden="1"/>
    </xf>
    <xf numFmtId="0" fontId="3" fillId="0" borderId="31" xfId="191" applyFont="1" applyBorder="1" applyAlignment="1" applyProtection="1">
      <alignment/>
      <protection hidden="1"/>
    </xf>
    <xf numFmtId="0" fontId="3" fillId="0" borderId="31" xfId="191" applyFont="1" applyBorder="1" applyAlignment="1">
      <alignment/>
      <protection/>
    </xf>
    <xf numFmtId="0" fontId="3" fillId="0" borderId="38" xfId="191" applyFont="1" applyBorder="1" applyAlignment="1" applyProtection="1">
      <alignment/>
      <protection hidden="1"/>
    </xf>
    <xf numFmtId="0" fontId="3" fillId="0" borderId="37" xfId="191" applyFont="1" applyBorder="1" applyAlignment="1" applyProtection="1">
      <alignment/>
      <protection hidden="1"/>
    </xf>
    <xf numFmtId="0" fontId="3" fillId="0" borderId="0" xfId="191" applyFont="1" applyBorder="1" applyAlignment="1">
      <alignment/>
      <protection/>
    </xf>
    <xf numFmtId="0" fontId="3" fillId="0" borderId="39" xfId="191" applyFont="1" applyFill="1" applyBorder="1" applyAlignment="1" applyProtection="1">
      <alignment horizontal="right" vertical="top" wrapText="1"/>
      <protection hidden="1"/>
    </xf>
    <xf numFmtId="0" fontId="3" fillId="0" borderId="40" xfId="191" applyFont="1" applyFill="1" applyBorder="1" applyAlignment="1" applyProtection="1">
      <alignment horizontal="right" vertical="top" wrapText="1"/>
      <protection hidden="1"/>
    </xf>
    <xf numFmtId="0" fontId="3" fillId="0" borderId="40" xfId="191" applyFont="1" applyFill="1" applyBorder="1" applyAlignment="1" applyProtection="1">
      <alignment/>
      <protection hidden="1"/>
    </xf>
    <xf numFmtId="0" fontId="3" fillId="0" borderId="41" xfId="191" applyFont="1" applyFill="1" applyBorder="1" applyAlignment="1" applyProtection="1">
      <alignment/>
      <protection hidden="1"/>
    </xf>
    <xf numFmtId="0" fontId="9" fillId="0" borderId="42" xfId="191" applyFont="1" applyFill="1" applyBorder="1" applyAlignment="1">
      <alignment/>
      <protection/>
    </xf>
    <xf numFmtId="0" fontId="9" fillId="0" borderId="35" xfId="191" applyFont="1" applyFill="1" applyBorder="1" applyAlignment="1">
      <alignment/>
      <protection/>
    </xf>
    <xf numFmtId="0" fontId="3" fillId="0" borderId="0" xfId="191" applyFont="1" applyFill="1" applyBorder="1" applyAlignment="1" applyProtection="1">
      <alignment vertical="center"/>
      <protection hidden="1"/>
    </xf>
    <xf numFmtId="0" fontId="3" fillId="0" borderId="37" xfId="191" applyFont="1" applyFill="1" applyBorder="1" applyAlignment="1" applyProtection="1">
      <alignment horizontal="right" vertical="center" wrapText="1"/>
      <protection hidden="1"/>
    </xf>
    <xf numFmtId="0" fontId="3" fillId="0" borderId="34" xfId="191" applyFont="1" applyFill="1" applyBorder="1" applyAlignment="1" applyProtection="1">
      <alignment horizontal="right" wrapText="1"/>
      <protection hidden="1"/>
    </xf>
    <xf numFmtId="0" fontId="2" fillId="0" borderId="39" xfId="191" applyFont="1" applyFill="1" applyBorder="1" applyAlignment="1" applyProtection="1">
      <alignment horizontal="left" vertical="center"/>
      <protection hidden="1" locked="0"/>
    </xf>
    <xf numFmtId="0" fontId="2" fillId="0" borderId="40" xfId="191" applyFont="1" applyFill="1" applyBorder="1" applyAlignment="1" applyProtection="1">
      <alignment horizontal="left" vertical="center"/>
      <protection hidden="1" locked="0"/>
    </xf>
    <xf numFmtId="0" fontId="2" fillId="0" borderId="41" xfId="191" applyFont="1" applyFill="1" applyBorder="1" applyAlignment="1" applyProtection="1">
      <alignment horizontal="left" vertical="center"/>
      <protection hidden="1" locked="0"/>
    </xf>
    <xf numFmtId="49" fontId="2" fillId="0" borderId="39" xfId="19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1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1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1" applyFont="1" applyFill="1" applyBorder="1" applyAlignment="1" applyProtection="1" quotePrefix="1">
      <alignment horizontal="left" vertical="center"/>
      <protection hidden="1" locked="0"/>
    </xf>
    <xf numFmtId="49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1" applyNumberFormat="1" applyFont="1" applyFill="1" applyBorder="1" applyAlignment="1" applyProtection="1">
      <alignment horizontal="center" vertical="center"/>
      <protection hidden="1" locked="0"/>
    </xf>
    <xf numFmtId="0" fontId="3" fillId="0" borderId="40" xfId="191" applyFont="1" applyFill="1" applyBorder="1" applyAlignment="1">
      <alignment/>
      <protection/>
    </xf>
    <xf numFmtId="0" fontId="3" fillId="0" borderId="41" xfId="191" applyFont="1" applyFill="1" applyBorder="1" applyAlignment="1">
      <alignment/>
      <protection/>
    </xf>
    <xf numFmtId="0" fontId="3" fillId="0" borderId="43" xfId="191" applyFont="1" applyBorder="1" applyAlignment="1" applyProtection="1">
      <alignment horizontal="center" vertical="top"/>
      <protection hidden="1"/>
    </xf>
    <xf numFmtId="0" fontId="3" fillId="0" borderId="43" xfId="191" applyFont="1" applyBorder="1" applyAlignment="1">
      <alignment horizontal="center"/>
      <protection/>
    </xf>
    <xf numFmtId="0" fontId="3" fillId="0" borderId="44" xfId="191" applyFont="1" applyBorder="1" applyAlignment="1">
      <alignment/>
      <protection/>
    </xf>
    <xf numFmtId="0" fontId="3" fillId="0" borderId="40" xfId="191" applyFont="1" applyFill="1" applyBorder="1" applyAlignment="1" applyProtection="1">
      <alignment horizontal="center" vertical="top"/>
      <protection hidden="1"/>
    </xf>
    <xf numFmtId="0" fontId="3" fillId="0" borderId="40" xfId="191" applyFont="1" applyFill="1" applyBorder="1" applyAlignment="1" applyProtection="1">
      <alignment horizontal="center"/>
      <protection hidden="1"/>
    </xf>
    <xf numFmtId="49" fontId="48" fillId="0" borderId="39" xfId="15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0" fontId="3" fillId="0" borderId="37" xfId="191" applyFont="1" applyFill="1" applyBorder="1" applyAlignment="1" applyProtection="1">
      <alignment horizontal="right" vertical="center"/>
      <protection hidden="1"/>
    </xf>
    <xf numFmtId="0" fontId="3" fillId="0" borderId="34" xfId="191" applyFont="1" applyFill="1" applyBorder="1" applyAlignment="1" applyProtection="1">
      <alignment horizontal="right"/>
      <protection hidden="1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3" fillId="0" borderId="0" xfId="349" applyFont="1" applyBorder="1" applyAlignment="1" applyProtection="1">
      <alignment horizontal="left"/>
      <protection hidden="1"/>
    </xf>
    <xf numFmtId="0" fontId="24" fillId="0" borderId="0" xfId="349" applyFont="1" applyBorder="1" applyAlignment="1">
      <alignment/>
      <protection/>
    </xf>
    <xf numFmtId="0" fontId="47" fillId="0" borderId="0" xfId="349" applyFont="1" applyBorder="1" applyAlignment="1" applyProtection="1" quotePrefix="1">
      <alignment horizontal="left"/>
      <protection hidden="1"/>
    </xf>
    <xf numFmtId="0" fontId="8" fillId="0" borderId="0" xfId="349" applyFont="1" applyBorder="1" applyAlignment="1">
      <alignment/>
      <protection/>
    </xf>
    <xf numFmtId="0" fontId="8" fillId="0" borderId="34" xfId="349" applyFont="1" applyBorder="1" applyAlignment="1">
      <alignment/>
      <protection/>
    </xf>
    <xf numFmtId="0" fontId="3" fillId="0" borderId="0" xfId="191" applyFont="1" applyFill="1" applyBorder="1" applyAlignment="1" applyProtection="1">
      <alignment horizontal="center" vertical="top"/>
      <protection hidden="1"/>
    </xf>
    <xf numFmtId="0" fontId="3" fillId="0" borderId="0" xfId="191" applyFont="1" applyFill="1" applyBorder="1" applyAlignment="1" applyProtection="1">
      <alignment horizontal="center"/>
      <protection hidden="1"/>
    </xf>
    <xf numFmtId="0" fontId="3" fillId="0" borderId="35" xfId="191" applyFont="1" applyFill="1" applyBorder="1" applyAlignment="1" applyProtection="1">
      <alignment horizontal="center"/>
      <protection hidden="1"/>
    </xf>
    <xf numFmtId="0" fontId="2" fillId="0" borderId="39" xfId="191" applyFont="1" applyFill="1" applyBorder="1" applyAlignment="1" applyProtection="1">
      <alignment horizontal="right" vertical="center"/>
      <protection hidden="1" locked="0"/>
    </xf>
    <xf numFmtId="0" fontId="3" fillId="0" borderId="0" xfId="191" applyFont="1" applyFill="1" applyBorder="1" applyAlignment="1" applyProtection="1">
      <alignment vertical="top" wrapText="1"/>
      <protection hidden="1"/>
    </xf>
    <xf numFmtId="0" fontId="3" fillId="0" borderId="0" xfId="191" applyFont="1" applyFill="1" applyBorder="1" applyAlignment="1" applyProtection="1">
      <alignment wrapText="1"/>
      <protection hidden="1"/>
    </xf>
    <xf numFmtId="0" fontId="3" fillId="0" borderId="37" xfId="191" applyFont="1" applyFill="1" applyBorder="1" applyAlignment="1" applyProtection="1">
      <alignment horizontal="center" vertical="center"/>
      <protection hidden="1"/>
    </xf>
    <xf numFmtId="0" fontId="3" fillId="0" borderId="0" xfId="191" applyFont="1" applyFill="1" applyBorder="1" applyAlignment="1">
      <alignment horizontal="center" vertical="center"/>
      <protection/>
    </xf>
    <xf numFmtId="0" fontId="3" fillId="0" borderId="0" xfId="191" applyFont="1" applyFill="1" applyBorder="1" applyAlignment="1">
      <alignment horizontal="center"/>
      <protection/>
    </xf>
    <xf numFmtId="0" fontId="3" fillId="0" borderId="0" xfId="191" applyFont="1" applyFill="1" applyBorder="1" applyAlignment="1">
      <alignment horizontal="center" vertical="center"/>
      <protection/>
    </xf>
    <xf numFmtId="0" fontId="3" fillId="0" borderId="0" xfId="191" applyFont="1" applyFill="1" applyBorder="1" applyAlignment="1">
      <alignment vertical="center"/>
      <protection/>
    </xf>
    <xf numFmtId="0" fontId="3" fillId="0" borderId="0" xfId="191" applyFont="1" applyFill="1" applyBorder="1" applyAlignment="1">
      <alignment horizontal="center"/>
      <protection/>
    </xf>
    <xf numFmtId="0" fontId="3" fillId="0" borderId="34" xfId="191" applyFont="1" applyFill="1" applyBorder="1" applyAlignment="1">
      <alignment horizontal="center"/>
      <protection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1" applyFont="1" applyFill="1" applyBorder="1" applyAlignment="1" applyProtection="1">
      <alignment horizontal="right" vertical="center"/>
      <protection hidden="1"/>
    </xf>
    <xf numFmtId="0" fontId="4" fillId="0" borderId="39" xfId="151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3" fillId="0" borderId="0" xfId="191" applyFont="1" applyFill="1" applyBorder="1" applyAlignment="1" applyProtection="1">
      <alignment horizontal="right"/>
      <protection hidden="1"/>
    </xf>
    <xf numFmtId="0" fontId="3" fillId="0" borderId="40" xfId="191" applyFont="1" applyFill="1" applyBorder="1" applyAlignment="1">
      <alignment horizontal="left" vertical="center"/>
      <protection/>
    </xf>
    <xf numFmtId="0" fontId="3" fillId="0" borderId="41" xfId="191" applyFont="1" applyFill="1" applyBorder="1" applyAlignment="1">
      <alignment horizontal="left" vertical="center"/>
      <protection/>
    </xf>
    <xf numFmtId="0" fontId="2" fillId="0" borderId="40" xfId="191" applyFont="1" applyFill="1" applyBorder="1" applyAlignment="1" applyProtection="1">
      <alignment/>
      <protection hidden="1" locked="0"/>
    </xf>
    <xf numFmtId="0" fontId="2" fillId="0" borderId="41" xfId="191" applyFont="1" applyFill="1" applyBorder="1" applyAlignment="1" applyProtection="1">
      <alignment/>
      <protection hidden="1" locked="0"/>
    </xf>
    <xf numFmtId="1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1" applyFont="1" applyFill="1" applyBorder="1" applyAlignment="1" applyProtection="1">
      <alignment horizontal="right" wrapText="1"/>
      <protection hidden="1"/>
    </xf>
    <xf numFmtId="0" fontId="3" fillId="0" borderId="37" xfId="191" applyFont="1" applyFill="1" applyBorder="1" applyAlignment="1" applyProtection="1">
      <alignment horizontal="right" wrapText="1"/>
      <protection hidden="1"/>
    </xf>
    <xf numFmtId="0" fontId="2" fillId="0" borderId="37" xfId="191" applyFont="1" applyFill="1" applyBorder="1" applyAlignment="1" applyProtection="1">
      <alignment horizontal="left" vertical="center" wrapText="1"/>
      <protection hidden="1"/>
    </xf>
    <xf numFmtId="0" fontId="2" fillId="0" borderId="0" xfId="191" applyFont="1" applyFill="1" applyBorder="1" applyAlignment="1" applyProtection="1">
      <alignment horizontal="left" vertical="center" wrapText="1"/>
      <protection hidden="1"/>
    </xf>
    <xf numFmtId="0" fontId="2" fillId="0" borderId="34" xfId="191" applyFont="1" applyFill="1" applyBorder="1" applyAlignment="1" applyProtection="1">
      <alignment horizontal="left" vertical="center" wrapText="1"/>
      <protection hidden="1"/>
    </xf>
    <xf numFmtId="0" fontId="51" fillId="0" borderId="37" xfId="191" applyFont="1" applyFill="1" applyBorder="1" applyAlignment="1" applyProtection="1" quotePrefix="1">
      <alignment horizontal="center" vertical="center" wrapText="1"/>
      <protection hidden="1"/>
    </xf>
    <xf numFmtId="0" fontId="51" fillId="0" borderId="0" xfId="191" applyFont="1" applyFill="1" applyBorder="1" applyAlignment="1" applyProtection="1">
      <alignment horizontal="center" vertical="center" wrapText="1"/>
      <protection hidden="1"/>
    </xf>
    <xf numFmtId="0" fontId="51" fillId="0" borderId="34" xfId="191" applyFont="1" applyFill="1" applyBorder="1" applyAlignment="1" applyProtection="1">
      <alignment horizontal="center" vertical="center" wrapText="1"/>
      <protection hidden="1"/>
    </xf>
    <xf numFmtId="0" fontId="1" fillId="0" borderId="37" xfId="191" applyFont="1" applyFill="1" applyBorder="1" applyAlignment="1" applyProtection="1">
      <alignment horizontal="right" vertical="center" wrapText="1"/>
      <protection hidden="1"/>
    </xf>
    <xf numFmtId="0" fontId="1" fillId="0" borderId="34" xfId="191" applyFont="1" applyFill="1" applyBorder="1" applyAlignment="1" applyProtection="1">
      <alignment horizontal="right" wrapText="1"/>
      <protection hidden="1"/>
    </xf>
    <xf numFmtId="14" fontId="2" fillId="0" borderId="32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4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9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49" applyFont="1" applyFill="1" applyBorder="1" applyAlignment="1" applyProtection="1">
      <alignment horizontal="center" vertical="center"/>
      <protection hidden="1"/>
    </xf>
    <xf numFmtId="14" fontId="7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0" xfId="349" applyFont="1" applyBorder="1" applyAlignment="1" quotePrefix="1">
      <alignment horizontal="left" vertical="top" wrapText="1"/>
      <protection/>
    </xf>
    <xf numFmtId="0" fontId="8" fillId="0" borderId="0" xfId="349" applyFont="1" applyAlignment="1">
      <alignment/>
      <protection/>
    </xf>
    <xf numFmtId="0" fontId="2" fillId="0" borderId="0" xfId="349" applyFont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9" fillId="0" borderId="0" xfId="349" applyFont="1" applyAlignment="1">
      <alignment/>
      <protection/>
    </xf>
  </cellXfs>
  <cellStyles count="348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8 2" xfId="173"/>
    <cellStyle name="Normal 19" xfId="174"/>
    <cellStyle name="Normal 2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3" xfId="182"/>
    <cellStyle name="Normal 4" xfId="183"/>
    <cellStyle name="Normal 5" xfId="184"/>
    <cellStyle name="Normal 6" xfId="185"/>
    <cellStyle name="Normal 7" xfId="186"/>
    <cellStyle name="Normal 7 2" xfId="187"/>
    <cellStyle name="Normal 8" xfId="188"/>
    <cellStyle name="Normal 9" xfId="189"/>
    <cellStyle name="Normal_ERNT TFI-POD Q3-2010_HR_FINAL" xfId="190"/>
    <cellStyle name="Normal_TFI-POD" xfId="191"/>
    <cellStyle name="Note" xfId="192"/>
    <cellStyle name="Note 2" xfId="193"/>
    <cellStyle name="Note 3" xfId="194"/>
    <cellStyle name="Obično_Knjiga2" xfId="195"/>
    <cellStyle name="Output" xfId="196"/>
    <cellStyle name="Output 2" xfId="197"/>
    <cellStyle name="Output 3" xfId="198"/>
    <cellStyle name="Percent" xfId="199"/>
    <cellStyle name="Percent [2]" xfId="200"/>
    <cellStyle name="Percent [2] 2" xfId="201"/>
    <cellStyle name="Percent 2" xfId="202"/>
    <cellStyle name="SAPBEXaggData" xfId="203"/>
    <cellStyle name="SAPBEXaggData 2" xfId="204"/>
    <cellStyle name="SAPBEXaggData 3" xfId="205"/>
    <cellStyle name="SAPBEXaggData 4" xfId="206"/>
    <cellStyle name="SAPBEXaggDataEmph" xfId="207"/>
    <cellStyle name="SAPBEXaggDataEmph 2" xfId="208"/>
    <cellStyle name="SAPBEXaggDataEmph 3" xfId="209"/>
    <cellStyle name="SAPBEXaggItem" xfId="210"/>
    <cellStyle name="SAPBEXaggItem 2" xfId="211"/>
    <cellStyle name="SAPBEXaggItem 3" xfId="212"/>
    <cellStyle name="SAPBEXaggItem 4" xfId="213"/>
    <cellStyle name="SAPBEXaggItemX" xfId="214"/>
    <cellStyle name="SAPBEXaggItemX 2" xfId="215"/>
    <cellStyle name="SAPBEXaggItemX 3" xfId="216"/>
    <cellStyle name="SAPBEXchaText" xfId="217"/>
    <cellStyle name="SAPBEXchaText 2" xfId="218"/>
    <cellStyle name="SAPBEXchaText 3" xfId="219"/>
    <cellStyle name="SAPBEXchaText 4" xfId="220"/>
    <cellStyle name="SAPBEXexcBad7" xfId="221"/>
    <cellStyle name="SAPBEXexcBad7 2" xfId="222"/>
    <cellStyle name="SAPBEXexcBad7 3" xfId="223"/>
    <cellStyle name="SAPBEXexcBad7 4" xfId="224"/>
    <cellStyle name="SAPBEXexcBad8" xfId="225"/>
    <cellStyle name="SAPBEXexcBad8 2" xfId="226"/>
    <cellStyle name="SAPBEXexcBad8 3" xfId="227"/>
    <cellStyle name="SAPBEXexcBad8 4" xfId="228"/>
    <cellStyle name="SAPBEXexcBad9" xfId="229"/>
    <cellStyle name="SAPBEXexcBad9 2" xfId="230"/>
    <cellStyle name="SAPBEXexcBad9 3" xfId="231"/>
    <cellStyle name="SAPBEXexcBad9 4" xfId="232"/>
    <cellStyle name="SAPBEXexcCritical4" xfId="233"/>
    <cellStyle name="SAPBEXexcCritical4 2" xfId="234"/>
    <cellStyle name="SAPBEXexcCritical4 3" xfId="235"/>
    <cellStyle name="SAPBEXexcCritical4 4" xfId="236"/>
    <cellStyle name="SAPBEXexcCritical5" xfId="237"/>
    <cellStyle name="SAPBEXexcCritical5 2" xfId="238"/>
    <cellStyle name="SAPBEXexcCritical5 3" xfId="239"/>
    <cellStyle name="SAPBEXexcCritical5 4" xfId="240"/>
    <cellStyle name="SAPBEXexcCritical6" xfId="241"/>
    <cellStyle name="SAPBEXexcCritical6 2" xfId="242"/>
    <cellStyle name="SAPBEXexcCritical6 3" xfId="243"/>
    <cellStyle name="SAPBEXexcCritical6 4" xfId="244"/>
    <cellStyle name="SAPBEXexcGood1" xfId="245"/>
    <cellStyle name="SAPBEXexcGood1 2" xfId="246"/>
    <cellStyle name="SAPBEXexcGood1 3" xfId="247"/>
    <cellStyle name="SAPBEXexcGood1 4" xfId="248"/>
    <cellStyle name="SAPBEXexcGood2" xfId="249"/>
    <cellStyle name="SAPBEXexcGood2 2" xfId="250"/>
    <cellStyle name="SAPBEXexcGood2 3" xfId="251"/>
    <cellStyle name="SAPBEXexcGood2 4" xfId="252"/>
    <cellStyle name="SAPBEXexcGood3" xfId="253"/>
    <cellStyle name="SAPBEXexcGood3 2" xfId="254"/>
    <cellStyle name="SAPBEXexcGood3 3" xfId="255"/>
    <cellStyle name="SAPBEXexcGood3 4" xfId="256"/>
    <cellStyle name="SAPBEXfilterDrill" xfId="257"/>
    <cellStyle name="SAPBEXfilterDrill 2" xfId="258"/>
    <cellStyle name="SAPBEXfilterDrill 3" xfId="259"/>
    <cellStyle name="SAPBEXfilterDrill 4" xfId="260"/>
    <cellStyle name="SAPBEXfilterItem" xfId="261"/>
    <cellStyle name="SAPBEXfilterItem 2" xfId="262"/>
    <cellStyle name="SAPBEXfilterItem 3" xfId="263"/>
    <cellStyle name="SAPBEXfilterText" xfId="264"/>
    <cellStyle name="SAPBEXfilterText 2" xfId="265"/>
    <cellStyle name="SAPBEXfilterText 3" xfId="266"/>
    <cellStyle name="SAPBEXformats" xfId="267"/>
    <cellStyle name="SAPBEXformats 2" xfId="268"/>
    <cellStyle name="SAPBEXformats 3" xfId="269"/>
    <cellStyle name="SAPBEXformats 4" xfId="270"/>
    <cellStyle name="SAPBEXheaderItem" xfId="271"/>
    <cellStyle name="SAPBEXheaderItem 2" xfId="272"/>
    <cellStyle name="SAPBEXheaderItem 2 2" xfId="273"/>
    <cellStyle name="SAPBEXheaderItem 3" xfId="274"/>
    <cellStyle name="SAPBEXheaderItem 4" xfId="275"/>
    <cellStyle name="SAPBEXheaderText" xfId="276"/>
    <cellStyle name="SAPBEXheaderText 2" xfId="277"/>
    <cellStyle name="SAPBEXheaderText 2 2" xfId="278"/>
    <cellStyle name="SAPBEXheaderText 3" xfId="279"/>
    <cellStyle name="SAPBEXheaderText 4" xfId="280"/>
    <cellStyle name="SAPBEXHLevel0" xfId="281"/>
    <cellStyle name="SAPBEXHLevel0 2" xfId="282"/>
    <cellStyle name="SAPBEXHLevel0 3" xfId="283"/>
    <cellStyle name="SAPBEXHLevel0 4" xfId="284"/>
    <cellStyle name="SAPBEXHLevel0X" xfId="285"/>
    <cellStyle name="SAPBEXHLevel0X 2" xfId="286"/>
    <cellStyle name="SAPBEXHLevel0X 3" xfId="287"/>
    <cellStyle name="SAPBEXHLevel1" xfId="288"/>
    <cellStyle name="SAPBEXHLevel1 2" xfId="289"/>
    <cellStyle name="SAPBEXHLevel1 3" xfId="290"/>
    <cellStyle name="SAPBEXHLevel1 4" xfId="291"/>
    <cellStyle name="SAPBEXHLevel1X" xfId="292"/>
    <cellStyle name="SAPBEXHLevel1X 2" xfId="293"/>
    <cellStyle name="SAPBEXHLevel1X 3" xfId="294"/>
    <cellStyle name="SAPBEXHLevel2" xfId="295"/>
    <cellStyle name="SAPBEXHLevel2 2" xfId="296"/>
    <cellStyle name="SAPBEXHLevel2 3" xfId="297"/>
    <cellStyle name="SAPBEXHLevel2 4" xfId="298"/>
    <cellStyle name="SAPBEXHLevel2X" xfId="299"/>
    <cellStyle name="SAPBEXHLevel2X 2" xfId="300"/>
    <cellStyle name="SAPBEXHLevel2X 3" xfId="301"/>
    <cellStyle name="SAPBEXHLevel3" xfId="302"/>
    <cellStyle name="SAPBEXHLevel3 2" xfId="303"/>
    <cellStyle name="SAPBEXHLevel3 3" xfId="304"/>
    <cellStyle name="SAPBEXHLevel3 4" xfId="305"/>
    <cellStyle name="SAPBEXHLevel3X" xfId="306"/>
    <cellStyle name="SAPBEXHLevel3X 2" xfId="307"/>
    <cellStyle name="SAPBEXHLevel3X 3" xfId="308"/>
    <cellStyle name="SAPBEXinputData" xfId="309"/>
    <cellStyle name="SAPBEXinputData 2" xfId="310"/>
    <cellStyle name="SAPBEXinputData 3" xfId="311"/>
    <cellStyle name="SAPBEXItemHeader" xfId="312"/>
    <cellStyle name="SAPBEXresData" xfId="313"/>
    <cellStyle name="SAPBEXresData 2" xfId="314"/>
    <cellStyle name="SAPBEXresData 3" xfId="315"/>
    <cellStyle name="SAPBEXresDataEmph" xfId="316"/>
    <cellStyle name="SAPBEXresDataEmph 2" xfId="317"/>
    <cellStyle name="SAPBEXresDataEmph 3" xfId="318"/>
    <cellStyle name="SAPBEXresItem" xfId="319"/>
    <cellStyle name="SAPBEXresItem 2" xfId="320"/>
    <cellStyle name="SAPBEXresItem 3" xfId="321"/>
    <cellStyle name="SAPBEXresItemX" xfId="322"/>
    <cellStyle name="SAPBEXresItemX 2" xfId="323"/>
    <cellStyle name="SAPBEXresItemX 3" xfId="324"/>
    <cellStyle name="SAPBEXstdData" xfId="325"/>
    <cellStyle name="SAPBEXstdData 2" xfId="326"/>
    <cellStyle name="SAPBEXstdData 2 2" xfId="327"/>
    <cellStyle name="SAPBEXstdData 3" xfId="328"/>
    <cellStyle name="SAPBEXstdData 4" xfId="329"/>
    <cellStyle name="SAPBEXstdDataEmph" xfId="330"/>
    <cellStyle name="SAPBEXstdDataEmph 2" xfId="331"/>
    <cellStyle name="SAPBEXstdDataEmph 3" xfId="332"/>
    <cellStyle name="SAPBEXstdItem" xfId="333"/>
    <cellStyle name="SAPBEXstdItem 2" xfId="334"/>
    <cellStyle name="SAPBEXstdItem 3" xfId="335"/>
    <cellStyle name="SAPBEXstdItem 4" xfId="336"/>
    <cellStyle name="SAPBEXstdItemX" xfId="337"/>
    <cellStyle name="SAPBEXstdItemX 2" xfId="338"/>
    <cellStyle name="SAPBEXstdItemX 3" xfId="339"/>
    <cellStyle name="SAPBEXtitle" xfId="340"/>
    <cellStyle name="SAPBEXtitle 2" xfId="341"/>
    <cellStyle name="SAPBEXtitle 3" xfId="342"/>
    <cellStyle name="SAPBEXunassignedItem" xfId="343"/>
    <cellStyle name="SAPBEXunassignedItem 2" xfId="344"/>
    <cellStyle name="SAPBEXundefined" xfId="345"/>
    <cellStyle name="SAPBEXundefined 2" xfId="346"/>
    <cellStyle name="SAPBEXundefined 3" xfId="347"/>
    <cellStyle name="Sheet Title" xfId="348"/>
    <cellStyle name="Style 1" xfId="349"/>
    <cellStyle name="Table" xfId="350"/>
    <cellStyle name="Table 2" xfId="351"/>
    <cellStyle name="Title" xfId="352"/>
    <cellStyle name="Total" xfId="353"/>
    <cellStyle name="Total 2" xfId="354"/>
    <cellStyle name="Total 3" xfId="355"/>
    <cellStyle name="Tusental_A-listan (fixad)" xfId="356"/>
    <cellStyle name="Valuta_NPV" xfId="357"/>
    <cellStyle name="Warning Text" xfId="358"/>
    <cellStyle name="Warning Text 2" xfId="359"/>
    <cellStyle name="Warning Text 3" xfId="360"/>
    <cellStyle name="WHead - Style2" xfId="36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9.140625" style="139" customWidth="1"/>
    <col min="2" max="2" width="13.00390625" style="139" customWidth="1"/>
    <col min="3" max="3" width="9.140625" style="139" customWidth="1"/>
    <col min="4" max="4" width="11.8515625" style="139" customWidth="1"/>
    <col min="5" max="6" width="9.140625" style="139" customWidth="1"/>
    <col min="7" max="7" width="24.8515625" style="139" customWidth="1"/>
    <col min="8" max="8" width="15.140625" style="139" customWidth="1"/>
    <col min="9" max="9" width="9.7109375" style="139" customWidth="1"/>
    <col min="10" max="16384" width="9.140625" style="139" customWidth="1"/>
  </cols>
  <sheetData>
    <row r="1" spans="1:12" ht="15.75">
      <c r="A1" s="215" t="s">
        <v>5</v>
      </c>
      <c r="B1" s="216"/>
      <c r="C1" s="216"/>
      <c r="D1" s="136"/>
      <c r="E1" s="136"/>
      <c r="F1" s="136"/>
      <c r="G1" s="136"/>
      <c r="H1" s="136"/>
      <c r="I1" s="137"/>
      <c r="J1" s="138"/>
      <c r="K1" s="138"/>
      <c r="L1" s="138"/>
    </row>
    <row r="2" spans="1:12" ht="12.75">
      <c r="A2" s="278" t="s">
        <v>6</v>
      </c>
      <c r="B2" s="279"/>
      <c r="C2" s="279"/>
      <c r="D2" s="280"/>
      <c r="E2" s="286" t="s">
        <v>321</v>
      </c>
      <c r="F2" s="287"/>
      <c r="G2" s="140" t="s">
        <v>31</v>
      </c>
      <c r="H2" s="141" t="s">
        <v>325</v>
      </c>
      <c r="I2" s="142"/>
      <c r="J2" s="138"/>
      <c r="K2" s="138"/>
      <c r="L2" s="138"/>
    </row>
    <row r="3" spans="1:12" ht="12.75">
      <c r="A3" s="143"/>
      <c r="B3" s="144"/>
      <c r="C3" s="144"/>
      <c r="D3" s="144"/>
      <c r="E3" s="145"/>
      <c r="F3" s="145"/>
      <c r="G3" s="144"/>
      <c r="H3" s="144"/>
      <c r="I3" s="146"/>
      <c r="J3" s="138"/>
      <c r="K3" s="138"/>
      <c r="L3" s="138"/>
    </row>
    <row r="4" spans="1:12" ht="15">
      <c r="A4" s="281" t="s">
        <v>299</v>
      </c>
      <c r="B4" s="282"/>
      <c r="C4" s="282"/>
      <c r="D4" s="282"/>
      <c r="E4" s="282"/>
      <c r="F4" s="282"/>
      <c r="G4" s="282"/>
      <c r="H4" s="282"/>
      <c r="I4" s="283"/>
      <c r="J4" s="138"/>
      <c r="K4" s="138"/>
      <c r="L4" s="138"/>
    </row>
    <row r="5" spans="1:12" ht="12.75">
      <c r="A5" s="147"/>
      <c r="B5" s="148"/>
      <c r="C5" s="148"/>
      <c r="D5" s="148"/>
      <c r="E5" s="149"/>
      <c r="F5" s="150"/>
      <c r="G5" s="151"/>
      <c r="H5" s="152"/>
      <c r="I5" s="153"/>
      <c r="J5" s="138"/>
      <c r="K5" s="138"/>
      <c r="L5" s="138"/>
    </row>
    <row r="6" spans="1:12" ht="12.75">
      <c r="A6" s="239" t="s">
        <v>7</v>
      </c>
      <c r="B6" s="240"/>
      <c r="C6" s="227" t="s">
        <v>185</v>
      </c>
      <c r="D6" s="228"/>
      <c r="E6" s="154"/>
      <c r="F6" s="154"/>
      <c r="G6" s="154"/>
      <c r="H6" s="154"/>
      <c r="I6" s="155"/>
      <c r="J6" s="138"/>
      <c r="K6" s="138"/>
      <c r="L6" s="138"/>
    </row>
    <row r="7" spans="1:12" ht="12.75">
      <c r="A7" s="156"/>
      <c r="B7" s="157"/>
      <c r="C7" s="148"/>
      <c r="D7" s="148"/>
      <c r="E7" s="154"/>
      <c r="F7" s="154"/>
      <c r="G7" s="154"/>
      <c r="H7" s="154"/>
      <c r="I7" s="155"/>
      <c r="J7" s="138"/>
      <c r="K7" s="138"/>
      <c r="L7" s="138"/>
    </row>
    <row r="8" spans="1:12" ht="12.75">
      <c r="A8" s="284" t="s">
        <v>8</v>
      </c>
      <c r="B8" s="285"/>
      <c r="C8" s="227" t="s">
        <v>186</v>
      </c>
      <c r="D8" s="228"/>
      <c r="E8" s="154"/>
      <c r="F8" s="154"/>
      <c r="G8" s="154"/>
      <c r="H8" s="154"/>
      <c r="I8" s="153"/>
      <c r="J8" s="138"/>
      <c r="K8" s="138"/>
      <c r="L8" s="138"/>
    </row>
    <row r="9" spans="1:12" ht="12.75">
      <c r="A9" s="158"/>
      <c r="B9" s="159"/>
      <c r="C9" s="160"/>
      <c r="D9" s="148"/>
      <c r="E9" s="148"/>
      <c r="F9" s="148"/>
      <c r="G9" s="148"/>
      <c r="H9" s="148"/>
      <c r="I9" s="153"/>
      <c r="J9" s="138"/>
      <c r="K9" s="138"/>
      <c r="L9" s="138"/>
    </row>
    <row r="10" spans="1:12" ht="12.75">
      <c r="A10" s="218" t="s">
        <v>9</v>
      </c>
      <c r="B10" s="276"/>
      <c r="C10" s="227" t="s">
        <v>187</v>
      </c>
      <c r="D10" s="228"/>
      <c r="E10" s="148"/>
      <c r="F10" s="148"/>
      <c r="G10" s="148"/>
      <c r="H10" s="148"/>
      <c r="I10" s="153"/>
      <c r="J10" s="138"/>
      <c r="K10" s="138"/>
      <c r="L10" s="138"/>
    </row>
    <row r="11" spans="1:12" ht="12.75">
      <c r="A11" s="277"/>
      <c r="B11" s="276"/>
      <c r="C11" s="148"/>
      <c r="D11" s="148"/>
      <c r="E11" s="148"/>
      <c r="F11" s="148"/>
      <c r="G11" s="148"/>
      <c r="H11" s="148"/>
      <c r="I11" s="153"/>
      <c r="J11" s="138"/>
      <c r="K11" s="138"/>
      <c r="L11" s="138"/>
    </row>
    <row r="12" spans="1:12" ht="12.75">
      <c r="A12" s="239" t="s">
        <v>10</v>
      </c>
      <c r="B12" s="240"/>
      <c r="C12" s="220" t="s">
        <v>188</v>
      </c>
      <c r="D12" s="270"/>
      <c r="E12" s="270"/>
      <c r="F12" s="270"/>
      <c r="G12" s="270"/>
      <c r="H12" s="270"/>
      <c r="I12" s="271"/>
      <c r="J12" s="138"/>
      <c r="K12" s="138"/>
      <c r="L12" s="138"/>
    </row>
    <row r="13" spans="1:12" ht="12.75">
      <c r="A13" s="156"/>
      <c r="B13" s="157"/>
      <c r="C13" s="161"/>
      <c r="D13" s="148"/>
      <c r="E13" s="148"/>
      <c r="F13" s="148"/>
      <c r="G13" s="148"/>
      <c r="H13" s="148"/>
      <c r="I13" s="153"/>
      <c r="J13" s="138"/>
      <c r="K13" s="138"/>
      <c r="L13" s="138"/>
    </row>
    <row r="14" spans="1:12" ht="12.75">
      <c r="A14" s="239" t="s">
        <v>11</v>
      </c>
      <c r="B14" s="240"/>
      <c r="C14" s="274">
        <v>10000</v>
      </c>
      <c r="D14" s="275"/>
      <c r="E14" s="148"/>
      <c r="F14" s="220" t="s">
        <v>189</v>
      </c>
      <c r="G14" s="270"/>
      <c r="H14" s="270"/>
      <c r="I14" s="271"/>
      <c r="J14" s="138"/>
      <c r="K14" s="138"/>
      <c r="L14" s="138"/>
    </row>
    <row r="15" spans="1:12" ht="12.75">
      <c r="A15" s="156"/>
      <c r="B15" s="157"/>
      <c r="C15" s="148"/>
      <c r="D15" s="148"/>
      <c r="E15" s="148"/>
      <c r="F15" s="148"/>
      <c r="G15" s="148"/>
      <c r="H15" s="148"/>
      <c r="I15" s="153"/>
      <c r="J15" s="138"/>
      <c r="K15" s="138"/>
      <c r="L15" s="138"/>
    </row>
    <row r="16" spans="1:12" ht="12.75">
      <c r="A16" s="239" t="s">
        <v>12</v>
      </c>
      <c r="B16" s="240"/>
      <c r="C16" s="220" t="s">
        <v>190</v>
      </c>
      <c r="D16" s="270"/>
      <c r="E16" s="270"/>
      <c r="F16" s="270"/>
      <c r="G16" s="270"/>
      <c r="H16" s="270"/>
      <c r="I16" s="271"/>
      <c r="J16" s="138"/>
      <c r="K16" s="138"/>
      <c r="L16" s="138"/>
    </row>
    <row r="17" spans="1:12" ht="12.75">
      <c r="A17" s="156"/>
      <c r="B17" s="157"/>
      <c r="C17" s="148"/>
      <c r="D17" s="148"/>
      <c r="E17" s="148"/>
      <c r="F17" s="148"/>
      <c r="G17" s="148"/>
      <c r="H17" s="148"/>
      <c r="I17" s="153"/>
      <c r="J17" s="138"/>
      <c r="K17" s="138"/>
      <c r="L17" s="138"/>
    </row>
    <row r="18" spans="1:12" ht="12.75">
      <c r="A18" s="239" t="s">
        <v>13</v>
      </c>
      <c r="B18" s="240"/>
      <c r="C18" s="266" t="s">
        <v>191</v>
      </c>
      <c r="D18" s="272"/>
      <c r="E18" s="272"/>
      <c r="F18" s="272"/>
      <c r="G18" s="272"/>
      <c r="H18" s="272"/>
      <c r="I18" s="273"/>
      <c r="J18" s="138"/>
      <c r="K18" s="138"/>
      <c r="L18" s="138"/>
    </row>
    <row r="19" spans="1:12" ht="12.75">
      <c r="A19" s="156"/>
      <c r="B19" s="157"/>
      <c r="C19" s="161"/>
      <c r="D19" s="148"/>
      <c r="E19" s="148"/>
      <c r="F19" s="148"/>
      <c r="G19" s="148"/>
      <c r="H19" s="148"/>
      <c r="I19" s="153"/>
      <c r="J19" s="138"/>
      <c r="K19" s="138"/>
      <c r="L19" s="138"/>
    </row>
    <row r="20" spans="1:12" ht="12.75">
      <c r="A20" s="239" t="s">
        <v>14</v>
      </c>
      <c r="B20" s="240"/>
      <c r="C20" s="266" t="s">
        <v>192</v>
      </c>
      <c r="D20" s="267"/>
      <c r="E20" s="267"/>
      <c r="F20" s="267"/>
      <c r="G20" s="267"/>
      <c r="H20" s="267"/>
      <c r="I20" s="268"/>
      <c r="J20" s="138"/>
      <c r="K20" s="138"/>
      <c r="L20" s="138"/>
    </row>
    <row r="21" spans="1:12" ht="12.75">
      <c r="A21" s="156"/>
      <c r="B21" s="157"/>
      <c r="C21" s="161"/>
      <c r="D21" s="148"/>
      <c r="E21" s="148"/>
      <c r="F21" s="148"/>
      <c r="G21" s="148"/>
      <c r="H21" s="148"/>
      <c r="I21" s="153"/>
      <c r="J21" s="138"/>
      <c r="K21" s="138"/>
      <c r="L21" s="138"/>
    </row>
    <row r="22" spans="1:12" ht="12.75">
      <c r="A22" s="239" t="s">
        <v>15</v>
      </c>
      <c r="B22" s="240"/>
      <c r="C22" s="162">
        <v>133</v>
      </c>
      <c r="D22" s="262" t="s">
        <v>189</v>
      </c>
      <c r="E22" s="263"/>
      <c r="F22" s="264"/>
      <c r="G22" s="239"/>
      <c r="H22" s="269"/>
      <c r="I22" s="163"/>
      <c r="J22" s="138"/>
      <c r="K22" s="138"/>
      <c r="L22" s="138"/>
    </row>
    <row r="23" spans="1:12" ht="12.75">
      <c r="A23" s="156"/>
      <c r="B23" s="157"/>
      <c r="C23" s="148"/>
      <c r="D23" s="164"/>
      <c r="E23" s="164"/>
      <c r="F23" s="164"/>
      <c r="G23" s="164"/>
      <c r="H23" s="148"/>
      <c r="I23" s="153"/>
      <c r="J23" s="138"/>
      <c r="K23" s="138"/>
      <c r="L23" s="138"/>
    </row>
    <row r="24" spans="1:12" ht="12.75">
      <c r="A24" s="239" t="s">
        <v>16</v>
      </c>
      <c r="B24" s="240"/>
      <c r="C24" s="162">
        <v>21</v>
      </c>
      <c r="D24" s="262" t="s">
        <v>193</v>
      </c>
      <c r="E24" s="263"/>
      <c r="F24" s="263"/>
      <c r="G24" s="264"/>
      <c r="H24" s="165" t="s">
        <v>19</v>
      </c>
      <c r="I24" s="166">
        <v>3060</v>
      </c>
      <c r="J24" s="138"/>
      <c r="K24" s="138"/>
      <c r="L24" s="138"/>
    </row>
    <row r="25" spans="1:12" ht="12.75">
      <c r="A25" s="156"/>
      <c r="B25" s="157"/>
      <c r="C25" s="148"/>
      <c r="D25" s="164"/>
      <c r="E25" s="164"/>
      <c r="F25" s="164"/>
      <c r="G25" s="157"/>
      <c r="H25" s="157" t="s">
        <v>20</v>
      </c>
      <c r="I25" s="167"/>
      <c r="J25" s="138"/>
      <c r="K25" s="138"/>
      <c r="L25" s="138"/>
    </row>
    <row r="26" spans="1:12" ht="12.75">
      <c r="A26" s="239" t="s">
        <v>17</v>
      </c>
      <c r="B26" s="240"/>
      <c r="C26" s="168" t="s">
        <v>300</v>
      </c>
      <c r="D26" s="169"/>
      <c r="E26" s="170"/>
      <c r="F26" s="164"/>
      <c r="G26" s="265" t="s">
        <v>21</v>
      </c>
      <c r="H26" s="240"/>
      <c r="I26" s="171" t="s">
        <v>322</v>
      </c>
      <c r="J26" s="138"/>
      <c r="K26" s="138"/>
      <c r="L26" s="138"/>
    </row>
    <row r="27" spans="1:12" ht="12.75">
      <c r="A27" s="156"/>
      <c r="B27" s="157"/>
      <c r="C27" s="148"/>
      <c r="D27" s="164"/>
      <c r="E27" s="164"/>
      <c r="F27" s="164"/>
      <c r="G27" s="164"/>
      <c r="H27" s="148"/>
      <c r="I27" s="172"/>
      <c r="J27" s="138"/>
      <c r="K27" s="138"/>
      <c r="L27" s="138"/>
    </row>
    <row r="28" spans="1:12" ht="12.75">
      <c r="A28" s="255" t="s">
        <v>18</v>
      </c>
      <c r="B28" s="256"/>
      <c r="C28" s="257"/>
      <c r="D28" s="257"/>
      <c r="E28" s="258" t="s">
        <v>22</v>
      </c>
      <c r="F28" s="259"/>
      <c r="G28" s="259"/>
      <c r="H28" s="260" t="s">
        <v>7</v>
      </c>
      <c r="I28" s="261"/>
      <c r="J28" s="138"/>
      <c r="K28" s="138"/>
      <c r="L28" s="138"/>
    </row>
    <row r="29" spans="1:12" ht="12.75">
      <c r="A29" s="173"/>
      <c r="B29" s="170"/>
      <c r="C29" s="170"/>
      <c r="D29" s="148"/>
      <c r="E29" s="148"/>
      <c r="F29" s="148"/>
      <c r="G29" s="148"/>
      <c r="H29" s="174"/>
      <c r="I29" s="172"/>
      <c r="J29" s="138"/>
      <c r="K29" s="138"/>
      <c r="L29" s="138"/>
    </row>
    <row r="30" spans="1:12" ht="12.75">
      <c r="A30" s="252" t="s">
        <v>301</v>
      </c>
      <c r="B30" s="229"/>
      <c r="C30" s="229"/>
      <c r="D30" s="230"/>
      <c r="E30" s="252" t="s">
        <v>305</v>
      </c>
      <c r="F30" s="229"/>
      <c r="G30" s="229"/>
      <c r="H30" s="227" t="s">
        <v>306</v>
      </c>
      <c r="I30" s="228"/>
      <c r="J30" s="138"/>
      <c r="K30" s="138"/>
      <c r="L30" s="138"/>
    </row>
    <row r="31" spans="1:12" ht="12.75">
      <c r="A31" s="156"/>
      <c r="B31" s="157"/>
      <c r="C31" s="161"/>
      <c r="D31" s="253"/>
      <c r="E31" s="253"/>
      <c r="F31" s="253"/>
      <c r="G31" s="254"/>
      <c r="H31" s="148"/>
      <c r="I31" s="176"/>
      <c r="J31" s="138"/>
      <c r="K31" s="138"/>
      <c r="L31" s="138"/>
    </row>
    <row r="32" spans="1:12" ht="12.75">
      <c r="A32" s="252" t="s">
        <v>302</v>
      </c>
      <c r="B32" s="229"/>
      <c r="C32" s="229"/>
      <c r="D32" s="230"/>
      <c r="E32" s="252" t="s">
        <v>303</v>
      </c>
      <c r="F32" s="229"/>
      <c r="G32" s="229"/>
      <c r="H32" s="227" t="s">
        <v>304</v>
      </c>
      <c r="I32" s="228"/>
      <c r="J32" s="138"/>
      <c r="K32" s="138"/>
      <c r="L32" s="138"/>
    </row>
    <row r="33" spans="1:12" ht="12.75">
      <c r="A33" s="156"/>
      <c r="B33" s="157"/>
      <c r="C33" s="161"/>
      <c r="D33" s="175"/>
      <c r="E33" s="175"/>
      <c r="F33" s="175"/>
      <c r="G33" s="154"/>
      <c r="H33" s="148"/>
      <c r="I33" s="177"/>
      <c r="J33" s="138"/>
      <c r="K33" s="138"/>
      <c r="L33" s="138"/>
    </row>
    <row r="34" spans="1:12" ht="12.75">
      <c r="A34" s="252" t="s">
        <v>312</v>
      </c>
      <c r="B34" s="229"/>
      <c r="C34" s="229"/>
      <c r="D34" s="230"/>
      <c r="E34" s="252" t="s">
        <v>313</v>
      </c>
      <c r="F34" s="229"/>
      <c r="G34" s="229"/>
      <c r="H34" s="227" t="s">
        <v>314</v>
      </c>
      <c r="I34" s="228"/>
      <c r="J34" s="138"/>
      <c r="K34" s="138"/>
      <c r="L34" s="138"/>
    </row>
    <row r="35" spans="1:12" ht="12.75">
      <c r="A35" s="156"/>
      <c r="B35" s="157"/>
      <c r="C35" s="161"/>
      <c r="D35" s="175"/>
      <c r="E35" s="175"/>
      <c r="F35" s="175"/>
      <c r="G35" s="154"/>
      <c r="H35" s="148"/>
      <c r="I35" s="177"/>
      <c r="J35" s="138"/>
      <c r="K35" s="138"/>
      <c r="L35" s="138"/>
    </row>
    <row r="36" spans="1:12" ht="12.75">
      <c r="A36" s="252" t="s">
        <v>315</v>
      </c>
      <c r="B36" s="229"/>
      <c r="C36" s="229"/>
      <c r="D36" s="230"/>
      <c r="E36" s="252" t="s">
        <v>316</v>
      </c>
      <c r="F36" s="229"/>
      <c r="G36" s="229"/>
      <c r="H36" s="227" t="s">
        <v>317</v>
      </c>
      <c r="I36" s="228"/>
      <c r="J36" s="138"/>
      <c r="K36" s="138"/>
      <c r="L36" s="138"/>
    </row>
    <row r="37" spans="1:12" ht="12.75">
      <c r="A37" s="178"/>
      <c r="B37" s="179"/>
      <c r="C37" s="249"/>
      <c r="D37" s="250"/>
      <c r="E37" s="148"/>
      <c r="F37" s="249"/>
      <c r="G37" s="250"/>
      <c r="H37" s="148"/>
      <c r="I37" s="153"/>
      <c r="J37" s="138"/>
      <c r="K37" s="138"/>
      <c r="L37" s="138"/>
    </row>
    <row r="38" spans="1:12" ht="12.75">
      <c r="A38" s="252" t="s">
        <v>326</v>
      </c>
      <c r="B38" s="229"/>
      <c r="C38" s="229"/>
      <c r="D38" s="230"/>
      <c r="E38" s="252" t="s">
        <v>331</v>
      </c>
      <c r="F38" s="229"/>
      <c r="G38" s="229"/>
      <c r="H38" s="227" t="s">
        <v>332</v>
      </c>
      <c r="I38" s="228"/>
      <c r="J38" s="138"/>
      <c r="K38" s="138"/>
      <c r="L38" s="138"/>
    </row>
    <row r="39" spans="1:12" ht="12.75">
      <c r="A39" s="178"/>
      <c r="B39" s="179"/>
      <c r="C39" s="180"/>
      <c r="D39" s="181"/>
      <c r="E39" s="148"/>
      <c r="F39" s="180"/>
      <c r="G39" s="181"/>
      <c r="H39" s="148"/>
      <c r="I39" s="153"/>
      <c r="J39" s="138"/>
      <c r="K39" s="138"/>
      <c r="L39" s="138"/>
    </row>
    <row r="40" spans="1:12" ht="12.75">
      <c r="A40" s="252"/>
      <c r="B40" s="229"/>
      <c r="C40" s="229"/>
      <c r="D40" s="230"/>
      <c r="E40" s="252"/>
      <c r="F40" s="229"/>
      <c r="G40" s="229"/>
      <c r="H40" s="227"/>
      <c r="I40" s="228"/>
      <c r="J40" s="138"/>
      <c r="K40" s="138"/>
      <c r="L40" s="138"/>
    </row>
    <row r="41" spans="1:12" ht="12.75">
      <c r="A41" s="182"/>
      <c r="B41" s="170"/>
      <c r="C41" s="170"/>
      <c r="D41" s="170"/>
      <c r="E41" s="183"/>
      <c r="F41" s="170"/>
      <c r="G41" s="170"/>
      <c r="H41" s="184"/>
      <c r="I41" s="185"/>
      <c r="J41" s="138"/>
      <c r="K41" s="138"/>
      <c r="L41" s="138"/>
    </row>
    <row r="42" spans="1:12" ht="12.75">
      <c r="A42" s="178"/>
      <c r="B42" s="179"/>
      <c r="C42" s="180"/>
      <c r="D42" s="181"/>
      <c r="E42" s="148"/>
      <c r="F42" s="180"/>
      <c r="G42" s="181"/>
      <c r="H42" s="148"/>
      <c r="I42" s="153"/>
      <c r="J42" s="138"/>
      <c r="K42" s="138"/>
      <c r="L42" s="138"/>
    </row>
    <row r="43" spans="1:12" ht="12.75">
      <c r="A43" s="186"/>
      <c r="B43" s="187"/>
      <c r="C43" s="187"/>
      <c r="D43" s="160"/>
      <c r="E43" s="160"/>
      <c r="F43" s="187"/>
      <c r="G43" s="160"/>
      <c r="H43" s="160"/>
      <c r="I43" s="188"/>
      <c r="J43" s="138"/>
      <c r="K43" s="138"/>
      <c r="L43" s="138"/>
    </row>
    <row r="44" spans="1:12" ht="12.75">
      <c r="A44" s="218" t="s">
        <v>23</v>
      </c>
      <c r="B44" s="219"/>
      <c r="C44" s="227"/>
      <c r="D44" s="228"/>
      <c r="E44" s="148"/>
      <c r="F44" s="220"/>
      <c r="G44" s="229"/>
      <c r="H44" s="229"/>
      <c r="I44" s="230"/>
      <c r="J44" s="138"/>
      <c r="K44" s="138"/>
      <c r="L44" s="138"/>
    </row>
    <row r="45" spans="1:12" ht="12.75">
      <c r="A45" s="178"/>
      <c r="B45" s="179"/>
      <c r="C45" s="249"/>
      <c r="D45" s="250"/>
      <c r="E45" s="148"/>
      <c r="F45" s="249"/>
      <c r="G45" s="251"/>
      <c r="H45" s="189"/>
      <c r="I45" s="190"/>
      <c r="J45" s="138"/>
      <c r="K45" s="138"/>
      <c r="L45" s="138"/>
    </row>
    <row r="46" spans="1:12" ht="12.75">
      <c r="A46" s="218" t="s">
        <v>24</v>
      </c>
      <c r="B46" s="219"/>
      <c r="C46" s="220" t="s">
        <v>281</v>
      </c>
      <c r="D46" s="221"/>
      <c r="E46" s="221"/>
      <c r="F46" s="221"/>
      <c r="G46" s="221"/>
      <c r="H46" s="221"/>
      <c r="I46" s="222"/>
      <c r="J46" s="138"/>
      <c r="K46" s="138"/>
      <c r="L46" s="138"/>
    </row>
    <row r="47" spans="1:12" ht="12.75">
      <c r="A47" s="156"/>
      <c r="B47" s="157"/>
      <c r="C47" s="161" t="s">
        <v>32</v>
      </c>
      <c r="D47" s="148"/>
      <c r="E47" s="148"/>
      <c r="F47" s="148"/>
      <c r="G47" s="148"/>
      <c r="H47" s="148"/>
      <c r="I47" s="153"/>
      <c r="J47" s="138"/>
      <c r="K47" s="138"/>
      <c r="L47" s="138"/>
    </row>
    <row r="48" spans="1:12" ht="12.75">
      <c r="A48" s="218" t="s">
        <v>25</v>
      </c>
      <c r="B48" s="219"/>
      <c r="C48" s="223" t="s">
        <v>282</v>
      </c>
      <c r="D48" s="224"/>
      <c r="E48" s="225"/>
      <c r="F48" s="191"/>
      <c r="G48" s="165" t="s">
        <v>1</v>
      </c>
      <c r="H48" s="226" t="s">
        <v>194</v>
      </c>
      <c r="I48" s="222"/>
      <c r="J48" s="138"/>
      <c r="K48" s="138"/>
      <c r="L48" s="138"/>
    </row>
    <row r="49" spans="1:12" ht="12.75">
      <c r="A49" s="156"/>
      <c r="B49" s="157"/>
      <c r="C49" s="161"/>
      <c r="D49" s="148"/>
      <c r="E49" s="148"/>
      <c r="F49" s="148"/>
      <c r="G49" s="148"/>
      <c r="H49" s="148"/>
      <c r="I49" s="153"/>
      <c r="J49" s="138"/>
      <c r="K49" s="138"/>
      <c r="L49" s="138"/>
    </row>
    <row r="50" spans="1:12" ht="12.75">
      <c r="A50" s="218" t="s">
        <v>13</v>
      </c>
      <c r="B50" s="219"/>
      <c r="C50" s="236" t="s">
        <v>283</v>
      </c>
      <c r="D50" s="237"/>
      <c r="E50" s="237"/>
      <c r="F50" s="237"/>
      <c r="G50" s="237"/>
      <c r="H50" s="237"/>
      <c r="I50" s="238"/>
      <c r="J50" s="138"/>
      <c r="K50" s="138"/>
      <c r="L50" s="138"/>
    </row>
    <row r="51" spans="1:12" ht="12.75">
      <c r="A51" s="156"/>
      <c r="B51" s="157"/>
      <c r="C51" s="148"/>
      <c r="D51" s="148"/>
      <c r="E51" s="148"/>
      <c r="F51" s="148"/>
      <c r="G51" s="148"/>
      <c r="H51" s="148"/>
      <c r="I51" s="153"/>
      <c r="J51" s="138"/>
      <c r="K51" s="138"/>
      <c r="L51" s="138"/>
    </row>
    <row r="52" spans="1:12" ht="12.75">
      <c r="A52" s="239" t="s">
        <v>26</v>
      </c>
      <c r="B52" s="240"/>
      <c r="C52" s="241" t="s">
        <v>195</v>
      </c>
      <c r="D52" s="242"/>
      <c r="E52" s="242"/>
      <c r="F52" s="242"/>
      <c r="G52" s="242"/>
      <c r="H52" s="242"/>
      <c r="I52" s="243"/>
      <c r="J52" s="138"/>
      <c r="K52" s="138"/>
      <c r="L52" s="138"/>
    </row>
    <row r="53" spans="1:12" ht="12.75">
      <c r="A53" s="192"/>
      <c r="B53" s="160"/>
      <c r="C53" s="217" t="s">
        <v>27</v>
      </c>
      <c r="D53" s="217"/>
      <c r="E53" s="217"/>
      <c r="F53" s="217"/>
      <c r="G53" s="217"/>
      <c r="H53" s="217"/>
      <c r="I53" s="193"/>
      <c r="J53" s="138"/>
      <c r="K53" s="138"/>
      <c r="L53" s="138"/>
    </row>
    <row r="54" spans="1:12" ht="12.75">
      <c r="A54" s="194"/>
      <c r="B54" s="195"/>
      <c r="C54" s="196"/>
      <c r="D54" s="196"/>
      <c r="E54" s="196"/>
      <c r="F54" s="196"/>
      <c r="G54" s="196"/>
      <c r="H54" s="196"/>
      <c r="I54" s="193"/>
      <c r="J54" s="138"/>
      <c r="K54" s="138"/>
      <c r="L54" s="138"/>
    </row>
    <row r="55" spans="1:12" ht="12.75">
      <c r="A55" s="194"/>
      <c r="B55" s="244" t="s">
        <v>28</v>
      </c>
      <c r="C55" s="245"/>
      <c r="D55" s="245"/>
      <c r="E55" s="245"/>
      <c r="F55" s="197"/>
      <c r="G55" s="197"/>
      <c r="H55" s="197"/>
      <c r="I55" s="198"/>
      <c r="J55" s="138"/>
      <c r="K55" s="138"/>
      <c r="L55" s="138"/>
    </row>
    <row r="56" spans="1:12" ht="12.75">
      <c r="A56" s="194"/>
      <c r="B56" s="246" t="s">
        <v>308</v>
      </c>
      <c r="C56" s="247"/>
      <c r="D56" s="247"/>
      <c r="E56" s="247"/>
      <c r="F56" s="247"/>
      <c r="G56" s="247"/>
      <c r="H56" s="247"/>
      <c r="I56" s="248"/>
      <c r="J56" s="138"/>
      <c r="K56" s="138"/>
      <c r="L56" s="138"/>
    </row>
    <row r="57" spans="1:12" ht="12.75">
      <c r="A57" s="194"/>
      <c r="B57" s="201" t="s">
        <v>274</v>
      </c>
      <c r="C57" s="199"/>
      <c r="D57" s="199"/>
      <c r="E57" s="199"/>
      <c r="F57" s="199"/>
      <c r="G57" s="199"/>
      <c r="H57" s="199"/>
      <c r="I57" s="200"/>
      <c r="J57" s="138"/>
      <c r="K57" s="138"/>
      <c r="L57" s="138"/>
    </row>
    <row r="58" spans="1:12" ht="12.75">
      <c r="A58" s="194"/>
      <c r="B58" s="246" t="s">
        <v>309</v>
      </c>
      <c r="C58" s="247"/>
      <c r="D58" s="247"/>
      <c r="E58" s="247"/>
      <c r="F58" s="247"/>
      <c r="G58" s="247"/>
      <c r="H58" s="247"/>
      <c r="I58" s="248"/>
      <c r="J58" s="138"/>
      <c r="K58" s="138"/>
      <c r="L58" s="138"/>
    </row>
    <row r="59" spans="1:12" ht="12.75">
      <c r="A59" s="194"/>
      <c r="B59" s="202"/>
      <c r="C59" s="202"/>
      <c r="D59" s="202"/>
      <c r="E59" s="202"/>
      <c r="F59" s="202"/>
      <c r="G59" s="202"/>
      <c r="H59" s="202"/>
      <c r="I59" s="203"/>
      <c r="J59" s="138"/>
      <c r="K59" s="138"/>
      <c r="L59" s="138"/>
    </row>
    <row r="60" spans="1:12" ht="12.75">
      <c r="A60" s="194"/>
      <c r="B60" s="201"/>
      <c r="C60" s="199"/>
      <c r="D60" s="199"/>
      <c r="E60" s="199"/>
      <c r="F60" s="199"/>
      <c r="G60" s="199"/>
      <c r="H60" s="199"/>
      <c r="I60" s="200"/>
      <c r="J60" s="138"/>
      <c r="K60" s="138"/>
      <c r="L60" s="138"/>
    </row>
    <row r="61" spans="1:12" ht="13.5" thickBot="1">
      <c r="A61" s="204" t="s">
        <v>2</v>
      </c>
      <c r="B61" s="205"/>
      <c r="C61" s="205"/>
      <c r="D61" s="205"/>
      <c r="E61" s="205"/>
      <c r="F61" s="205"/>
      <c r="G61" s="206"/>
      <c r="H61" s="207"/>
      <c r="I61" s="208"/>
      <c r="J61" s="138"/>
      <c r="K61" s="138"/>
      <c r="L61" s="138"/>
    </row>
    <row r="62" spans="1:12" ht="12.75">
      <c r="A62" s="209"/>
      <c r="B62" s="205"/>
      <c r="C62" s="205"/>
      <c r="D62" s="205"/>
      <c r="E62" s="195" t="s">
        <v>29</v>
      </c>
      <c r="F62" s="210"/>
      <c r="G62" s="231" t="s">
        <v>30</v>
      </c>
      <c r="H62" s="232"/>
      <c r="I62" s="233"/>
      <c r="J62" s="138"/>
      <c r="K62" s="138"/>
      <c r="L62" s="138"/>
    </row>
    <row r="63" spans="1:12" ht="12.75">
      <c r="A63" s="211"/>
      <c r="B63" s="212"/>
      <c r="C63" s="213"/>
      <c r="D63" s="213"/>
      <c r="E63" s="213"/>
      <c r="F63" s="213"/>
      <c r="G63" s="234"/>
      <c r="H63" s="235"/>
      <c r="I63" s="214"/>
      <c r="J63" s="138"/>
      <c r="K63" s="138"/>
      <c r="L63" s="138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88" customWidth="1"/>
    <col min="10" max="10" width="12.57421875" style="88" customWidth="1"/>
    <col min="11" max="11" width="12.28125" style="113" customWidth="1"/>
    <col min="12" max="12" width="10.140625" style="88" bestFit="1" customWidth="1"/>
    <col min="13" max="13" width="9.140625" style="88" customWidth="1"/>
    <col min="14" max="14" width="10.140625" style="88" bestFit="1" customWidth="1"/>
    <col min="15" max="16384" width="9.140625" style="88" customWidth="1"/>
  </cols>
  <sheetData>
    <row r="1" spans="1:11" ht="12.75" customHeight="1">
      <c r="A1" s="288" t="s">
        <v>115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91" t="s">
        <v>196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4">
      <c r="A4" s="294" t="s">
        <v>111</v>
      </c>
      <c r="B4" s="295"/>
      <c r="C4" s="295"/>
      <c r="D4" s="295"/>
      <c r="E4" s="295"/>
      <c r="F4" s="295"/>
      <c r="G4" s="295"/>
      <c r="H4" s="296"/>
      <c r="I4" s="89" t="s">
        <v>112</v>
      </c>
      <c r="J4" s="90" t="s">
        <v>113</v>
      </c>
      <c r="K4" s="91" t="s">
        <v>114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93">
        <v>2</v>
      </c>
      <c r="J5" s="92">
        <v>3</v>
      </c>
      <c r="K5" s="92">
        <v>4</v>
      </c>
    </row>
    <row r="6" spans="1:11" ht="12.75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300"/>
    </row>
    <row r="7" spans="1:11" ht="12.75">
      <c r="A7" s="301" t="s">
        <v>197</v>
      </c>
      <c r="B7" s="302"/>
      <c r="C7" s="302"/>
      <c r="D7" s="302"/>
      <c r="E7" s="302"/>
      <c r="F7" s="302"/>
      <c r="G7" s="302"/>
      <c r="H7" s="303"/>
      <c r="I7" s="94">
        <v>1</v>
      </c>
      <c r="J7" s="95"/>
      <c r="K7" s="95"/>
    </row>
    <row r="8" spans="1:11" ht="12.75">
      <c r="A8" s="304" t="s">
        <v>336</v>
      </c>
      <c r="B8" s="305"/>
      <c r="C8" s="305"/>
      <c r="D8" s="305"/>
      <c r="E8" s="305"/>
      <c r="F8" s="305"/>
      <c r="G8" s="305"/>
      <c r="H8" s="306"/>
      <c r="I8" s="96">
        <v>2</v>
      </c>
      <c r="J8" s="97">
        <v>225631534.99023762</v>
      </c>
      <c r="K8" s="97">
        <v>212686963.05175003</v>
      </c>
    </row>
    <row r="9" spans="1:11" ht="12.75">
      <c r="A9" s="307" t="s">
        <v>33</v>
      </c>
      <c r="B9" s="308"/>
      <c r="C9" s="308"/>
      <c r="D9" s="308"/>
      <c r="E9" s="308"/>
      <c r="F9" s="308"/>
      <c r="G9" s="308"/>
      <c r="H9" s="309"/>
      <c r="I9" s="96">
        <v>3</v>
      </c>
      <c r="J9" s="98">
        <v>7284910.66</v>
      </c>
      <c r="K9" s="98">
        <v>6159780.65</v>
      </c>
    </row>
    <row r="10" spans="1:11" ht="12.75" customHeight="1">
      <c r="A10" s="307" t="s">
        <v>34</v>
      </c>
      <c r="B10" s="308"/>
      <c r="C10" s="308"/>
      <c r="D10" s="308"/>
      <c r="E10" s="308"/>
      <c r="F10" s="308"/>
      <c r="G10" s="308"/>
      <c r="H10" s="309"/>
      <c r="I10" s="96">
        <v>4</v>
      </c>
      <c r="J10" s="99"/>
      <c r="K10" s="99"/>
    </row>
    <row r="11" spans="1:11" ht="12.75" customHeight="1">
      <c r="A11" s="307" t="s">
        <v>35</v>
      </c>
      <c r="B11" s="308"/>
      <c r="C11" s="308"/>
      <c r="D11" s="308"/>
      <c r="E11" s="308"/>
      <c r="F11" s="308"/>
      <c r="G11" s="308"/>
      <c r="H11" s="309"/>
      <c r="I11" s="96">
        <v>5</v>
      </c>
      <c r="J11" s="99">
        <v>3111664.92</v>
      </c>
      <c r="K11" s="99">
        <v>1986534.9100000001</v>
      </c>
    </row>
    <row r="12" spans="1:11" ht="12.75" customHeight="1">
      <c r="A12" s="307" t="s">
        <v>0</v>
      </c>
      <c r="B12" s="308"/>
      <c r="C12" s="308"/>
      <c r="D12" s="308"/>
      <c r="E12" s="308"/>
      <c r="F12" s="308"/>
      <c r="G12" s="308"/>
      <c r="H12" s="309"/>
      <c r="I12" s="96">
        <v>6</v>
      </c>
      <c r="J12" s="99">
        <v>4173245.74</v>
      </c>
      <c r="K12" s="99">
        <v>4173245.74</v>
      </c>
    </row>
    <row r="13" spans="1:11" ht="12.75" customHeight="1">
      <c r="A13" s="307" t="s">
        <v>36</v>
      </c>
      <c r="B13" s="308"/>
      <c r="C13" s="308"/>
      <c r="D13" s="308"/>
      <c r="E13" s="308"/>
      <c r="F13" s="308"/>
      <c r="G13" s="308"/>
      <c r="H13" s="309"/>
      <c r="I13" s="96">
        <v>7</v>
      </c>
      <c r="J13" s="99"/>
      <c r="K13" s="99"/>
    </row>
    <row r="14" spans="1:11" ht="12.75" customHeight="1">
      <c r="A14" s="307" t="s">
        <v>37</v>
      </c>
      <c r="B14" s="308"/>
      <c r="C14" s="308"/>
      <c r="D14" s="308"/>
      <c r="E14" s="308"/>
      <c r="F14" s="308"/>
      <c r="G14" s="308"/>
      <c r="H14" s="309"/>
      <c r="I14" s="96">
        <v>8</v>
      </c>
      <c r="J14" s="99"/>
      <c r="K14" s="99"/>
    </row>
    <row r="15" spans="1:11" ht="12.75" customHeight="1">
      <c r="A15" s="307" t="s">
        <v>38</v>
      </c>
      <c r="B15" s="308"/>
      <c r="C15" s="308"/>
      <c r="D15" s="308"/>
      <c r="E15" s="308"/>
      <c r="F15" s="308"/>
      <c r="G15" s="308"/>
      <c r="H15" s="309"/>
      <c r="I15" s="96">
        <v>9</v>
      </c>
      <c r="J15" s="99"/>
      <c r="K15" s="99"/>
    </row>
    <row r="16" spans="1:11" ht="12.75">
      <c r="A16" s="307" t="s">
        <v>198</v>
      </c>
      <c r="B16" s="308"/>
      <c r="C16" s="308"/>
      <c r="D16" s="308"/>
      <c r="E16" s="308"/>
      <c r="F16" s="308"/>
      <c r="G16" s="308"/>
      <c r="H16" s="309"/>
      <c r="I16" s="96">
        <v>10</v>
      </c>
      <c r="J16" s="98">
        <v>122897057.73023762</v>
      </c>
      <c r="K16" s="98">
        <v>108711754.60175002</v>
      </c>
    </row>
    <row r="17" spans="1:11" ht="12.75">
      <c r="A17" s="307" t="s">
        <v>39</v>
      </c>
      <c r="B17" s="308"/>
      <c r="C17" s="308"/>
      <c r="D17" s="308"/>
      <c r="E17" s="308"/>
      <c r="F17" s="308"/>
      <c r="G17" s="308"/>
      <c r="H17" s="309"/>
      <c r="I17" s="96">
        <v>11</v>
      </c>
      <c r="J17" s="99">
        <v>15605344.05</v>
      </c>
      <c r="K17" s="99">
        <v>15605344.05</v>
      </c>
    </row>
    <row r="18" spans="1:11" ht="12.75">
      <c r="A18" s="307" t="s">
        <v>40</v>
      </c>
      <c r="B18" s="308"/>
      <c r="C18" s="308"/>
      <c r="D18" s="308"/>
      <c r="E18" s="308"/>
      <c r="F18" s="308"/>
      <c r="G18" s="308"/>
      <c r="H18" s="309"/>
      <c r="I18" s="96">
        <v>12</v>
      </c>
      <c r="J18" s="99">
        <v>27637640.93</v>
      </c>
      <c r="K18" s="99">
        <v>30071396.15</v>
      </c>
    </row>
    <row r="19" spans="1:11" ht="12.75">
      <c r="A19" s="307" t="s">
        <v>41</v>
      </c>
      <c r="B19" s="308"/>
      <c r="C19" s="308"/>
      <c r="D19" s="308"/>
      <c r="E19" s="308"/>
      <c r="F19" s="308"/>
      <c r="G19" s="308"/>
      <c r="H19" s="309"/>
      <c r="I19" s="96">
        <v>13</v>
      </c>
      <c r="J19" s="99">
        <v>62902183.5584072</v>
      </c>
      <c r="K19" s="99">
        <v>45630313.186</v>
      </c>
    </row>
    <row r="20" spans="1:11" ht="12.75">
      <c r="A20" s="307" t="s">
        <v>42</v>
      </c>
      <c r="B20" s="308"/>
      <c r="C20" s="308"/>
      <c r="D20" s="308"/>
      <c r="E20" s="308"/>
      <c r="F20" s="308"/>
      <c r="G20" s="308"/>
      <c r="H20" s="309"/>
      <c r="I20" s="96">
        <v>14</v>
      </c>
      <c r="J20" s="99">
        <v>16398059.6718304</v>
      </c>
      <c r="K20" s="99">
        <v>15548803.42575</v>
      </c>
    </row>
    <row r="21" spans="1:11" ht="12.75">
      <c r="A21" s="307" t="s">
        <v>43</v>
      </c>
      <c r="B21" s="308"/>
      <c r="C21" s="308"/>
      <c r="D21" s="308"/>
      <c r="E21" s="308"/>
      <c r="F21" s="308"/>
      <c r="G21" s="308"/>
      <c r="H21" s="309"/>
      <c r="I21" s="96">
        <v>15</v>
      </c>
      <c r="J21" s="99"/>
      <c r="K21" s="99"/>
    </row>
    <row r="22" spans="1:11" ht="12.75">
      <c r="A22" s="307" t="s">
        <v>44</v>
      </c>
      <c r="B22" s="308"/>
      <c r="C22" s="308"/>
      <c r="D22" s="308"/>
      <c r="E22" s="308"/>
      <c r="F22" s="308"/>
      <c r="G22" s="308"/>
      <c r="H22" s="309"/>
      <c r="I22" s="96">
        <v>16</v>
      </c>
      <c r="J22" s="99"/>
      <c r="K22" s="99"/>
    </row>
    <row r="23" spans="1:11" ht="12.75">
      <c r="A23" s="307" t="s">
        <v>45</v>
      </c>
      <c r="B23" s="308"/>
      <c r="C23" s="308"/>
      <c r="D23" s="308"/>
      <c r="E23" s="308"/>
      <c r="F23" s="308"/>
      <c r="G23" s="308"/>
      <c r="H23" s="309"/>
      <c r="I23" s="96">
        <v>17</v>
      </c>
      <c r="J23" s="99">
        <v>270059.23</v>
      </c>
      <c r="K23" s="99">
        <v>1779909.17</v>
      </c>
    </row>
    <row r="24" spans="1:11" ht="12.75">
      <c r="A24" s="307" t="s">
        <v>46</v>
      </c>
      <c r="B24" s="308"/>
      <c r="C24" s="308"/>
      <c r="D24" s="308"/>
      <c r="E24" s="308"/>
      <c r="F24" s="308"/>
      <c r="G24" s="308"/>
      <c r="H24" s="309"/>
      <c r="I24" s="96">
        <v>18</v>
      </c>
      <c r="J24" s="99">
        <v>83770.29</v>
      </c>
      <c r="K24" s="99">
        <v>75988.62</v>
      </c>
    </row>
    <row r="25" spans="1:11" ht="12.75">
      <c r="A25" s="307" t="s">
        <v>47</v>
      </c>
      <c r="B25" s="308"/>
      <c r="C25" s="308"/>
      <c r="D25" s="308"/>
      <c r="E25" s="308"/>
      <c r="F25" s="308"/>
      <c r="G25" s="308"/>
      <c r="H25" s="309"/>
      <c r="I25" s="96">
        <v>19</v>
      </c>
      <c r="J25" s="99"/>
      <c r="K25" s="99"/>
    </row>
    <row r="26" spans="1:11" ht="12.75">
      <c r="A26" s="307" t="s">
        <v>199</v>
      </c>
      <c r="B26" s="308"/>
      <c r="C26" s="308"/>
      <c r="D26" s="308"/>
      <c r="E26" s="308"/>
      <c r="F26" s="308"/>
      <c r="G26" s="308"/>
      <c r="H26" s="309"/>
      <c r="I26" s="96">
        <v>20</v>
      </c>
      <c r="J26" s="98">
        <v>28156940.07</v>
      </c>
      <c r="K26" s="98">
        <v>27895051.53</v>
      </c>
    </row>
    <row r="27" spans="1:11" ht="12.75" customHeight="1">
      <c r="A27" s="307" t="s">
        <v>48</v>
      </c>
      <c r="B27" s="308"/>
      <c r="C27" s="308"/>
      <c r="D27" s="308"/>
      <c r="E27" s="308"/>
      <c r="F27" s="308"/>
      <c r="G27" s="308"/>
      <c r="H27" s="309"/>
      <c r="I27" s="96">
        <v>21</v>
      </c>
      <c r="J27" s="99"/>
      <c r="K27" s="100"/>
    </row>
    <row r="28" spans="1:11" ht="12.75" customHeight="1">
      <c r="A28" s="307" t="s">
        <v>49</v>
      </c>
      <c r="B28" s="308"/>
      <c r="C28" s="308"/>
      <c r="D28" s="308"/>
      <c r="E28" s="308"/>
      <c r="F28" s="308"/>
      <c r="G28" s="308"/>
      <c r="H28" s="309"/>
      <c r="I28" s="96">
        <v>22</v>
      </c>
      <c r="J28" s="99"/>
      <c r="K28" s="99"/>
    </row>
    <row r="29" spans="1:11" ht="12.75" customHeight="1">
      <c r="A29" s="307" t="s">
        <v>50</v>
      </c>
      <c r="B29" s="308"/>
      <c r="C29" s="308"/>
      <c r="D29" s="308"/>
      <c r="E29" s="308"/>
      <c r="F29" s="308"/>
      <c r="G29" s="308"/>
      <c r="H29" s="309"/>
      <c r="I29" s="96">
        <v>23</v>
      </c>
      <c r="J29" s="99"/>
      <c r="K29" s="99"/>
    </row>
    <row r="30" spans="1:11" ht="12.75" customHeight="1">
      <c r="A30" s="307" t="s">
        <v>157</v>
      </c>
      <c r="B30" s="308"/>
      <c r="C30" s="308"/>
      <c r="D30" s="308"/>
      <c r="E30" s="308"/>
      <c r="F30" s="308"/>
      <c r="G30" s="308"/>
      <c r="H30" s="309"/>
      <c r="I30" s="96">
        <v>24</v>
      </c>
      <c r="J30" s="99"/>
      <c r="K30" s="99"/>
    </row>
    <row r="31" spans="1:11" ht="12.75" customHeight="1">
      <c r="A31" s="307" t="s">
        <v>53</v>
      </c>
      <c r="B31" s="308"/>
      <c r="C31" s="308"/>
      <c r="D31" s="308"/>
      <c r="E31" s="308"/>
      <c r="F31" s="308"/>
      <c r="G31" s="308"/>
      <c r="H31" s="309"/>
      <c r="I31" s="96">
        <v>25</v>
      </c>
      <c r="J31" s="99"/>
      <c r="K31" s="99"/>
    </row>
    <row r="32" spans="1:11" ht="12.75" customHeight="1">
      <c r="A32" s="307" t="s">
        <v>52</v>
      </c>
      <c r="B32" s="308"/>
      <c r="C32" s="308"/>
      <c r="D32" s="308"/>
      <c r="E32" s="308"/>
      <c r="F32" s="308"/>
      <c r="G32" s="308"/>
      <c r="H32" s="309"/>
      <c r="I32" s="96">
        <v>26</v>
      </c>
      <c r="J32" s="99">
        <v>28116940.07</v>
      </c>
      <c r="K32" s="99">
        <v>27855051.53</v>
      </c>
    </row>
    <row r="33" spans="1:11" ht="12.75" customHeight="1">
      <c r="A33" s="307" t="s">
        <v>51</v>
      </c>
      <c r="B33" s="308"/>
      <c r="C33" s="308"/>
      <c r="D33" s="308"/>
      <c r="E33" s="308"/>
      <c r="F33" s="308"/>
      <c r="G33" s="308"/>
      <c r="H33" s="309"/>
      <c r="I33" s="96">
        <v>27</v>
      </c>
      <c r="J33" s="99">
        <v>40000</v>
      </c>
      <c r="K33" s="101">
        <v>40000</v>
      </c>
    </row>
    <row r="34" spans="1:11" ht="12.75" customHeight="1">
      <c r="A34" s="307" t="s">
        <v>156</v>
      </c>
      <c r="B34" s="308"/>
      <c r="C34" s="308"/>
      <c r="D34" s="308"/>
      <c r="E34" s="308"/>
      <c r="F34" s="308"/>
      <c r="G34" s="308"/>
      <c r="H34" s="309"/>
      <c r="I34" s="96">
        <v>28</v>
      </c>
      <c r="J34" s="99"/>
      <c r="K34" s="99"/>
    </row>
    <row r="35" spans="1:11" ht="12.75">
      <c r="A35" s="307" t="s">
        <v>200</v>
      </c>
      <c r="B35" s="308"/>
      <c r="C35" s="308"/>
      <c r="D35" s="308"/>
      <c r="E35" s="308"/>
      <c r="F35" s="308"/>
      <c r="G35" s="308"/>
      <c r="H35" s="309"/>
      <c r="I35" s="96">
        <v>29</v>
      </c>
      <c r="J35" s="98">
        <v>53042871.3</v>
      </c>
      <c r="K35" s="98">
        <v>55018983.15</v>
      </c>
    </row>
    <row r="36" spans="1:11" ht="12.75" customHeight="1">
      <c r="A36" s="307" t="s">
        <v>54</v>
      </c>
      <c r="B36" s="308"/>
      <c r="C36" s="308"/>
      <c r="D36" s="308"/>
      <c r="E36" s="308"/>
      <c r="F36" s="308"/>
      <c r="G36" s="308"/>
      <c r="H36" s="309"/>
      <c r="I36" s="96">
        <v>30</v>
      </c>
      <c r="J36" s="99">
        <v>2041774.06</v>
      </c>
      <c r="K36" s="99">
        <v>1156317.49</v>
      </c>
    </row>
    <row r="37" spans="1:11" ht="12.75" customHeight="1">
      <c r="A37" s="307" t="s">
        <v>55</v>
      </c>
      <c r="B37" s="308"/>
      <c r="C37" s="308"/>
      <c r="D37" s="308"/>
      <c r="E37" s="308"/>
      <c r="F37" s="308"/>
      <c r="G37" s="308"/>
      <c r="H37" s="309"/>
      <c r="I37" s="96">
        <v>31</v>
      </c>
      <c r="J37" s="99">
        <v>50395179.48</v>
      </c>
      <c r="K37" s="99">
        <v>53318298.63</v>
      </c>
    </row>
    <row r="38" spans="1:11" ht="12.75" customHeight="1">
      <c r="A38" s="307" t="s">
        <v>56</v>
      </c>
      <c r="B38" s="308"/>
      <c r="C38" s="308"/>
      <c r="D38" s="308"/>
      <c r="E38" s="308"/>
      <c r="F38" s="308"/>
      <c r="G38" s="308"/>
      <c r="H38" s="309"/>
      <c r="I38" s="96">
        <v>32</v>
      </c>
      <c r="J38" s="99">
        <v>605917.7600000002</v>
      </c>
      <c r="K38" s="99">
        <v>544367.0299999958</v>
      </c>
    </row>
    <row r="39" spans="1:11" ht="12.75">
      <c r="A39" s="307" t="s">
        <v>57</v>
      </c>
      <c r="B39" s="308"/>
      <c r="C39" s="308"/>
      <c r="D39" s="308"/>
      <c r="E39" s="308"/>
      <c r="F39" s="308"/>
      <c r="G39" s="308"/>
      <c r="H39" s="309"/>
      <c r="I39" s="96">
        <v>33</v>
      </c>
      <c r="J39" s="99">
        <v>14249755.23</v>
      </c>
      <c r="K39" s="99">
        <v>14901393.12</v>
      </c>
    </row>
    <row r="40" spans="1:11" ht="12.75">
      <c r="A40" s="304" t="s">
        <v>337</v>
      </c>
      <c r="B40" s="305"/>
      <c r="C40" s="305"/>
      <c r="D40" s="305"/>
      <c r="E40" s="305"/>
      <c r="F40" s="305"/>
      <c r="G40" s="305"/>
      <c r="H40" s="306"/>
      <c r="I40" s="96">
        <v>34</v>
      </c>
      <c r="J40" s="97">
        <v>576820993.4188248</v>
      </c>
      <c r="K40" s="97">
        <v>602856687.10729</v>
      </c>
    </row>
    <row r="41" spans="1:11" ht="12.75">
      <c r="A41" s="307" t="s">
        <v>58</v>
      </c>
      <c r="B41" s="308"/>
      <c r="C41" s="308"/>
      <c r="D41" s="308"/>
      <c r="E41" s="308"/>
      <c r="F41" s="308"/>
      <c r="G41" s="308"/>
      <c r="H41" s="309"/>
      <c r="I41" s="96">
        <v>35</v>
      </c>
      <c r="J41" s="98">
        <v>9795795.1460368</v>
      </c>
      <c r="K41" s="98">
        <v>18871790.79834</v>
      </c>
    </row>
    <row r="42" spans="1:11" ht="12.75">
      <c r="A42" s="307" t="s">
        <v>59</v>
      </c>
      <c r="B42" s="308"/>
      <c r="C42" s="308"/>
      <c r="D42" s="308"/>
      <c r="E42" s="308"/>
      <c r="F42" s="308"/>
      <c r="G42" s="308"/>
      <c r="H42" s="309"/>
      <c r="I42" s="96">
        <v>36</v>
      </c>
      <c r="J42" s="99"/>
      <c r="K42" s="99"/>
    </row>
    <row r="43" spans="1:14" ht="12.75">
      <c r="A43" s="307" t="s">
        <v>60</v>
      </c>
      <c r="B43" s="308"/>
      <c r="C43" s="308"/>
      <c r="D43" s="308"/>
      <c r="E43" s="308"/>
      <c r="F43" s="308"/>
      <c r="G43" s="308"/>
      <c r="H43" s="309"/>
      <c r="I43" s="96">
        <v>37</v>
      </c>
      <c r="J43" s="99">
        <v>9788066.3160368</v>
      </c>
      <c r="K43" s="99">
        <v>18870116.26834</v>
      </c>
      <c r="L43" s="102"/>
      <c r="N43" s="102"/>
    </row>
    <row r="44" spans="1:11" ht="12.75">
      <c r="A44" s="307" t="s">
        <v>154</v>
      </c>
      <c r="B44" s="308"/>
      <c r="C44" s="308"/>
      <c r="D44" s="308"/>
      <c r="E44" s="308"/>
      <c r="F44" s="308"/>
      <c r="G44" s="308"/>
      <c r="H44" s="309"/>
      <c r="I44" s="96">
        <v>38</v>
      </c>
      <c r="J44" s="99"/>
      <c r="K44" s="99"/>
    </row>
    <row r="45" spans="1:11" ht="12.75">
      <c r="A45" s="307" t="s">
        <v>155</v>
      </c>
      <c r="B45" s="308"/>
      <c r="C45" s="308"/>
      <c r="D45" s="308"/>
      <c r="E45" s="308"/>
      <c r="F45" s="308"/>
      <c r="G45" s="308"/>
      <c r="H45" s="309"/>
      <c r="I45" s="96">
        <v>39</v>
      </c>
      <c r="J45" s="99"/>
      <c r="K45" s="99"/>
    </row>
    <row r="46" spans="1:11" ht="12.75">
      <c r="A46" s="307" t="s">
        <v>61</v>
      </c>
      <c r="B46" s="308"/>
      <c r="C46" s="308"/>
      <c r="D46" s="308"/>
      <c r="E46" s="308"/>
      <c r="F46" s="308"/>
      <c r="G46" s="308"/>
      <c r="H46" s="309"/>
      <c r="I46" s="96">
        <v>40</v>
      </c>
      <c r="J46" s="99">
        <v>7728.830000000002</v>
      </c>
      <c r="K46" s="99">
        <v>1674.53</v>
      </c>
    </row>
    <row r="47" spans="1:11" ht="12.75">
      <c r="A47" s="307" t="s">
        <v>62</v>
      </c>
      <c r="B47" s="308"/>
      <c r="C47" s="308"/>
      <c r="D47" s="308"/>
      <c r="E47" s="308"/>
      <c r="F47" s="308"/>
      <c r="G47" s="308"/>
      <c r="H47" s="309"/>
      <c r="I47" s="96">
        <v>41</v>
      </c>
      <c r="J47" s="99"/>
      <c r="K47" s="99"/>
    </row>
    <row r="48" spans="1:11" ht="12.75">
      <c r="A48" s="307" t="s">
        <v>63</v>
      </c>
      <c r="B48" s="308"/>
      <c r="C48" s="308"/>
      <c r="D48" s="308"/>
      <c r="E48" s="308"/>
      <c r="F48" s="308"/>
      <c r="G48" s="308"/>
      <c r="H48" s="309"/>
      <c r="I48" s="96">
        <v>42</v>
      </c>
      <c r="J48" s="99"/>
      <c r="K48" s="99"/>
    </row>
    <row r="49" spans="1:11" ht="12.75">
      <c r="A49" s="307" t="s">
        <v>64</v>
      </c>
      <c r="B49" s="308"/>
      <c r="C49" s="308"/>
      <c r="D49" s="308"/>
      <c r="E49" s="308"/>
      <c r="F49" s="308"/>
      <c r="G49" s="308"/>
      <c r="H49" s="309"/>
      <c r="I49" s="96">
        <v>43</v>
      </c>
      <c r="J49" s="98">
        <v>279307109.550552</v>
      </c>
      <c r="K49" s="98">
        <v>340203485.61042005</v>
      </c>
    </row>
    <row r="50" spans="1:11" ht="12.75">
      <c r="A50" s="307" t="s">
        <v>65</v>
      </c>
      <c r="B50" s="308"/>
      <c r="C50" s="308"/>
      <c r="D50" s="308"/>
      <c r="E50" s="308"/>
      <c r="F50" s="308"/>
      <c r="G50" s="308"/>
      <c r="H50" s="309"/>
      <c r="I50" s="96">
        <v>44</v>
      </c>
      <c r="J50" s="99">
        <v>88857879.1694136</v>
      </c>
      <c r="K50" s="99">
        <v>104483166.70364</v>
      </c>
    </row>
    <row r="51" spans="1:11" ht="12.75">
      <c r="A51" s="307" t="s">
        <v>66</v>
      </c>
      <c r="B51" s="308"/>
      <c r="C51" s="308"/>
      <c r="D51" s="308"/>
      <c r="E51" s="308"/>
      <c r="F51" s="308"/>
      <c r="G51" s="308"/>
      <c r="H51" s="309"/>
      <c r="I51" s="96">
        <v>45</v>
      </c>
      <c r="J51" s="99">
        <v>174952344.91</v>
      </c>
      <c r="K51" s="99">
        <v>144444881.50348</v>
      </c>
    </row>
    <row r="52" spans="1:11" ht="12.75">
      <c r="A52" s="307" t="s">
        <v>67</v>
      </c>
      <c r="B52" s="308"/>
      <c r="C52" s="308"/>
      <c r="D52" s="308"/>
      <c r="E52" s="308"/>
      <c r="F52" s="308"/>
      <c r="G52" s="308"/>
      <c r="H52" s="309"/>
      <c r="I52" s="96">
        <v>46</v>
      </c>
      <c r="J52" s="99"/>
      <c r="K52" s="99"/>
    </row>
    <row r="53" spans="1:11" ht="12.75">
      <c r="A53" s="307" t="s">
        <v>68</v>
      </c>
      <c r="B53" s="308"/>
      <c r="C53" s="308"/>
      <c r="D53" s="308"/>
      <c r="E53" s="308"/>
      <c r="F53" s="308"/>
      <c r="G53" s="308"/>
      <c r="H53" s="309"/>
      <c r="I53" s="96">
        <v>47</v>
      </c>
      <c r="J53" s="99"/>
      <c r="K53" s="99"/>
    </row>
    <row r="54" spans="1:11" ht="12.75">
      <c r="A54" s="307" t="s">
        <v>69</v>
      </c>
      <c r="B54" s="308"/>
      <c r="C54" s="308"/>
      <c r="D54" s="308"/>
      <c r="E54" s="308"/>
      <c r="F54" s="308"/>
      <c r="G54" s="308"/>
      <c r="H54" s="309"/>
      <c r="I54" s="96">
        <v>48</v>
      </c>
      <c r="J54" s="99">
        <v>2496266.9059304</v>
      </c>
      <c r="K54" s="99">
        <v>75614882.52947</v>
      </c>
    </row>
    <row r="55" spans="1:11" ht="12.75">
      <c r="A55" s="307" t="s">
        <v>70</v>
      </c>
      <c r="B55" s="308"/>
      <c r="C55" s="308"/>
      <c r="D55" s="308"/>
      <c r="E55" s="308"/>
      <c r="F55" s="308"/>
      <c r="G55" s="308"/>
      <c r="H55" s="309"/>
      <c r="I55" s="96">
        <v>49</v>
      </c>
      <c r="J55" s="99">
        <v>13000618.565208</v>
      </c>
      <c r="K55" s="99">
        <v>15660554.87383</v>
      </c>
    </row>
    <row r="56" spans="1:11" ht="12.75">
      <c r="A56" s="307" t="s">
        <v>201</v>
      </c>
      <c r="B56" s="308"/>
      <c r="C56" s="308"/>
      <c r="D56" s="308"/>
      <c r="E56" s="308"/>
      <c r="F56" s="308"/>
      <c r="G56" s="308"/>
      <c r="H56" s="309"/>
      <c r="I56" s="96">
        <v>50</v>
      </c>
      <c r="J56" s="98">
        <v>62993219.46</v>
      </c>
      <c r="K56" s="98">
        <v>84520294.96</v>
      </c>
    </row>
    <row r="57" spans="1:11" ht="12.75">
      <c r="A57" s="307" t="s">
        <v>48</v>
      </c>
      <c r="B57" s="308"/>
      <c r="C57" s="308"/>
      <c r="D57" s="308"/>
      <c r="E57" s="308"/>
      <c r="F57" s="308"/>
      <c r="G57" s="308"/>
      <c r="H57" s="309"/>
      <c r="I57" s="96">
        <v>51</v>
      </c>
      <c r="J57" s="99"/>
      <c r="K57" s="99"/>
    </row>
    <row r="58" spans="1:11" ht="12.75">
      <c r="A58" s="307" t="s">
        <v>49</v>
      </c>
      <c r="B58" s="308"/>
      <c r="C58" s="308"/>
      <c r="D58" s="308"/>
      <c r="E58" s="308"/>
      <c r="F58" s="308"/>
      <c r="G58" s="308"/>
      <c r="H58" s="309"/>
      <c r="I58" s="96">
        <v>52</v>
      </c>
      <c r="J58" s="103"/>
      <c r="K58" s="99">
        <v>0</v>
      </c>
    </row>
    <row r="59" spans="1:11" ht="12.75">
      <c r="A59" s="307" t="s">
        <v>71</v>
      </c>
      <c r="B59" s="308"/>
      <c r="C59" s="308"/>
      <c r="D59" s="308"/>
      <c r="E59" s="308"/>
      <c r="F59" s="308"/>
      <c r="G59" s="308"/>
      <c r="H59" s="309"/>
      <c r="I59" s="96">
        <v>53</v>
      </c>
      <c r="J59" s="99"/>
      <c r="K59" s="99"/>
    </row>
    <row r="60" spans="1:11" ht="12.75">
      <c r="A60" s="307" t="s">
        <v>157</v>
      </c>
      <c r="B60" s="308"/>
      <c r="C60" s="308"/>
      <c r="D60" s="308"/>
      <c r="E60" s="308"/>
      <c r="F60" s="308"/>
      <c r="G60" s="308"/>
      <c r="H60" s="309"/>
      <c r="I60" s="96">
        <v>54</v>
      </c>
      <c r="J60" s="99"/>
      <c r="K60" s="99"/>
    </row>
    <row r="61" spans="1:11" ht="12.75">
      <c r="A61" s="307" t="s">
        <v>53</v>
      </c>
      <c r="B61" s="308"/>
      <c r="C61" s="308"/>
      <c r="D61" s="308"/>
      <c r="E61" s="308"/>
      <c r="F61" s="308"/>
      <c r="G61" s="308"/>
      <c r="H61" s="309"/>
      <c r="I61" s="96">
        <v>55</v>
      </c>
      <c r="J61" s="99">
        <v>62993219.46</v>
      </c>
      <c r="K61" s="99">
        <v>84520294.96</v>
      </c>
    </row>
    <row r="62" spans="1:11" ht="12.75">
      <c r="A62" s="307" t="s">
        <v>52</v>
      </c>
      <c r="B62" s="308"/>
      <c r="C62" s="308"/>
      <c r="D62" s="308"/>
      <c r="E62" s="308"/>
      <c r="F62" s="308"/>
      <c r="G62" s="308"/>
      <c r="H62" s="309"/>
      <c r="I62" s="96">
        <v>56</v>
      </c>
      <c r="J62" s="99"/>
      <c r="K62" s="99"/>
    </row>
    <row r="63" spans="1:11" ht="12.75">
      <c r="A63" s="307" t="s">
        <v>72</v>
      </c>
      <c r="B63" s="308"/>
      <c r="C63" s="308"/>
      <c r="D63" s="308"/>
      <c r="E63" s="308"/>
      <c r="F63" s="308"/>
      <c r="G63" s="308"/>
      <c r="H63" s="309"/>
      <c r="I63" s="96">
        <v>57</v>
      </c>
      <c r="J63" s="99"/>
      <c r="K63" s="99"/>
    </row>
    <row r="64" spans="1:11" ht="12.75">
      <c r="A64" s="307" t="s">
        <v>202</v>
      </c>
      <c r="B64" s="308"/>
      <c r="C64" s="308"/>
      <c r="D64" s="308"/>
      <c r="E64" s="308"/>
      <c r="F64" s="308"/>
      <c r="G64" s="308"/>
      <c r="H64" s="309"/>
      <c r="I64" s="96">
        <v>58</v>
      </c>
      <c r="J64" s="99">
        <v>224724869.262236</v>
      </c>
      <c r="K64" s="99">
        <v>159261115.73853</v>
      </c>
    </row>
    <row r="65" spans="1:11" ht="12.75">
      <c r="A65" s="304" t="s">
        <v>82</v>
      </c>
      <c r="B65" s="305"/>
      <c r="C65" s="305"/>
      <c r="D65" s="305"/>
      <c r="E65" s="305"/>
      <c r="F65" s="305"/>
      <c r="G65" s="305"/>
      <c r="H65" s="306"/>
      <c r="I65" s="96">
        <v>59</v>
      </c>
      <c r="J65" s="104">
        <v>5671595.9950136</v>
      </c>
      <c r="K65" s="104">
        <v>6456235.63072</v>
      </c>
    </row>
    <row r="66" spans="1:11" ht="12.75">
      <c r="A66" s="304" t="s">
        <v>338</v>
      </c>
      <c r="B66" s="305"/>
      <c r="C66" s="305"/>
      <c r="D66" s="305"/>
      <c r="E66" s="305"/>
      <c r="F66" s="305"/>
      <c r="G66" s="305"/>
      <c r="H66" s="306"/>
      <c r="I66" s="96">
        <v>60</v>
      </c>
      <c r="J66" s="97">
        <v>808124124.404076</v>
      </c>
      <c r="K66" s="97">
        <v>821999885.7897601</v>
      </c>
    </row>
    <row r="67" spans="1:11" ht="12.75">
      <c r="A67" s="310" t="s">
        <v>81</v>
      </c>
      <c r="B67" s="311"/>
      <c r="C67" s="311"/>
      <c r="D67" s="311"/>
      <c r="E67" s="311"/>
      <c r="F67" s="311"/>
      <c r="G67" s="311"/>
      <c r="H67" s="312"/>
      <c r="I67" s="105">
        <v>61</v>
      </c>
      <c r="J67" s="106"/>
      <c r="K67" s="106"/>
    </row>
    <row r="68" spans="1:11" ht="12.75">
      <c r="A68" s="313" t="s">
        <v>73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5"/>
    </row>
    <row r="69" spans="1:11" ht="12.75">
      <c r="A69" s="301" t="s">
        <v>339</v>
      </c>
      <c r="B69" s="302"/>
      <c r="C69" s="302"/>
      <c r="D69" s="302"/>
      <c r="E69" s="302"/>
      <c r="F69" s="302"/>
      <c r="G69" s="302"/>
      <c r="H69" s="303"/>
      <c r="I69" s="94">
        <v>62</v>
      </c>
      <c r="J69" s="107">
        <v>286878861.817554</v>
      </c>
      <c r="K69" s="107">
        <v>235574056.13698</v>
      </c>
    </row>
    <row r="70" spans="1:11" ht="12.75">
      <c r="A70" s="307" t="s">
        <v>74</v>
      </c>
      <c r="B70" s="308"/>
      <c r="C70" s="308"/>
      <c r="D70" s="308"/>
      <c r="E70" s="308"/>
      <c r="F70" s="308"/>
      <c r="G70" s="308"/>
      <c r="H70" s="309"/>
      <c r="I70" s="96">
        <v>63</v>
      </c>
      <c r="J70" s="100">
        <v>133165000</v>
      </c>
      <c r="K70" s="100">
        <v>133165000</v>
      </c>
    </row>
    <row r="71" spans="1:11" ht="12.75">
      <c r="A71" s="307" t="s">
        <v>75</v>
      </c>
      <c r="B71" s="308"/>
      <c r="C71" s="308"/>
      <c r="D71" s="308"/>
      <c r="E71" s="308"/>
      <c r="F71" s="308"/>
      <c r="G71" s="308"/>
      <c r="H71" s="309"/>
      <c r="I71" s="96">
        <v>64</v>
      </c>
      <c r="J71" s="100"/>
      <c r="K71" s="100"/>
    </row>
    <row r="72" spans="1:11" ht="12.75">
      <c r="A72" s="307" t="s">
        <v>76</v>
      </c>
      <c r="B72" s="308"/>
      <c r="C72" s="308"/>
      <c r="D72" s="308"/>
      <c r="E72" s="308"/>
      <c r="F72" s="308"/>
      <c r="G72" s="308"/>
      <c r="H72" s="309"/>
      <c r="I72" s="96">
        <v>65</v>
      </c>
      <c r="J72" s="108">
        <v>20849075.64</v>
      </c>
      <c r="K72" s="108">
        <v>21273155.64</v>
      </c>
    </row>
    <row r="73" spans="1:11" ht="12.75">
      <c r="A73" s="307" t="s">
        <v>77</v>
      </c>
      <c r="B73" s="308"/>
      <c r="C73" s="308"/>
      <c r="D73" s="308"/>
      <c r="E73" s="308"/>
      <c r="F73" s="308"/>
      <c r="G73" s="308"/>
      <c r="H73" s="309"/>
      <c r="I73" s="96">
        <v>66</v>
      </c>
      <c r="J73" s="100">
        <v>6658250</v>
      </c>
      <c r="K73" s="100">
        <v>6658250</v>
      </c>
    </row>
    <row r="74" spans="1:11" ht="12.75">
      <c r="A74" s="307" t="s">
        <v>275</v>
      </c>
      <c r="B74" s="308"/>
      <c r="C74" s="308"/>
      <c r="D74" s="308"/>
      <c r="E74" s="308"/>
      <c r="F74" s="308"/>
      <c r="G74" s="308"/>
      <c r="H74" s="309"/>
      <c r="I74" s="96">
        <v>67</v>
      </c>
      <c r="J74" s="100">
        <v>15820445.64</v>
      </c>
      <c r="K74" s="100">
        <v>14895345.64</v>
      </c>
    </row>
    <row r="75" spans="1:11" ht="12.75">
      <c r="A75" s="307" t="s">
        <v>276</v>
      </c>
      <c r="B75" s="308"/>
      <c r="C75" s="308"/>
      <c r="D75" s="308"/>
      <c r="E75" s="308"/>
      <c r="F75" s="308"/>
      <c r="G75" s="308"/>
      <c r="H75" s="309"/>
      <c r="I75" s="96">
        <v>68</v>
      </c>
      <c r="J75" s="100">
        <v>1629620</v>
      </c>
      <c r="K75" s="100">
        <v>280440</v>
      </c>
    </row>
    <row r="76" spans="1:11" ht="12.75">
      <c r="A76" s="307" t="s">
        <v>78</v>
      </c>
      <c r="B76" s="308"/>
      <c r="C76" s="308"/>
      <c r="D76" s="308"/>
      <c r="E76" s="308"/>
      <c r="F76" s="308"/>
      <c r="G76" s="308"/>
      <c r="H76" s="309"/>
      <c r="I76" s="96">
        <v>69</v>
      </c>
      <c r="J76" s="100"/>
      <c r="K76" s="100"/>
    </row>
    <row r="77" spans="1:11" ht="12.75">
      <c r="A77" s="307" t="s">
        <v>79</v>
      </c>
      <c r="B77" s="308"/>
      <c r="C77" s="308"/>
      <c r="D77" s="308"/>
      <c r="E77" s="308"/>
      <c r="F77" s="308"/>
      <c r="G77" s="308"/>
      <c r="H77" s="309"/>
      <c r="I77" s="96">
        <v>70</v>
      </c>
      <c r="J77" s="100"/>
      <c r="K77" s="100"/>
    </row>
    <row r="78" spans="1:11" ht="12.75">
      <c r="A78" s="307" t="s">
        <v>80</v>
      </c>
      <c r="B78" s="308"/>
      <c r="C78" s="308"/>
      <c r="D78" s="308"/>
      <c r="E78" s="308"/>
      <c r="F78" s="308"/>
      <c r="G78" s="308"/>
      <c r="H78" s="309"/>
      <c r="I78" s="96">
        <v>71</v>
      </c>
      <c r="J78" s="100"/>
      <c r="K78" s="100"/>
    </row>
    <row r="79" spans="1:11" ht="12.75">
      <c r="A79" s="307" t="s">
        <v>203</v>
      </c>
      <c r="B79" s="308"/>
      <c r="C79" s="308"/>
      <c r="D79" s="308"/>
      <c r="E79" s="308"/>
      <c r="F79" s="308"/>
      <c r="G79" s="308"/>
      <c r="H79" s="309"/>
      <c r="I79" s="96">
        <v>72</v>
      </c>
      <c r="J79" s="108">
        <v>22120979.384536</v>
      </c>
      <c r="K79" s="108">
        <v>13249718.12381</v>
      </c>
    </row>
    <row r="80" spans="1:11" ht="12.75">
      <c r="A80" s="316" t="s">
        <v>83</v>
      </c>
      <c r="B80" s="317"/>
      <c r="C80" s="317"/>
      <c r="D80" s="317"/>
      <c r="E80" s="317"/>
      <c r="F80" s="317"/>
      <c r="G80" s="317"/>
      <c r="H80" s="318"/>
      <c r="I80" s="96">
        <v>73</v>
      </c>
      <c r="J80" s="108">
        <v>22120979.384536</v>
      </c>
      <c r="K80" s="108">
        <v>13249718.12381</v>
      </c>
    </row>
    <row r="81" spans="1:11" ht="12.75">
      <c r="A81" s="316" t="s">
        <v>84</v>
      </c>
      <c r="B81" s="317"/>
      <c r="C81" s="317"/>
      <c r="D81" s="317"/>
      <c r="E81" s="317"/>
      <c r="F81" s="317"/>
      <c r="G81" s="317"/>
      <c r="H81" s="318"/>
      <c r="I81" s="96">
        <v>74</v>
      </c>
      <c r="J81" s="100"/>
      <c r="K81" s="100"/>
    </row>
    <row r="82" spans="1:11" ht="12.75">
      <c r="A82" s="307" t="s">
        <v>85</v>
      </c>
      <c r="B82" s="308"/>
      <c r="C82" s="308"/>
      <c r="D82" s="308"/>
      <c r="E82" s="308"/>
      <c r="F82" s="308"/>
      <c r="G82" s="308"/>
      <c r="H82" s="309"/>
      <c r="I82" s="96">
        <v>75</v>
      </c>
      <c r="J82" s="100">
        <v>110743806.793018</v>
      </c>
      <c r="K82" s="100">
        <v>67886182.37317</v>
      </c>
    </row>
    <row r="83" spans="1:11" ht="12.75">
      <c r="A83" s="316" t="s">
        <v>86</v>
      </c>
      <c r="B83" s="317"/>
      <c r="C83" s="317"/>
      <c r="D83" s="317"/>
      <c r="E83" s="317"/>
      <c r="F83" s="317"/>
      <c r="G83" s="317"/>
      <c r="H83" s="318"/>
      <c r="I83" s="96">
        <v>76</v>
      </c>
      <c r="J83" s="100">
        <v>110743806.793018</v>
      </c>
      <c r="K83" s="100">
        <v>67886182.37317</v>
      </c>
    </row>
    <row r="84" spans="1:11" ht="12.75">
      <c r="A84" s="316" t="s">
        <v>87</v>
      </c>
      <c r="B84" s="317"/>
      <c r="C84" s="317"/>
      <c r="D84" s="317"/>
      <c r="E84" s="317"/>
      <c r="F84" s="317"/>
      <c r="G84" s="317"/>
      <c r="H84" s="318"/>
      <c r="I84" s="96">
        <v>77</v>
      </c>
      <c r="J84" s="100"/>
      <c r="K84" s="100"/>
    </row>
    <row r="85" spans="1:11" ht="12.75">
      <c r="A85" s="307" t="s">
        <v>88</v>
      </c>
      <c r="B85" s="308"/>
      <c r="C85" s="308"/>
      <c r="D85" s="308"/>
      <c r="E85" s="308"/>
      <c r="F85" s="308"/>
      <c r="G85" s="308"/>
      <c r="H85" s="309"/>
      <c r="I85" s="96">
        <v>78</v>
      </c>
      <c r="J85" s="100"/>
      <c r="K85" s="100"/>
    </row>
    <row r="86" spans="1:11" ht="12.75">
      <c r="A86" s="304" t="s">
        <v>340</v>
      </c>
      <c r="B86" s="305"/>
      <c r="C86" s="305"/>
      <c r="D86" s="305"/>
      <c r="E86" s="305"/>
      <c r="F86" s="305"/>
      <c r="G86" s="305"/>
      <c r="H86" s="306"/>
      <c r="I86" s="96">
        <v>79</v>
      </c>
      <c r="J86" s="108">
        <v>8560375.05</v>
      </c>
      <c r="K86" s="108">
        <v>8576218.83</v>
      </c>
    </row>
    <row r="87" spans="1:11" ht="12.75">
      <c r="A87" s="307" t="s">
        <v>89</v>
      </c>
      <c r="B87" s="308"/>
      <c r="C87" s="308"/>
      <c r="D87" s="308"/>
      <c r="E87" s="308"/>
      <c r="F87" s="308"/>
      <c r="G87" s="308"/>
      <c r="H87" s="309"/>
      <c r="I87" s="96">
        <v>80</v>
      </c>
      <c r="J87" s="100">
        <v>8560375.05</v>
      </c>
      <c r="K87" s="100">
        <v>8576218.83</v>
      </c>
    </row>
    <row r="88" spans="1:11" ht="12.75">
      <c r="A88" s="307" t="s">
        <v>90</v>
      </c>
      <c r="B88" s="308"/>
      <c r="C88" s="308"/>
      <c r="D88" s="308"/>
      <c r="E88" s="308"/>
      <c r="F88" s="308"/>
      <c r="G88" s="308"/>
      <c r="H88" s="309"/>
      <c r="I88" s="96">
        <v>81</v>
      </c>
      <c r="J88" s="100"/>
      <c r="K88" s="100"/>
    </row>
    <row r="89" spans="1:11" ht="12.75">
      <c r="A89" s="307" t="s">
        <v>91</v>
      </c>
      <c r="B89" s="308"/>
      <c r="C89" s="308"/>
      <c r="D89" s="308"/>
      <c r="E89" s="308"/>
      <c r="F89" s="308"/>
      <c r="G89" s="308"/>
      <c r="H89" s="309"/>
      <c r="I89" s="96">
        <v>82</v>
      </c>
      <c r="J89" s="100"/>
      <c r="K89" s="100"/>
    </row>
    <row r="90" spans="1:11" ht="12.75">
      <c r="A90" s="304" t="s">
        <v>341</v>
      </c>
      <c r="B90" s="305"/>
      <c r="C90" s="305"/>
      <c r="D90" s="305"/>
      <c r="E90" s="305"/>
      <c r="F90" s="305"/>
      <c r="G90" s="305"/>
      <c r="H90" s="306"/>
      <c r="I90" s="96">
        <v>83</v>
      </c>
      <c r="J90" s="109">
        <v>33249511.439999998</v>
      </c>
      <c r="K90" s="109">
        <v>21484459.6</v>
      </c>
    </row>
    <row r="91" spans="1:11" ht="12.75">
      <c r="A91" s="307" t="s">
        <v>92</v>
      </c>
      <c r="B91" s="308"/>
      <c r="C91" s="308"/>
      <c r="D91" s="308"/>
      <c r="E91" s="308"/>
      <c r="F91" s="308"/>
      <c r="G91" s="308"/>
      <c r="H91" s="309"/>
      <c r="I91" s="96">
        <v>84</v>
      </c>
      <c r="J91" s="100">
        <v>14340911.81</v>
      </c>
      <c r="K91" s="100">
        <v>6263289.73</v>
      </c>
    </row>
    <row r="92" spans="1:11" ht="12.75">
      <c r="A92" s="307" t="s">
        <v>94</v>
      </c>
      <c r="B92" s="308"/>
      <c r="C92" s="308"/>
      <c r="D92" s="308"/>
      <c r="E92" s="308"/>
      <c r="F92" s="308"/>
      <c r="G92" s="308"/>
      <c r="H92" s="309"/>
      <c r="I92" s="96">
        <v>85</v>
      </c>
      <c r="J92" s="100"/>
      <c r="K92" s="100">
        <v>0</v>
      </c>
    </row>
    <row r="93" spans="1:11" ht="12.75">
      <c r="A93" s="307" t="s">
        <v>93</v>
      </c>
      <c r="B93" s="308"/>
      <c r="C93" s="308"/>
      <c r="D93" s="308"/>
      <c r="E93" s="308"/>
      <c r="F93" s="308"/>
      <c r="G93" s="308"/>
      <c r="H93" s="309"/>
      <c r="I93" s="96">
        <v>86</v>
      </c>
      <c r="J93" s="100">
        <v>8961888.62</v>
      </c>
      <c r="K93" s="100">
        <v>8380524.22</v>
      </c>
    </row>
    <row r="94" spans="1:11" ht="12.75">
      <c r="A94" s="307" t="s">
        <v>95</v>
      </c>
      <c r="B94" s="308"/>
      <c r="C94" s="308"/>
      <c r="D94" s="308"/>
      <c r="E94" s="308"/>
      <c r="F94" s="308"/>
      <c r="G94" s="308"/>
      <c r="H94" s="309"/>
      <c r="I94" s="96">
        <v>87</v>
      </c>
      <c r="J94" s="100"/>
      <c r="K94" s="100">
        <v>0</v>
      </c>
    </row>
    <row r="95" spans="1:11" ht="12.75">
      <c r="A95" s="307" t="s">
        <v>96</v>
      </c>
      <c r="B95" s="308"/>
      <c r="C95" s="308"/>
      <c r="D95" s="308"/>
      <c r="E95" s="308"/>
      <c r="F95" s="308"/>
      <c r="G95" s="308"/>
      <c r="H95" s="309"/>
      <c r="I95" s="96">
        <v>88</v>
      </c>
      <c r="J95" s="100">
        <v>2041774.06</v>
      </c>
      <c r="K95" s="100">
        <v>1151642.17</v>
      </c>
    </row>
    <row r="96" spans="1:11" ht="12.75">
      <c r="A96" s="307" t="s">
        <v>97</v>
      </c>
      <c r="B96" s="308"/>
      <c r="C96" s="308"/>
      <c r="D96" s="308"/>
      <c r="E96" s="308"/>
      <c r="F96" s="308"/>
      <c r="G96" s="308"/>
      <c r="H96" s="309"/>
      <c r="I96" s="96">
        <v>89</v>
      </c>
      <c r="J96" s="100"/>
      <c r="K96" s="100">
        <v>0</v>
      </c>
    </row>
    <row r="97" spans="1:11" ht="12.75">
      <c r="A97" s="307" t="s">
        <v>158</v>
      </c>
      <c r="B97" s="308"/>
      <c r="C97" s="308"/>
      <c r="D97" s="308"/>
      <c r="E97" s="308"/>
      <c r="F97" s="308"/>
      <c r="G97" s="308"/>
      <c r="H97" s="309"/>
      <c r="I97" s="96">
        <v>90</v>
      </c>
      <c r="J97" s="100"/>
      <c r="K97" s="100">
        <v>0</v>
      </c>
    </row>
    <row r="98" spans="1:11" ht="12.75">
      <c r="A98" s="307" t="s">
        <v>98</v>
      </c>
      <c r="B98" s="308"/>
      <c r="C98" s="308"/>
      <c r="D98" s="308"/>
      <c r="E98" s="308"/>
      <c r="F98" s="308"/>
      <c r="G98" s="308"/>
      <c r="H98" s="309"/>
      <c r="I98" s="96">
        <v>91</v>
      </c>
      <c r="J98" s="100">
        <v>7904936.95</v>
      </c>
      <c r="K98" s="100">
        <v>5689003.48</v>
      </c>
    </row>
    <row r="99" spans="1:11" ht="12.75">
      <c r="A99" s="307" t="s">
        <v>99</v>
      </c>
      <c r="B99" s="308"/>
      <c r="C99" s="308"/>
      <c r="D99" s="308"/>
      <c r="E99" s="308"/>
      <c r="F99" s="308"/>
      <c r="G99" s="308"/>
      <c r="H99" s="309"/>
      <c r="I99" s="96">
        <v>92</v>
      </c>
      <c r="J99" s="100"/>
      <c r="K99" s="100"/>
    </row>
    <row r="100" spans="1:11" ht="12.75">
      <c r="A100" s="304" t="s">
        <v>342</v>
      </c>
      <c r="B100" s="305"/>
      <c r="C100" s="305"/>
      <c r="D100" s="305"/>
      <c r="E100" s="305"/>
      <c r="F100" s="305"/>
      <c r="G100" s="305"/>
      <c r="H100" s="306"/>
      <c r="I100" s="96">
        <v>93</v>
      </c>
      <c r="J100" s="109">
        <v>267298329.2129248</v>
      </c>
      <c r="K100" s="109">
        <v>360614873.8157</v>
      </c>
    </row>
    <row r="101" spans="1:11" ht="12.75">
      <c r="A101" s="307" t="s">
        <v>100</v>
      </c>
      <c r="B101" s="308"/>
      <c r="C101" s="308"/>
      <c r="D101" s="308"/>
      <c r="E101" s="308"/>
      <c r="F101" s="308"/>
      <c r="G101" s="308"/>
      <c r="H101" s="309"/>
      <c r="I101" s="96">
        <v>94</v>
      </c>
      <c r="J101" s="100">
        <v>73215062.9187016</v>
      </c>
      <c r="K101" s="100">
        <v>113078355.00258</v>
      </c>
    </row>
    <row r="102" spans="1:11" ht="12.75">
      <c r="A102" s="307" t="s">
        <v>94</v>
      </c>
      <c r="B102" s="308"/>
      <c r="C102" s="308"/>
      <c r="D102" s="308"/>
      <c r="E102" s="308"/>
      <c r="F102" s="308"/>
      <c r="G102" s="308"/>
      <c r="H102" s="309"/>
      <c r="I102" s="96">
        <v>95</v>
      </c>
      <c r="J102" s="100"/>
      <c r="K102" s="100"/>
    </row>
    <row r="103" spans="1:11" ht="12.75">
      <c r="A103" s="307" t="s">
        <v>93</v>
      </c>
      <c r="B103" s="308"/>
      <c r="C103" s="308"/>
      <c r="D103" s="308"/>
      <c r="E103" s="308"/>
      <c r="F103" s="308"/>
      <c r="G103" s="308"/>
      <c r="H103" s="309"/>
      <c r="I103" s="96">
        <v>96</v>
      </c>
      <c r="J103" s="100">
        <v>0</v>
      </c>
      <c r="K103" s="100">
        <v>5190</v>
      </c>
    </row>
    <row r="104" spans="1:11" ht="12.75">
      <c r="A104" s="307" t="s">
        <v>95</v>
      </c>
      <c r="B104" s="308"/>
      <c r="C104" s="308"/>
      <c r="D104" s="308"/>
      <c r="E104" s="308"/>
      <c r="F104" s="308"/>
      <c r="G104" s="308"/>
      <c r="H104" s="309"/>
      <c r="I104" s="96">
        <v>97</v>
      </c>
      <c r="J104" s="100"/>
      <c r="K104" s="100"/>
    </row>
    <row r="105" spans="1:11" ht="12.75">
      <c r="A105" s="307" t="s">
        <v>96</v>
      </c>
      <c r="B105" s="308"/>
      <c r="C105" s="308"/>
      <c r="D105" s="308"/>
      <c r="E105" s="308"/>
      <c r="F105" s="308"/>
      <c r="G105" s="308"/>
      <c r="H105" s="309"/>
      <c r="I105" s="96">
        <v>98</v>
      </c>
      <c r="J105" s="100">
        <v>49718506.8369296</v>
      </c>
      <c r="K105" s="100">
        <v>121402411.74777</v>
      </c>
    </row>
    <row r="106" spans="1:11" ht="12.75">
      <c r="A106" s="307" t="s">
        <v>97</v>
      </c>
      <c r="B106" s="308"/>
      <c r="C106" s="308"/>
      <c r="D106" s="308"/>
      <c r="E106" s="308"/>
      <c r="F106" s="308"/>
      <c r="G106" s="308"/>
      <c r="H106" s="309"/>
      <c r="I106" s="96">
        <v>99</v>
      </c>
      <c r="J106" s="100"/>
      <c r="K106" s="100"/>
    </row>
    <row r="107" spans="1:11" ht="12.75">
      <c r="A107" s="307" t="s">
        <v>158</v>
      </c>
      <c r="B107" s="308"/>
      <c r="C107" s="308"/>
      <c r="D107" s="308"/>
      <c r="E107" s="308"/>
      <c r="F107" s="308"/>
      <c r="G107" s="308"/>
      <c r="H107" s="309"/>
      <c r="I107" s="96">
        <v>100</v>
      </c>
      <c r="J107" s="100"/>
      <c r="K107" s="100"/>
    </row>
    <row r="108" spans="1:11" ht="12.75">
      <c r="A108" s="307" t="s">
        <v>101</v>
      </c>
      <c r="B108" s="308"/>
      <c r="C108" s="308"/>
      <c r="D108" s="308"/>
      <c r="E108" s="308"/>
      <c r="F108" s="308"/>
      <c r="G108" s="308"/>
      <c r="H108" s="309"/>
      <c r="I108" s="96">
        <v>101</v>
      </c>
      <c r="J108" s="100">
        <v>92981732.806616</v>
      </c>
      <c r="K108" s="100">
        <v>105255146.508</v>
      </c>
    </row>
    <row r="109" spans="1:11" ht="12.75">
      <c r="A109" s="307" t="s">
        <v>102</v>
      </c>
      <c r="B109" s="308"/>
      <c r="C109" s="308"/>
      <c r="D109" s="308"/>
      <c r="E109" s="308"/>
      <c r="F109" s="308"/>
      <c r="G109" s="308"/>
      <c r="H109" s="309"/>
      <c r="I109" s="96">
        <v>102</v>
      </c>
      <c r="J109" s="100">
        <v>51383026.6506776</v>
      </c>
      <c r="K109" s="100">
        <v>20873770.55735</v>
      </c>
    </row>
    <row r="110" spans="1:11" ht="12.75">
      <c r="A110" s="307" t="s">
        <v>103</v>
      </c>
      <c r="B110" s="308"/>
      <c r="C110" s="308"/>
      <c r="D110" s="308"/>
      <c r="E110" s="308"/>
      <c r="F110" s="308"/>
      <c r="G110" s="308"/>
      <c r="H110" s="309"/>
      <c r="I110" s="96">
        <v>103</v>
      </c>
      <c r="J110" s="100"/>
      <c r="K110" s="100"/>
    </row>
    <row r="111" spans="1:11" ht="12.75">
      <c r="A111" s="307" t="s">
        <v>104</v>
      </c>
      <c r="B111" s="308"/>
      <c r="C111" s="308"/>
      <c r="D111" s="308"/>
      <c r="E111" s="308"/>
      <c r="F111" s="308"/>
      <c r="G111" s="308"/>
      <c r="H111" s="309"/>
      <c r="I111" s="96">
        <v>104</v>
      </c>
      <c r="J111" s="100"/>
      <c r="K111" s="100"/>
    </row>
    <row r="112" spans="1:11" ht="12.75">
      <c r="A112" s="307" t="s">
        <v>105</v>
      </c>
      <c r="B112" s="308"/>
      <c r="C112" s="308"/>
      <c r="D112" s="308"/>
      <c r="E112" s="308"/>
      <c r="F112" s="308"/>
      <c r="G112" s="308"/>
      <c r="H112" s="309"/>
      <c r="I112" s="96">
        <v>105</v>
      </c>
      <c r="J112" s="100"/>
      <c r="K112" s="100"/>
    </row>
    <row r="113" spans="1:11" ht="12.75">
      <c r="A113" s="304" t="s">
        <v>204</v>
      </c>
      <c r="B113" s="305"/>
      <c r="C113" s="305"/>
      <c r="D113" s="305"/>
      <c r="E113" s="305"/>
      <c r="F113" s="305"/>
      <c r="G113" s="305"/>
      <c r="H113" s="306"/>
      <c r="I113" s="96">
        <v>106</v>
      </c>
      <c r="J113" s="110">
        <v>212137046.893598</v>
      </c>
      <c r="K113" s="110">
        <v>195750277.56708</v>
      </c>
    </row>
    <row r="114" spans="1:11" ht="12.75">
      <c r="A114" s="304" t="s">
        <v>343</v>
      </c>
      <c r="B114" s="305"/>
      <c r="C114" s="305"/>
      <c r="D114" s="305"/>
      <c r="E114" s="305"/>
      <c r="F114" s="305"/>
      <c r="G114" s="305"/>
      <c r="H114" s="306"/>
      <c r="I114" s="96">
        <v>107</v>
      </c>
      <c r="J114" s="109">
        <v>808124124.4140768</v>
      </c>
      <c r="K114" s="109">
        <v>821999885.94976</v>
      </c>
    </row>
    <row r="115" spans="1:11" ht="12.75">
      <c r="A115" s="326" t="s">
        <v>106</v>
      </c>
      <c r="B115" s="327"/>
      <c r="C115" s="327"/>
      <c r="D115" s="327"/>
      <c r="E115" s="327"/>
      <c r="F115" s="327"/>
      <c r="G115" s="327"/>
      <c r="H115" s="328"/>
      <c r="I115" s="111">
        <v>108</v>
      </c>
      <c r="J115" s="106"/>
      <c r="K115" s="106"/>
    </row>
    <row r="116" spans="1:11" ht="12.75">
      <c r="A116" s="313" t="s">
        <v>107</v>
      </c>
      <c r="B116" s="329"/>
      <c r="C116" s="329"/>
      <c r="D116" s="329"/>
      <c r="E116" s="329"/>
      <c r="F116" s="329"/>
      <c r="G116" s="329"/>
      <c r="H116" s="329"/>
      <c r="I116" s="330"/>
      <c r="J116" s="330"/>
      <c r="K116" s="331"/>
    </row>
    <row r="117" spans="1:11" ht="12.75">
      <c r="A117" s="301" t="s">
        <v>108</v>
      </c>
      <c r="B117" s="302"/>
      <c r="C117" s="302"/>
      <c r="D117" s="302"/>
      <c r="E117" s="302"/>
      <c r="F117" s="302"/>
      <c r="G117" s="302"/>
      <c r="H117" s="302"/>
      <c r="I117" s="332"/>
      <c r="J117" s="332"/>
      <c r="K117" s="333"/>
    </row>
    <row r="118" spans="1:11" ht="12.75">
      <c r="A118" s="307" t="s">
        <v>109</v>
      </c>
      <c r="B118" s="308"/>
      <c r="C118" s="308"/>
      <c r="D118" s="308"/>
      <c r="E118" s="308"/>
      <c r="F118" s="308"/>
      <c r="G118" s="308"/>
      <c r="H118" s="309"/>
      <c r="I118" s="96">
        <v>109</v>
      </c>
      <c r="J118" s="99">
        <f>+J69</f>
        <v>286878861.817554</v>
      </c>
      <c r="K118" s="99">
        <f>+K69</f>
        <v>235574056.13698</v>
      </c>
    </row>
    <row r="119" spans="1:11" ht="12.75">
      <c r="A119" s="319" t="s">
        <v>110</v>
      </c>
      <c r="B119" s="320"/>
      <c r="C119" s="320"/>
      <c r="D119" s="320"/>
      <c r="E119" s="320"/>
      <c r="F119" s="320"/>
      <c r="G119" s="320"/>
      <c r="H119" s="321"/>
      <c r="I119" s="105">
        <v>110</v>
      </c>
      <c r="J119" s="112"/>
      <c r="K119" s="112"/>
    </row>
    <row r="120" spans="1:11" ht="12.75">
      <c r="A120" s="322" t="s">
        <v>159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pans="1:11" ht="12.75">
      <c r="A121" s="324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M79" sqref="M79"/>
    </sheetView>
  </sheetViews>
  <sheetFormatPr defaultColWidth="9.140625" defaultRowHeight="12.75"/>
  <cols>
    <col min="1" max="7" width="9.140625" style="7" customWidth="1"/>
    <col min="8" max="8" width="2.8515625" style="7" customWidth="1"/>
    <col min="9" max="9" width="9.140625" style="7" customWidth="1"/>
    <col min="10" max="10" width="12.140625" style="18" customWidth="1"/>
    <col min="11" max="11" width="11.140625" style="18" bestFit="1" customWidth="1"/>
    <col min="12" max="12" width="11.7109375" style="18" customWidth="1"/>
    <col min="13" max="13" width="12.00390625" style="18" customWidth="1"/>
    <col min="14" max="14" width="12.7109375" style="7" bestFit="1" customWidth="1"/>
    <col min="15" max="15" width="14.57421875" style="7" customWidth="1"/>
    <col min="16" max="16" width="12.00390625" style="7" customWidth="1"/>
    <col min="17" max="17" width="11.00390625" style="7" customWidth="1"/>
    <col min="18" max="16384" width="9.140625" style="7" customWidth="1"/>
  </cols>
  <sheetData>
    <row r="1" spans="1:13" ht="12.75" customHeight="1">
      <c r="A1" s="363" t="s">
        <v>205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2.75" customHeight="1">
      <c r="A2" s="361" t="s">
        <v>328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12.75" customHeight="1">
      <c r="A3" s="336" t="s">
        <v>196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24">
      <c r="A4" s="335" t="s">
        <v>111</v>
      </c>
      <c r="B4" s="335"/>
      <c r="C4" s="335"/>
      <c r="D4" s="335"/>
      <c r="E4" s="335"/>
      <c r="F4" s="335"/>
      <c r="G4" s="335"/>
      <c r="H4" s="335"/>
      <c r="I4" s="9" t="s">
        <v>112</v>
      </c>
      <c r="J4" s="334" t="s">
        <v>113</v>
      </c>
      <c r="K4" s="334"/>
      <c r="L4" s="334" t="s">
        <v>114</v>
      </c>
      <c r="M4" s="334"/>
    </row>
    <row r="5" spans="1:13" ht="12.75">
      <c r="A5" s="335"/>
      <c r="B5" s="335"/>
      <c r="C5" s="335"/>
      <c r="D5" s="335"/>
      <c r="E5" s="335"/>
      <c r="F5" s="335"/>
      <c r="G5" s="335"/>
      <c r="H5" s="335"/>
      <c r="I5" s="9"/>
      <c r="J5" s="19" t="s">
        <v>160</v>
      </c>
      <c r="K5" s="19" t="s">
        <v>161</v>
      </c>
      <c r="L5" s="19" t="s">
        <v>160</v>
      </c>
      <c r="M5" s="19" t="s">
        <v>161</v>
      </c>
    </row>
    <row r="6" spans="1:13" ht="12.75">
      <c r="A6" s="334">
        <v>1</v>
      </c>
      <c r="B6" s="334"/>
      <c r="C6" s="334"/>
      <c r="D6" s="334"/>
      <c r="E6" s="334"/>
      <c r="F6" s="334"/>
      <c r="G6" s="334"/>
      <c r="H6" s="334"/>
      <c r="I6" s="10">
        <v>2</v>
      </c>
      <c r="J6" s="19">
        <v>3</v>
      </c>
      <c r="K6" s="19">
        <v>4</v>
      </c>
      <c r="L6" s="19">
        <v>5</v>
      </c>
      <c r="M6" s="19">
        <v>6</v>
      </c>
    </row>
    <row r="7" spans="1:13" ht="12.75">
      <c r="A7" s="337" t="s">
        <v>116</v>
      </c>
      <c r="B7" s="338"/>
      <c r="C7" s="338"/>
      <c r="D7" s="338"/>
      <c r="E7" s="338"/>
      <c r="F7" s="338"/>
      <c r="G7" s="338"/>
      <c r="H7" s="339"/>
      <c r="I7" s="3">
        <v>111</v>
      </c>
      <c r="J7" s="15">
        <v>1613649094.4266</v>
      </c>
      <c r="K7" s="15">
        <v>465001382.59955305</v>
      </c>
      <c r="L7" s="15">
        <v>1509425019.32104</v>
      </c>
      <c r="M7" s="15">
        <v>421422855.85332</v>
      </c>
    </row>
    <row r="8" spans="1:13" ht="12.75">
      <c r="A8" s="340" t="s">
        <v>117</v>
      </c>
      <c r="B8" s="341"/>
      <c r="C8" s="341"/>
      <c r="D8" s="341"/>
      <c r="E8" s="341"/>
      <c r="F8" s="341"/>
      <c r="G8" s="341"/>
      <c r="H8" s="342"/>
      <c r="I8" s="1">
        <v>112</v>
      </c>
      <c r="J8" s="5">
        <v>1591601571.5766</v>
      </c>
      <c r="K8" s="5">
        <v>457292018.369553</v>
      </c>
      <c r="L8" s="5">
        <v>1481555317.83104</v>
      </c>
      <c r="M8" s="5">
        <v>412156864.91332</v>
      </c>
    </row>
    <row r="9" spans="1:13" ht="12.75">
      <c r="A9" s="340" t="s">
        <v>118</v>
      </c>
      <c r="B9" s="341"/>
      <c r="C9" s="341"/>
      <c r="D9" s="341"/>
      <c r="E9" s="341"/>
      <c r="F9" s="341"/>
      <c r="G9" s="341"/>
      <c r="H9" s="342"/>
      <c r="I9" s="1">
        <v>113</v>
      </c>
      <c r="J9" s="5">
        <v>22047522.85</v>
      </c>
      <c r="K9" s="5">
        <v>7709364.23000001</v>
      </c>
      <c r="L9" s="5">
        <v>27869701.49</v>
      </c>
      <c r="M9" s="5">
        <v>9265990.940000001</v>
      </c>
    </row>
    <row r="10" spans="1:13" ht="12.75">
      <c r="A10" s="340" t="s">
        <v>119</v>
      </c>
      <c r="B10" s="341"/>
      <c r="C10" s="341"/>
      <c r="D10" s="341"/>
      <c r="E10" s="341"/>
      <c r="F10" s="341"/>
      <c r="G10" s="341"/>
      <c r="H10" s="342"/>
      <c r="I10" s="1">
        <v>114</v>
      </c>
      <c r="J10" s="13">
        <v>1500065557.6072307</v>
      </c>
      <c r="K10" s="13">
        <v>411073559.68973863</v>
      </c>
      <c r="L10" s="13">
        <v>1433746959.50321</v>
      </c>
      <c r="M10" s="13">
        <v>416175721.48347</v>
      </c>
    </row>
    <row r="11" spans="1:13" ht="12.75">
      <c r="A11" s="340" t="s">
        <v>162</v>
      </c>
      <c r="B11" s="341"/>
      <c r="C11" s="341"/>
      <c r="D11" s="341"/>
      <c r="E11" s="341"/>
      <c r="F11" s="341"/>
      <c r="G11" s="341"/>
      <c r="H11" s="342"/>
      <c r="I11" s="1">
        <v>115</v>
      </c>
      <c r="J11" s="27">
        <v>11352533.458192801</v>
      </c>
      <c r="K11" s="27">
        <v>46227662.8364947</v>
      </c>
      <c r="L11" s="27">
        <v>-9082049.9523</v>
      </c>
      <c r="M11" s="27">
        <v>20775662.40842</v>
      </c>
    </row>
    <row r="12" spans="1:13" ht="12.75">
      <c r="A12" s="340" t="s">
        <v>206</v>
      </c>
      <c r="B12" s="341"/>
      <c r="C12" s="341"/>
      <c r="D12" s="341"/>
      <c r="E12" s="341"/>
      <c r="F12" s="341"/>
      <c r="G12" s="341"/>
      <c r="H12" s="342"/>
      <c r="I12" s="1">
        <v>116</v>
      </c>
      <c r="J12" s="13">
        <v>662328858.5935178</v>
      </c>
      <c r="K12" s="13">
        <v>161347500.3979277</v>
      </c>
      <c r="L12" s="13">
        <v>591120691.25091</v>
      </c>
      <c r="M12" s="13">
        <v>177856569.52909002</v>
      </c>
    </row>
    <row r="13" spans="1:13" ht="12.75">
      <c r="A13" s="343" t="s">
        <v>120</v>
      </c>
      <c r="B13" s="344"/>
      <c r="C13" s="344"/>
      <c r="D13" s="344"/>
      <c r="E13" s="344"/>
      <c r="F13" s="344"/>
      <c r="G13" s="344"/>
      <c r="H13" s="345"/>
      <c r="I13" s="1">
        <v>117</v>
      </c>
      <c r="J13" s="28">
        <v>339402568.6047198</v>
      </c>
      <c r="K13" s="28">
        <v>66953032.6150549</v>
      </c>
      <c r="L13" s="28">
        <v>289357438.95847005</v>
      </c>
      <c r="M13" s="28">
        <v>97932209.30191001</v>
      </c>
    </row>
    <row r="14" spans="1:13" ht="12.75">
      <c r="A14" s="343" t="s">
        <v>121</v>
      </c>
      <c r="B14" s="344"/>
      <c r="C14" s="344"/>
      <c r="D14" s="344"/>
      <c r="E14" s="344"/>
      <c r="F14" s="344"/>
      <c r="G14" s="344"/>
      <c r="H14" s="345"/>
      <c r="I14" s="1">
        <v>118</v>
      </c>
      <c r="J14" s="5"/>
      <c r="K14" s="5"/>
      <c r="L14" s="5"/>
      <c r="M14" s="5"/>
    </row>
    <row r="15" spans="1:13" ht="12.75">
      <c r="A15" s="343" t="s">
        <v>122</v>
      </c>
      <c r="B15" s="344"/>
      <c r="C15" s="344"/>
      <c r="D15" s="344"/>
      <c r="E15" s="344"/>
      <c r="F15" s="344"/>
      <c r="G15" s="344"/>
      <c r="H15" s="345"/>
      <c r="I15" s="1">
        <v>119</v>
      </c>
      <c r="J15" s="5">
        <v>322926289.988798</v>
      </c>
      <c r="K15" s="5">
        <v>94394467.7828728</v>
      </c>
      <c r="L15" s="5">
        <v>301763252.29244</v>
      </c>
      <c r="M15" s="5">
        <v>79924360.22718</v>
      </c>
    </row>
    <row r="16" spans="1:16" ht="12.75">
      <c r="A16" s="340" t="s">
        <v>123</v>
      </c>
      <c r="B16" s="341"/>
      <c r="C16" s="341"/>
      <c r="D16" s="341"/>
      <c r="E16" s="341"/>
      <c r="F16" s="341"/>
      <c r="G16" s="341"/>
      <c r="H16" s="342"/>
      <c r="I16" s="1">
        <v>120</v>
      </c>
      <c r="J16" s="13">
        <v>710408956.5659238</v>
      </c>
      <c r="K16" s="13">
        <v>182705118.4136982</v>
      </c>
      <c r="L16" s="13">
        <v>751589695.55651</v>
      </c>
      <c r="M16" s="13">
        <v>195734575.41986</v>
      </c>
      <c r="P16" s="29"/>
    </row>
    <row r="17" spans="1:16" ht="12.75">
      <c r="A17" s="343" t="s">
        <v>163</v>
      </c>
      <c r="B17" s="344"/>
      <c r="C17" s="344"/>
      <c r="D17" s="344"/>
      <c r="E17" s="344"/>
      <c r="F17" s="344"/>
      <c r="G17" s="344"/>
      <c r="H17" s="345"/>
      <c r="I17" s="1">
        <v>121</v>
      </c>
      <c r="J17" s="5">
        <v>393455311</v>
      </c>
      <c r="K17" s="5">
        <v>104067484.70038146</v>
      </c>
      <c r="L17" s="5">
        <v>417407701.18016255</v>
      </c>
      <c r="M17" s="5">
        <v>116699240.04192585</v>
      </c>
      <c r="O17" s="30"/>
      <c r="P17" s="30"/>
    </row>
    <row r="18" spans="1:16" ht="12.75">
      <c r="A18" s="343" t="s">
        <v>277</v>
      </c>
      <c r="B18" s="344"/>
      <c r="C18" s="344"/>
      <c r="D18" s="344"/>
      <c r="E18" s="344"/>
      <c r="F18" s="344"/>
      <c r="G18" s="344"/>
      <c r="H18" s="345"/>
      <c r="I18" s="1">
        <v>122</v>
      </c>
      <c r="J18" s="5">
        <v>218632647.801309</v>
      </c>
      <c r="K18" s="5">
        <v>53667647.60435456</v>
      </c>
      <c r="L18" s="5">
        <v>231705622.97863743</v>
      </c>
      <c r="M18" s="5">
        <v>52763396.46781418</v>
      </c>
      <c r="O18" s="30"/>
      <c r="P18" s="30"/>
    </row>
    <row r="19" spans="1:16" ht="12.75">
      <c r="A19" s="343" t="s">
        <v>278</v>
      </c>
      <c r="B19" s="344"/>
      <c r="C19" s="344"/>
      <c r="D19" s="344"/>
      <c r="E19" s="344"/>
      <c r="F19" s="344"/>
      <c r="G19" s="344"/>
      <c r="H19" s="345"/>
      <c r="I19" s="1">
        <v>123</v>
      </c>
      <c r="J19" s="5">
        <v>98320997.7646148</v>
      </c>
      <c r="K19" s="5">
        <v>24969986.1089622</v>
      </c>
      <c r="L19" s="5">
        <v>102476371.39771</v>
      </c>
      <c r="M19" s="5">
        <v>26271938.910119995</v>
      </c>
      <c r="O19" s="30"/>
      <c r="P19" s="30"/>
    </row>
    <row r="20" spans="1:13" ht="12.75">
      <c r="A20" s="340" t="s">
        <v>207</v>
      </c>
      <c r="B20" s="341"/>
      <c r="C20" s="341"/>
      <c r="D20" s="341"/>
      <c r="E20" s="341"/>
      <c r="F20" s="341"/>
      <c r="G20" s="341"/>
      <c r="H20" s="342"/>
      <c r="I20" s="1">
        <v>124</v>
      </c>
      <c r="J20" s="14">
        <v>48734883.0572406</v>
      </c>
      <c r="K20" s="14">
        <v>11117842.589177</v>
      </c>
      <c r="L20" s="14">
        <v>41314754.53419</v>
      </c>
      <c r="M20" s="14">
        <v>9686534.89451</v>
      </c>
    </row>
    <row r="21" spans="1:13" ht="12.75">
      <c r="A21" s="340" t="s">
        <v>208</v>
      </c>
      <c r="B21" s="341"/>
      <c r="C21" s="341"/>
      <c r="D21" s="341"/>
      <c r="E21" s="341"/>
      <c r="F21" s="341"/>
      <c r="G21" s="341"/>
      <c r="H21" s="342"/>
      <c r="I21" s="1">
        <v>125</v>
      </c>
      <c r="J21" s="14">
        <v>42851280.1336218</v>
      </c>
      <c r="K21" s="14">
        <v>5870673.6737068</v>
      </c>
      <c r="L21" s="14">
        <v>47920440.1139</v>
      </c>
      <c r="M21" s="14">
        <v>10686924.68159</v>
      </c>
    </row>
    <row r="22" spans="1:13" ht="12.75">
      <c r="A22" s="340" t="s">
        <v>209</v>
      </c>
      <c r="B22" s="341"/>
      <c r="C22" s="341"/>
      <c r="D22" s="341"/>
      <c r="E22" s="341"/>
      <c r="F22" s="341"/>
      <c r="G22" s="341"/>
      <c r="H22" s="342"/>
      <c r="I22" s="1">
        <v>126</v>
      </c>
      <c r="J22" s="13">
        <v>16357255.02</v>
      </c>
      <c r="K22" s="13">
        <v>555311.57</v>
      </c>
      <c r="L22" s="13">
        <v>10883428</v>
      </c>
      <c r="M22" s="13">
        <v>1435454.55</v>
      </c>
    </row>
    <row r="23" spans="1:13" ht="12.75">
      <c r="A23" s="343" t="s">
        <v>280</v>
      </c>
      <c r="B23" s="344"/>
      <c r="C23" s="344"/>
      <c r="D23" s="344"/>
      <c r="E23" s="344"/>
      <c r="F23" s="344"/>
      <c r="G23" s="344"/>
      <c r="H23" s="345"/>
      <c r="I23" s="1">
        <v>127</v>
      </c>
      <c r="J23" s="5"/>
      <c r="K23" s="5"/>
      <c r="L23" s="5"/>
      <c r="M23" s="5"/>
    </row>
    <row r="24" spans="1:13" ht="12.75">
      <c r="A24" s="343" t="s">
        <v>279</v>
      </c>
      <c r="B24" s="344"/>
      <c r="C24" s="344"/>
      <c r="D24" s="344"/>
      <c r="E24" s="344"/>
      <c r="F24" s="344"/>
      <c r="G24" s="344"/>
      <c r="H24" s="345"/>
      <c r="I24" s="1">
        <v>128</v>
      </c>
      <c r="J24" s="5">
        <v>16357255.02</v>
      </c>
      <c r="K24" s="5">
        <v>555311.57</v>
      </c>
      <c r="L24" s="5">
        <v>10883428</v>
      </c>
      <c r="M24" s="5">
        <v>1435454.55</v>
      </c>
    </row>
    <row r="25" spans="1:13" ht="12.75">
      <c r="A25" s="340" t="s">
        <v>124</v>
      </c>
      <c r="B25" s="341"/>
      <c r="C25" s="341"/>
      <c r="D25" s="341"/>
      <c r="E25" s="341"/>
      <c r="F25" s="341"/>
      <c r="G25" s="341"/>
      <c r="H25" s="342"/>
      <c r="I25" s="1">
        <v>129</v>
      </c>
      <c r="J25" s="14"/>
      <c r="K25" s="14"/>
      <c r="L25" s="14"/>
      <c r="M25" s="14"/>
    </row>
    <row r="26" spans="1:13" ht="12.75">
      <c r="A26" s="340" t="s">
        <v>125</v>
      </c>
      <c r="B26" s="341"/>
      <c r="C26" s="341"/>
      <c r="D26" s="341"/>
      <c r="E26" s="341"/>
      <c r="F26" s="341"/>
      <c r="G26" s="341"/>
      <c r="H26" s="342"/>
      <c r="I26" s="1">
        <v>130</v>
      </c>
      <c r="J26" s="14">
        <v>8031790.7787342</v>
      </c>
      <c r="K26" s="14">
        <v>3249450.2087342</v>
      </c>
      <c r="L26" s="14">
        <v>0</v>
      </c>
      <c r="M26" s="14">
        <v>0</v>
      </c>
    </row>
    <row r="27" spans="1:13" ht="12.75">
      <c r="A27" s="340" t="s">
        <v>126</v>
      </c>
      <c r="B27" s="341"/>
      <c r="C27" s="341"/>
      <c r="D27" s="341"/>
      <c r="E27" s="341"/>
      <c r="F27" s="341"/>
      <c r="G27" s="341"/>
      <c r="H27" s="342"/>
      <c r="I27" s="1">
        <v>131</v>
      </c>
      <c r="J27" s="13">
        <v>5826027.1470115995</v>
      </c>
      <c r="K27" s="13">
        <v>2974433.9343562</v>
      </c>
      <c r="L27" s="13">
        <v>3084413.08</v>
      </c>
      <c r="M27" s="13">
        <v>1264928.63</v>
      </c>
    </row>
    <row r="28" spans="1:13" ht="12.75">
      <c r="A28" s="340" t="s">
        <v>210</v>
      </c>
      <c r="B28" s="341"/>
      <c r="C28" s="341"/>
      <c r="D28" s="341"/>
      <c r="E28" s="341"/>
      <c r="F28" s="341"/>
      <c r="G28" s="341"/>
      <c r="H28" s="342"/>
      <c r="I28" s="1">
        <v>132</v>
      </c>
      <c r="J28" s="14">
        <v>248919.8</v>
      </c>
      <c r="K28" s="14">
        <v>10157.74</v>
      </c>
      <c r="L28" s="14">
        <v>145304.03</v>
      </c>
      <c r="M28" s="14">
        <v>8836.57</v>
      </c>
    </row>
    <row r="29" spans="1:13" ht="25.5" customHeight="1">
      <c r="A29" s="340" t="s">
        <v>211</v>
      </c>
      <c r="B29" s="341"/>
      <c r="C29" s="341"/>
      <c r="D29" s="341"/>
      <c r="E29" s="341"/>
      <c r="F29" s="341"/>
      <c r="G29" s="341"/>
      <c r="H29" s="342"/>
      <c r="I29" s="1">
        <v>133</v>
      </c>
      <c r="J29" s="5">
        <v>3293650.1070116</v>
      </c>
      <c r="K29" s="5">
        <v>2558224.3643561997</v>
      </c>
      <c r="L29" s="5">
        <v>2596897.0400000005</v>
      </c>
      <c r="M29" s="5">
        <v>913880.05</v>
      </c>
    </row>
    <row r="30" spans="1:13" ht="12.75">
      <c r="A30" s="340" t="s">
        <v>212</v>
      </c>
      <c r="B30" s="341"/>
      <c r="C30" s="341"/>
      <c r="D30" s="341"/>
      <c r="E30" s="341"/>
      <c r="F30" s="341"/>
      <c r="G30" s="341"/>
      <c r="H30" s="342"/>
      <c r="I30" s="1">
        <v>134</v>
      </c>
      <c r="J30" s="14"/>
      <c r="K30" s="14"/>
      <c r="L30" s="14"/>
      <c r="M30" s="14"/>
    </row>
    <row r="31" spans="1:13" ht="12.75">
      <c r="A31" s="340" t="s">
        <v>213</v>
      </c>
      <c r="B31" s="341"/>
      <c r="C31" s="341"/>
      <c r="D31" s="341"/>
      <c r="E31" s="341"/>
      <c r="F31" s="341"/>
      <c r="G31" s="341"/>
      <c r="H31" s="342"/>
      <c r="I31" s="1">
        <v>135</v>
      </c>
      <c r="J31" s="14"/>
      <c r="K31" s="14"/>
      <c r="L31" s="14"/>
      <c r="M31" s="14"/>
    </row>
    <row r="32" spans="1:13" ht="12.75">
      <c r="A32" s="340" t="s">
        <v>127</v>
      </c>
      <c r="B32" s="341"/>
      <c r="C32" s="341"/>
      <c r="D32" s="341"/>
      <c r="E32" s="341"/>
      <c r="F32" s="341"/>
      <c r="G32" s="341"/>
      <c r="H32" s="342"/>
      <c r="I32" s="1">
        <v>136</v>
      </c>
      <c r="J32" s="5">
        <v>2283457.2399999998</v>
      </c>
      <c r="K32" s="5">
        <v>406051.83</v>
      </c>
      <c r="L32" s="5">
        <v>342212.01</v>
      </c>
      <c r="M32" s="5">
        <v>342212.01</v>
      </c>
    </row>
    <row r="33" spans="1:13" ht="12.75">
      <c r="A33" s="340" t="s">
        <v>214</v>
      </c>
      <c r="B33" s="341"/>
      <c r="C33" s="341"/>
      <c r="D33" s="341"/>
      <c r="E33" s="341"/>
      <c r="F33" s="341"/>
      <c r="G33" s="341"/>
      <c r="H33" s="342"/>
      <c r="I33" s="1">
        <v>137</v>
      </c>
      <c r="J33" s="13">
        <v>582119.96</v>
      </c>
      <c r="K33" s="13">
        <v>488216.26999999996</v>
      </c>
      <c r="L33" s="13">
        <v>5716916.17</v>
      </c>
      <c r="M33" s="13">
        <v>1292330.37</v>
      </c>
    </row>
    <row r="34" spans="1:13" ht="12.75">
      <c r="A34" s="340" t="s">
        <v>215</v>
      </c>
      <c r="B34" s="341"/>
      <c r="C34" s="341"/>
      <c r="D34" s="341"/>
      <c r="E34" s="341"/>
      <c r="F34" s="341"/>
      <c r="G34" s="341"/>
      <c r="H34" s="342"/>
      <c r="I34" s="1">
        <v>138</v>
      </c>
      <c r="J34" s="26"/>
      <c r="K34" s="26"/>
      <c r="L34" s="26"/>
      <c r="M34" s="26"/>
    </row>
    <row r="35" spans="1:17" ht="25.5" customHeight="1">
      <c r="A35" s="340" t="s">
        <v>216</v>
      </c>
      <c r="B35" s="341"/>
      <c r="C35" s="341"/>
      <c r="D35" s="341"/>
      <c r="E35" s="341"/>
      <c r="F35" s="341"/>
      <c r="G35" s="341"/>
      <c r="H35" s="342"/>
      <c r="I35" s="1">
        <v>139</v>
      </c>
      <c r="J35" s="5">
        <v>582119.96</v>
      </c>
      <c r="K35" s="5">
        <v>488216.26999999996</v>
      </c>
      <c r="L35" s="5">
        <v>4976163.68</v>
      </c>
      <c r="M35" s="5">
        <v>773219.88</v>
      </c>
      <c r="Q35" s="16"/>
    </row>
    <row r="36" spans="1:13" ht="12.75">
      <c r="A36" s="340" t="s">
        <v>217</v>
      </c>
      <c r="B36" s="341"/>
      <c r="C36" s="341"/>
      <c r="D36" s="341"/>
      <c r="E36" s="341"/>
      <c r="F36" s="341"/>
      <c r="G36" s="341"/>
      <c r="H36" s="342"/>
      <c r="I36" s="1">
        <v>140</v>
      </c>
      <c r="J36" s="14"/>
      <c r="K36" s="14"/>
      <c r="L36" s="14"/>
      <c r="M36" s="14"/>
    </row>
    <row r="37" spans="1:13" ht="12.75">
      <c r="A37" s="340" t="s">
        <v>128</v>
      </c>
      <c r="B37" s="341"/>
      <c r="C37" s="341"/>
      <c r="D37" s="341"/>
      <c r="E37" s="341"/>
      <c r="F37" s="341"/>
      <c r="G37" s="341"/>
      <c r="H37" s="342"/>
      <c r="I37" s="1">
        <v>141</v>
      </c>
      <c r="J37" s="5"/>
      <c r="K37" s="5"/>
      <c r="L37" s="5">
        <v>740752.49</v>
      </c>
      <c r="M37" s="5">
        <v>519110.49</v>
      </c>
    </row>
    <row r="38" spans="1:13" ht="12.75">
      <c r="A38" s="340" t="s">
        <v>164</v>
      </c>
      <c r="B38" s="341"/>
      <c r="C38" s="341"/>
      <c r="D38" s="341"/>
      <c r="E38" s="341"/>
      <c r="F38" s="341"/>
      <c r="G38" s="341"/>
      <c r="H38" s="342"/>
      <c r="I38" s="1">
        <v>142</v>
      </c>
      <c r="J38" s="14"/>
      <c r="K38" s="14"/>
      <c r="L38" s="14"/>
      <c r="M38" s="14"/>
    </row>
    <row r="39" spans="1:13" ht="12.75">
      <c r="A39" s="340" t="s">
        <v>165</v>
      </c>
      <c r="B39" s="341"/>
      <c r="C39" s="341"/>
      <c r="D39" s="341"/>
      <c r="E39" s="341"/>
      <c r="F39" s="341"/>
      <c r="G39" s="341"/>
      <c r="H39" s="342"/>
      <c r="I39" s="1">
        <v>143</v>
      </c>
      <c r="J39" s="14"/>
      <c r="K39" s="14"/>
      <c r="L39" s="14"/>
      <c r="M39" s="14"/>
    </row>
    <row r="40" spans="1:13" ht="12.75">
      <c r="A40" s="340" t="s">
        <v>129</v>
      </c>
      <c r="B40" s="341"/>
      <c r="C40" s="341"/>
      <c r="D40" s="341"/>
      <c r="E40" s="341"/>
      <c r="F40" s="341"/>
      <c r="G40" s="341"/>
      <c r="H40" s="342"/>
      <c r="I40" s="1">
        <v>144</v>
      </c>
      <c r="J40" s="14"/>
      <c r="K40" s="14"/>
      <c r="L40" s="14"/>
      <c r="M40" s="14"/>
    </row>
    <row r="41" spans="1:13" ht="12.75">
      <c r="A41" s="340" t="s">
        <v>130</v>
      </c>
      <c r="B41" s="341"/>
      <c r="C41" s="341"/>
      <c r="D41" s="341"/>
      <c r="E41" s="341"/>
      <c r="F41" s="341"/>
      <c r="G41" s="341"/>
      <c r="H41" s="342"/>
      <c r="I41" s="1">
        <v>145</v>
      </c>
      <c r="J41" s="14"/>
      <c r="K41" s="14"/>
      <c r="L41" s="14"/>
      <c r="M41" s="14"/>
    </row>
    <row r="42" spans="1:16" ht="12.75">
      <c r="A42" s="340" t="s">
        <v>131</v>
      </c>
      <c r="B42" s="341"/>
      <c r="C42" s="341"/>
      <c r="D42" s="341"/>
      <c r="E42" s="341"/>
      <c r="F42" s="341"/>
      <c r="G42" s="341"/>
      <c r="H42" s="342"/>
      <c r="I42" s="1">
        <v>146</v>
      </c>
      <c r="J42" s="13">
        <v>1619475121.5736115</v>
      </c>
      <c r="K42" s="13">
        <v>467975816.53390926</v>
      </c>
      <c r="L42" s="13">
        <v>1512509432.4010398</v>
      </c>
      <c r="M42" s="13">
        <v>422687784.48332</v>
      </c>
      <c r="N42" s="16"/>
      <c r="O42" s="16"/>
      <c r="P42" s="16"/>
    </row>
    <row r="43" spans="1:16" ht="12.75">
      <c r="A43" s="340" t="s">
        <v>132</v>
      </c>
      <c r="B43" s="341"/>
      <c r="C43" s="341"/>
      <c r="D43" s="341"/>
      <c r="E43" s="341"/>
      <c r="F43" s="341"/>
      <c r="G43" s="341"/>
      <c r="H43" s="342"/>
      <c r="I43" s="1">
        <v>147</v>
      </c>
      <c r="J43" s="13">
        <v>1500647677.5672307</v>
      </c>
      <c r="K43" s="13">
        <v>411561775.9597386</v>
      </c>
      <c r="L43" s="13">
        <v>1439463875.6732101</v>
      </c>
      <c r="M43" s="13">
        <v>417468051.85347</v>
      </c>
      <c r="N43" s="16"/>
      <c r="O43" s="16"/>
      <c r="P43" s="16"/>
    </row>
    <row r="44" spans="1:16" ht="12.75">
      <c r="A44" s="340" t="s">
        <v>133</v>
      </c>
      <c r="B44" s="341"/>
      <c r="C44" s="341"/>
      <c r="D44" s="341"/>
      <c r="E44" s="341"/>
      <c r="F44" s="341"/>
      <c r="G44" s="341"/>
      <c r="H44" s="342"/>
      <c r="I44" s="1">
        <v>148</v>
      </c>
      <c r="J44" s="13">
        <v>118827444.0063808</v>
      </c>
      <c r="K44" s="13">
        <v>56414040.57417065</v>
      </c>
      <c r="L44" s="13">
        <v>73045556.7278297</v>
      </c>
      <c r="M44" s="13">
        <v>5219732.61984998</v>
      </c>
      <c r="N44" s="16"/>
      <c r="O44" s="16"/>
      <c r="P44" s="16"/>
    </row>
    <row r="45" spans="1:13" ht="12.75">
      <c r="A45" s="346" t="s">
        <v>134</v>
      </c>
      <c r="B45" s="347"/>
      <c r="C45" s="347"/>
      <c r="D45" s="347"/>
      <c r="E45" s="347"/>
      <c r="F45" s="347"/>
      <c r="G45" s="347"/>
      <c r="H45" s="348"/>
      <c r="I45" s="1">
        <v>149</v>
      </c>
      <c r="J45" s="8">
        <v>118827444.0063808</v>
      </c>
      <c r="K45" s="8">
        <v>56414040.57417065</v>
      </c>
      <c r="L45" s="8">
        <v>73045556.7278297</v>
      </c>
      <c r="M45" s="8">
        <v>5219732.61984998</v>
      </c>
    </row>
    <row r="46" spans="1:13" ht="12.75">
      <c r="A46" s="346" t="s">
        <v>135</v>
      </c>
      <c r="B46" s="347"/>
      <c r="C46" s="347"/>
      <c r="D46" s="347"/>
      <c r="E46" s="347"/>
      <c r="F46" s="347"/>
      <c r="G46" s="347"/>
      <c r="H46" s="348"/>
      <c r="I46" s="1">
        <v>150</v>
      </c>
      <c r="J46" s="8">
        <v>0</v>
      </c>
      <c r="K46" s="8">
        <v>0</v>
      </c>
      <c r="L46" s="8">
        <v>0</v>
      </c>
      <c r="M46" s="8">
        <v>0</v>
      </c>
    </row>
    <row r="47" spans="1:19" ht="12.75">
      <c r="A47" s="340" t="s">
        <v>136</v>
      </c>
      <c r="B47" s="341"/>
      <c r="C47" s="341"/>
      <c r="D47" s="341"/>
      <c r="E47" s="341"/>
      <c r="F47" s="341"/>
      <c r="G47" s="341"/>
      <c r="H47" s="342"/>
      <c r="I47" s="1">
        <v>151</v>
      </c>
      <c r="J47" s="14">
        <v>8083637</v>
      </c>
      <c r="K47" s="14">
        <v>3856800</v>
      </c>
      <c r="L47" s="14">
        <v>5159374.5200000005</v>
      </c>
      <c r="M47" s="14">
        <v>-10788668.48</v>
      </c>
      <c r="P47" s="16"/>
      <c r="Q47" s="16"/>
      <c r="S47" s="16"/>
    </row>
    <row r="48" spans="1:13" ht="12.75">
      <c r="A48" s="340" t="s">
        <v>137</v>
      </c>
      <c r="B48" s="341"/>
      <c r="C48" s="341"/>
      <c r="D48" s="341"/>
      <c r="E48" s="341"/>
      <c r="F48" s="341"/>
      <c r="G48" s="341"/>
      <c r="H48" s="342"/>
      <c r="I48" s="1">
        <v>152</v>
      </c>
      <c r="J48" s="13">
        <v>110743806.766381</v>
      </c>
      <c r="K48" s="13">
        <v>52557240.57417065</v>
      </c>
      <c r="L48" s="13">
        <f>L44-L47</f>
        <v>67886182.2078297</v>
      </c>
      <c r="M48" s="13">
        <f>M44-M47</f>
        <v>16008401.09984998</v>
      </c>
    </row>
    <row r="49" spans="1:16" ht="12.75">
      <c r="A49" s="346" t="s">
        <v>138</v>
      </c>
      <c r="B49" s="347"/>
      <c r="C49" s="347"/>
      <c r="D49" s="347"/>
      <c r="E49" s="347"/>
      <c r="F49" s="347"/>
      <c r="G49" s="347"/>
      <c r="H49" s="348"/>
      <c r="I49" s="1">
        <v>153</v>
      </c>
      <c r="J49" s="8">
        <v>110743806.766381</v>
      </c>
      <c r="K49" s="8">
        <v>52557240.57417065</v>
      </c>
      <c r="L49" s="8">
        <f>IF(L48&gt;0,L48,0)</f>
        <v>67886182.2078297</v>
      </c>
      <c r="M49" s="8">
        <f>IF(M48&gt;0,M48,0)</f>
        <v>16008401.09984998</v>
      </c>
      <c r="P49" s="16"/>
    </row>
    <row r="50" spans="1:13" ht="12.75">
      <c r="A50" s="349" t="s">
        <v>139</v>
      </c>
      <c r="B50" s="350"/>
      <c r="C50" s="350"/>
      <c r="D50" s="350"/>
      <c r="E50" s="350"/>
      <c r="F50" s="350"/>
      <c r="G50" s="350"/>
      <c r="H50" s="351"/>
      <c r="I50" s="2">
        <v>154</v>
      </c>
      <c r="J50" s="20">
        <v>0</v>
      </c>
      <c r="K50" s="20">
        <v>0</v>
      </c>
      <c r="L50" s="20">
        <v>0</v>
      </c>
      <c r="M50" s="20">
        <v>0</v>
      </c>
    </row>
    <row r="51" spans="1:13" ht="12.75" customHeight="1">
      <c r="A51" s="352" t="s">
        <v>174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4"/>
    </row>
    <row r="52" spans="1:13" ht="12.75" customHeight="1">
      <c r="A52" s="337" t="s">
        <v>166</v>
      </c>
      <c r="B52" s="338"/>
      <c r="C52" s="338"/>
      <c r="D52" s="338"/>
      <c r="E52" s="338"/>
      <c r="F52" s="338"/>
      <c r="G52" s="338"/>
      <c r="H52" s="338"/>
      <c r="I52" s="11"/>
      <c r="J52" s="11"/>
      <c r="K52" s="11"/>
      <c r="L52" s="11"/>
      <c r="M52" s="23"/>
    </row>
    <row r="53" spans="1:13" ht="12.75">
      <c r="A53" s="355" t="s">
        <v>167</v>
      </c>
      <c r="B53" s="356"/>
      <c r="C53" s="356"/>
      <c r="D53" s="356"/>
      <c r="E53" s="356"/>
      <c r="F53" s="356"/>
      <c r="G53" s="356"/>
      <c r="H53" s="357"/>
      <c r="I53" s="1">
        <v>155</v>
      </c>
      <c r="J53" s="5">
        <f>+J49</f>
        <v>110743806.766381</v>
      </c>
      <c r="K53" s="5">
        <f>+K49</f>
        <v>52557240.57417065</v>
      </c>
      <c r="L53" s="5">
        <f>+L49</f>
        <v>67886182.2078297</v>
      </c>
      <c r="M53" s="5">
        <f>+M49</f>
        <v>16008401.09984998</v>
      </c>
    </row>
    <row r="54" spans="1:13" ht="12.75">
      <c r="A54" s="355" t="s">
        <v>168</v>
      </c>
      <c r="B54" s="356"/>
      <c r="C54" s="356"/>
      <c r="D54" s="356"/>
      <c r="E54" s="356"/>
      <c r="F54" s="356"/>
      <c r="G54" s="356"/>
      <c r="H54" s="357"/>
      <c r="I54" s="1">
        <v>156</v>
      </c>
      <c r="J54" s="6"/>
      <c r="K54" s="6"/>
      <c r="L54" s="6"/>
      <c r="M54" s="6"/>
    </row>
    <row r="55" spans="1:13" ht="12.75" customHeight="1">
      <c r="A55" s="352" t="s">
        <v>169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4"/>
    </row>
    <row r="56" spans="1:13" ht="12.75">
      <c r="A56" s="337" t="s">
        <v>170</v>
      </c>
      <c r="B56" s="338"/>
      <c r="C56" s="338"/>
      <c r="D56" s="338"/>
      <c r="E56" s="338"/>
      <c r="F56" s="338"/>
      <c r="G56" s="338"/>
      <c r="H56" s="339"/>
      <c r="I56" s="12">
        <v>157</v>
      </c>
      <c r="J56" s="21">
        <v>110743806.766381</v>
      </c>
      <c r="K56" s="21">
        <v>52557240.57417065</v>
      </c>
      <c r="L56" s="21">
        <f>+L48</f>
        <v>67886182.2078297</v>
      </c>
      <c r="M56" s="21">
        <f>+M48</f>
        <v>16008401.09984998</v>
      </c>
    </row>
    <row r="57" spans="1:13" ht="12.75">
      <c r="A57" s="340" t="s">
        <v>171</v>
      </c>
      <c r="B57" s="341"/>
      <c r="C57" s="341"/>
      <c r="D57" s="341"/>
      <c r="E57" s="341"/>
      <c r="F57" s="341"/>
      <c r="G57" s="341"/>
      <c r="H57" s="342"/>
      <c r="I57" s="1">
        <v>158</v>
      </c>
      <c r="J57" s="8">
        <v>0</v>
      </c>
      <c r="K57" s="8">
        <v>0</v>
      </c>
      <c r="L57" s="8">
        <v>0</v>
      </c>
      <c r="M57" s="8">
        <v>0</v>
      </c>
    </row>
    <row r="58" spans="1:16" ht="12.75">
      <c r="A58" s="340" t="s">
        <v>172</v>
      </c>
      <c r="B58" s="341"/>
      <c r="C58" s="341"/>
      <c r="D58" s="341"/>
      <c r="E58" s="341"/>
      <c r="F58" s="341"/>
      <c r="G58" s="341"/>
      <c r="H58" s="342"/>
      <c r="I58" s="1">
        <v>159</v>
      </c>
      <c r="J58" s="5">
        <v>-48609</v>
      </c>
      <c r="K58" s="5">
        <v>68439</v>
      </c>
      <c r="L58" s="5">
        <v>-114399</v>
      </c>
      <c r="M58" s="5">
        <v>-75854</v>
      </c>
      <c r="P58" s="16"/>
    </row>
    <row r="59" spans="1:13" ht="15" customHeight="1">
      <c r="A59" s="358" t="s">
        <v>184</v>
      </c>
      <c r="B59" s="359"/>
      <c r="C59" s="359"/>
      <c r="D59" s="359"/>
      <c r="E59" s="359"/>
      <c r="F59" s="359"/>
      <c r="G59" s="359"/>
      <c r="H59" s="360"/>
      <c r="I59" s="1">
        <v>160</v>
      </c>
      <c r="J59" s="5"/>
      <c r="K59" s="5"/>
      <c r="L59" s="5"/>
      <c r="M59" s="5"/>
    </row>
    <row r="60" spans="1:13" ht="14.25" customHeight="1">
      <c r="A60" s="358" t="s">
        <v>179</v>
      </c>
      <c r="B60" s="359"/>
      <c r="C60" s="359"/>
      <c r="D60" s="359"/>
      <c r="E60" s="359"/>
      <c r="F60" s="359"/>
      <c r="G60" s="359"/>
      <c r="H60" s="360"/>
      <c r="I60" s="3">
        <v>161</v>
      </c>
      <c r="J60" s="22"/>
      <c r="K60" s="22"/>
      <c r="L60" s="22"/>
      <c r="M60" s="22"/>
    </row>
    <row r="61" spans="1:13" ht="15.75" customHeight="1">
      <c r="A61" s="358" t="s">
        <v>180</v>
      </c>
      <c r="B61" s="359"/>
      <c r="C61" s="359"/>
      <c r="D61" s="359"/>
      <c r="E61" s="359"/>
      <c r="F61" s="359"/>
      <c r="G61" s="359"/>
      <c r="H61" s="360"/>
      <c r="I61" s="3">
        <v>162</v>
      </c>
      <c r="J61" s="22"/>
      <c r="K61" s="22"/>
      <c r="L61" s="22"/>
      <c r="M61" s="22"/>
    </row>
    <row r="62" spans="1:13" ht="12.75">
      <c r="A62" s="340" t="s">
        <v>183</v>
      </c>
      <c r="B62" s="341"/>
      <c r="C62" s="341"/>
      <c r="D62" s="341"/>
      <c r="E62" s="341"/>
      <c r="F62" s="341"/>
      <c r="G62" s="341"/>
      <c r="H62" s="342"/>
      <c r="I62" s="1">
        <v>163</v>
      </c>
      <c r="J62" s="5"/>
      <c r="K62" s="5"/>
      <c r="L62" s="5"/>
      <c r="M62" s="5"/>
    </row>
    <row r="63" spans="1:13" ht="12.75">
      <c r="A63" s="340" t="s">
        <v>181</v>
      </c>
      <c r="B63" s="341"/>
      <c r="C63" s="341"/>
      <c r="D63" s="341"/>
      <c r="E63" s="341"/>
      <c r="F63" s="341"/>
      <c r="G63" s="341"/>
      <c r="H63" s="342"/>
      <c r="I63" s="1">
        <v>164</v>
      </c>
      <c r="J63" s="5"/>
      <c r="K63" s="5"/>
      <c r="L63" s="5"/>
      <c r="M63" s="5"/>
    </row>
    <row r="64" spans="1:13" ht="12.75">
      <c r="A64" s="340" t="s">
        <v>182</v>
      </c>
      <c r="B64" s="341"/>
      <c r="C64" s="341"/>
      <c r="D64" s="341"/>
      <c r="E64" s="341"/>
      <c r="F64" s="341"/>
      <c r="G64" s="341"/>
      <c r="H64" s="342"/>
      <c r="I64" s="1">
        <v>165</v>
      </c>
      <c r="J64" s="5"/>
      <c r="K64" s="5"/>
      <c r="L64" s="5"/>
      <c r="M64" s="5"/>
    </row>
    <row r="65" spans="1:13" ht="12.75">
      <c r="A65" s="340" t="s">
        <v>178</v>
      </c>
      <c r="B65" s="341"/>
      <c r="C65" s="341"/>
      <c r="D65" s="341"/>
      <c r="E65" s="341"/>
      <c r="F65" s="341"/>
      <c r="G65" s="341"/>
      <c r="H65" s="342"/>
      <c r="I65" s="1">
        <v>166</v>
      </c>
      <c r="J65" s="5"/>
      <c r="K65" s="5"/>
      <c r="L65" s="5"/>
      <c r="M65" s="5"/>
    </row>
    <row r="66" spans="1:13" ht="12.75">
      <c r="A66" s="340" t="s">
        <v>177</v>
      </c>
      <c r="B66" s="341"/>
      <c r="C66" s="341"/>
      <c r="D66" s="341"/>
      <c r="E66" s="341"/>
      <c r="F66" s="341"/>
      <c r="G66" s="341"/>
      <c r="H66" s="342"/>
      <c r="I66" s="1">
        <v>167</v>
      </c>
      <c r="J66" s="8">
        <v>-48609</v>
      </c>
      <c r="K66" s="8">
        <v>68439</v>
      </c>
      <c r="L66" s="8">
        <f>SUM(L58:L65)</f>
        <v>-114399</v>
      </c>
      <c r="M66" s="8">
        <f>SUM(M58:M65)</f>
        <v>-75854</v>
      </c>
    </row>
    <row r="67" spans="1:13" ht="12.75">
      <c r="A67" s="340" t="s">
        <v>176</v>
      </c>
      <c r="B67" s="341"/>
      <c r="C67" s="341"/>
      <c r="D67" s="341"/>
      <c r="E67" s="341"/>
      <c r="F67" s="341"/>
      <c r="G67" s="341"/>
      <c r="H67" s="342"/>
      <c r="I67" s="1">
        <v>168</v>
      </c>
      <c r="J67" s="20">
        <v>110695197.766381</v>
      </c>
      <c r="K67" s="20">
        <v>52625679.57417065</v>
      </c>
      <c r="L67" s="20">
        <f>+L66+L56</f>
        <v>67771783.2078297</v>
      </c>
      <c r="M67" s="20">
        <f>+M66+M56</f>
        <v>15932547.09984998</v>
      </c>
    </row>
    <row r="68" spans="1:13" ht="12.75" customHeight="1">
      <c r="A68" s="367" t="s">
        <v>175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9"/>
    </row>
    <row r="69" spans="1:13" ht="12.75" customHeight="1">
      <c r="A69" s="358" t="s">
        <v>173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60"/>
    </row>
    <row r="70" spans="1:13" ht="12.75">
      <c r="A70" s="355" t="s">
        <v>167</v>
      </c>
      <c r="B70" s="356"/>
      <c r="C70" s="356"/>
      <c r="D70" s="356"/>
      <c r="E70" s="356"/>
      <c r="F70" s="356"/>
      <c r="G70" s="356"/>
      <c r="H70" s="357"/>
      <c r="I70" s="1">
        <v>169</v>
      </c>
      <c r="J70" s="5">
        <v>110695197.766381</v>
      </c>
      <c r="K70" s="5">
        <v>52625679.57417065</v>
      </c>
      <c r="L70" s="5">
        <f>+L67</f>
        <v>67771783.2078297</v>
      </c>
      <c r="M70" s="5">
        <f>+M67</f>
        <v>15932547.09984998</v>
      </c>
    </row>
    <row r="71" spans="1:13" ht="12.75">
      <c r="A71" s="364" t="s">
        <v>168</v>
      </c>
      <c r="B71" s="365"/>
      <c r="C71" s="365"/>
      <c r="D71" s="365"/>
      <c r="E71" s="365"/>
      <c r="F71" s="365"/>
      <c r="G71" s="365"/>
      <c r="H71" s="366"/>
      <c r="I71" s="4">
        <v>170</v>
      </c>
      <c r="J71" s="6"/>
      <c r="K71" s="6"/>
      <c r="L71" s="6"/>
      <c r="M71" s="6"/>
    </row>
    <row r="72" spans="7:13" s="24" customFormat="1" ht="11.25">
      <c r="G72" s="24" t="s">
        <v>310</v>
      </c>
      <c r="J72" s="25">
        <f>+J7-J10</f>
        <v>113583536.81936932</v>
      </c>
      <c r="K72" s="25">
        <f>+K7-K10</f>
        <v>53927822.90981442</v>
      </c>
      <c r="L72" s="25">
        <f>+L7-L10</f>
        <v>75678059.81782985</v>
      </c>
      <c r="M72" s="25">
        <f>+M7-M10</f>
        <v>5247134.36984998</v>
      </c>
    </row>
    <row r="73" spans="10:12" ht="12.75">
      <c r="J73" s="25"/>
      <c r="K73" s="25"/>
      <c r="L73" s="25"/>
    </row>
    <row r="74" spans="10:13" ht="12.75">
      <c r="J74" s="25"/>
      <c r="K74" s="25"/>
      <c r="L74" s="17"/>
      <c r="M74" s="25"/>
    </row>
    <row r="75" ht="12.75">
      <c r="M75" s="17"/>
    </row>
    <row r="78" ht="12.75">
      <c r="M78" s="1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6 L56 J59:J65 J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1" customWidth="1"/>
    <col min="8" max="8" width="3.57421875" style="31" customWidth="1"/>
    <col min="9" max="9" width="8.00390625" style="31" customWidth="1"/>
    <col min="10" max="10" width="11.140625" style="48" bestFit="1" customWidth="1"/>
    <col min="11" max="11" width="12.140625" style="49" customWidth="1"/>
    <col min="12" max="12" width="11.7109375" style="31" bestFit="1" customWidth="1"/>
    <col min="13" max="13" width="9.140625" style="31" customWidth="1"/>
    <col min="14" max="14" width="10.7109375" style="31" bestFit="1" customWidth="1"/>
    <col min="15" max="15" width="10.140625" style="31" customWidth="1"/>
    <col min="16" max="16384" width="9.140625" style="31" customWidth="1"/>
  </cols>
  <sheetData>
    <row r="1" spans="1:11" ht="12.75" customHeight="1">
      <c r="A1" s="373" t="s">
        <v>140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2.75" customHeight="1">
      <c r="A2" s="374" t="s">
        <v>329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70" t="s">
        <v>196</v>
      </c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 ht="24">
      <c r="A4" s="376" t="s">
        <v>111</v>
      </c>
      <c r="B4" s="376"/>
      <c r="C4" s="376"/>
      <c r="D4" s="376"/>
      <c r="E4" s="376"/>
      <c r="F4" s="376"/>
      <c r="G4" s="376"/>
      <c r="H4" s="376"/>
      <c r="I4" s="32" t="s">
        <v>112</v>
      </c>
      <c r="J4" s="33" t="s">
        <v>113</v>
      </c>
      <c r="K4" s="34" t="s">
        <v>114</v>
      </c>
    </row>
    <row r="5" spans="1:11" ht="12.75">
      <c r="A5" s="377">
        <v>1</v>
      </c>
      <c r="B5" s="377"/>
      <c r="C5" s="377"/>
      <c r="D5" s="377"/>
      <c r="E5" s="377"/>
      <c r="F5" s="377"/>
      <c r="G5" s="377"/>
      <c r="H5" s="377"/>
      <c r="I5" s="35">
        <v>2</v>
      </c>
      <c r="J5" s="36" t="s">
        <v>3</v>
      </c>
      <c r="K5" s="37" t="s">
        <v>4</v>
      </c>
    </row>
    <row r="6" spans="1:11" ht="12.75">
      <c r="A6" s="378" t="s">
        <v>141</v>
      </c>
      <c r="B6" s="379"/>
      <c r="C6" s="379"/>
      <c r="D6" s="379"/>
      <c r="E6" s="379"/>
      <c r="F6" s="379"/>
      <c r="G6" s="379"/>
      <c r="H6" s="379"/>
      <c r="I6" s="380"/>
      <c r="J6" s="380"/>
      <c r="K6" s="381"/>
    </row>
    <row r="7" spans="1:12" ht="12.75">
      <c r="A7" s="382" t="s">
        <v>218</v>
      </c>
      <c r="B7" s="383"/>
      <c r="C7" s="383"/>
      <c r="D7" s="383"/>
      <c r="E7" s="383"/>
      <c r="F7" s="383"/>
      <c r="G7" s="383"/>
      <c r="H7" s="383"/>
      <c r="I7" s="38">
        <v>1</v>
      </c>
      <c r="J7" s="39">
        <v>118827443.93638</v>
      </c>
      <c r="K7" s="39">
        <v>73045556.71</v>
      </c>
      <c r="L7" s="40"/>
    </row>
    <row r="8" spans="1:12" ht="12.75">
      <c r="A8" s="382" t="s">
        <v>142</v>
      </c>
      <c r="B8" s="383"/>
      <c r="C8" s="383"/>
      <c r="D8" s="383"/>
      <c r="E8" s="383"/>
      <c r="F8" s="383"/>
      <c r="G8" s="383"/>
      <c r="H8" s="383"/>
      <c r="I8" s="38">
        <v>2</v>
      </c>
      <c r="J8" s="39">
        <v>48734883.0572406</v>
      </c>
      <c r="K8" s="39">
        <v>41314754.53</v>
      </c>
      <c r="L8" s="40"/>
    </row>
    <row r="9" spans="1:11" ht="12.75">
      <c r="A9" s="382" t="s">
        <v>219</v>
      </c>
      <c r="B9" s="383"/>
      <c r="C9" s="383"/>
      <c r="D9" s="383"/>
      <c r="E9" s="383"/>
      <c r="F9" s="383"/>
      <c r="G9" s="383"/>
      <c r="H9" s="383"/>
      <c r="I9" s="38">
        <v>3</v>
      </c>
      <c r="J9" s="39">
        <v>60289164.145056985</v>
      </c>
      <c r="K9" s="39">
        <v>55730873.74663998</v>
      </c>
    </row>
    <row r="10" spans="1:11" ht="12.75">
      <c r="A10" s="382" t="s">
        <v>220</v>
      </c>
      <c r="B10" s="383"/>
      <c r="C10" s="383"/>
      <c r="D10" s="383"/>
      <c r="E10" s="383"/>
      <c r="F10" s="383"/>
      <c r="G10" s="383"/>
      <c r="H10" s="383"/>
      <c r="I10" s="38">
        <v>4</v>
      </c>
      <c r="J10" s="39"/>
      <c r="K10" s="39"/>
    </row>
    <row r="11" spans="1:11" ht="12.75">
      <c r="A11" s="382" t="s">
        <v>221</v>
      </c>
      <c r="B11" s="383"/>
      <c r="C11" s="383"/>
      <c r="D11" s="383"/>
      <c r="E11" s="383"/>
      <c r="F11" s="383"/>
      <c r="G11" s="383"/>
      <c r="H11" s="383"/>
      <c r="I11" s="38">
        <v>5</v>
      </c>
      <c r="J11" s="39">
        <v>11391233.928192802</v>
      </c>
      <c r="K11" s="39"/>
    </row>
    <row r="12" spans="1:11" ht="12.75">
      <c r="A12" s="382" t="s">
        <v>222</v>
      </c>
      <c r="B12" s="383"/>
      <c r="C12" s="383"/>
      <c r="D12" s="383"/>
      <c r="E12" s="383"/>
      <c r="F12" s="383"/>
      <c r="G12" s="383"/>
      <c r="H12" s="383"/>
      <c r="I12" s="38">
        <v>6</v>
      </c>
      <c r="J12" s="39">
        <v>23097912.55774899</v>
      </c>
      <c r="K12" s="39">
        <v>23484299.539423697</v>
      </c>
    </row>
    <row r="13" spans="1:11" ht="12.75">
      <c r="A13" s="384" t="s">
        <v>223</v>
      </c>
      <c r="B13" s="385"/>
      <c r="C13" s="385"/>
      <c r="D13" s="385"/>
      <c r="E13" s="385"/>
      <c r="F13" s="385"/>
      <c r="G13" s="385"/>
      <c r="H13" s="385"/>
      <c r="I13" s="38">
        <v>7</v>
      </c>
      <c r="J13" s="41">
        <v>262340637.62461936</v>
      </c>
      <c r="K13" s="41">
        <f>SUM(K7:K12)</f>
        <v>193575484.52606368</v>
      </c>
    </row>
    <row r="14" spans="1:11" ht="12.75">
      <c r="A14" s="382" t="s">
        <v>224</v>
      </c>
      <c r="B14" s="383"/>
      <c r="C14" s="383"/>
      <c r="D14" s="383"/>
      <c r="E14" s="383"/>
      <c r="F14" s="383"/>
      <c r="G14" s="383"/>
      <c r="H14" s="383"/>
      <c r="I14" s="38">
        <v>8</v>
      </c>
      <c r="J14" s="39"/>
      <c r="K14" s="39"/>
    </row>
    <row r="15" spans="1:11" ht="12.75">
      <c r="A15" s="382" t="s">
        <v>225</v>
      </c>
      <c r="B15" s="383"/>
      <c r="C15" s="383"/>
      <c r="D15" s="383"/>
      <c r="E15" s="383"/>
      <c r="F15" s="383"/>
      <c r="G15" s="383"/>
      <c r="H15" s="383"/>
      <c r="I15" s="38">
        <v>9</v>
      </c>
      <c r="J15" s="39">
        <v>75303698.5215744</v>
      </c>
      <c r="K15" s="39">
        <v>76264106.2207663</v>
      </c>
    </row>
    <row r="16" spans="1:11" ht="12.75">
      <c r="A16" s="382" t="s">
        <v>226</v>
      </c>
      <c r="B16" s="383"/>
      <c r="C16" s="383"/>
      <c r="D16" s="383"/>
      <c r="E16" s="383"/>
      <c r="F16" s="383"/>
      <c r="G16" s="383"/>
      <c r="H16" s="383"/>
      <c r="I16" s="38">
        <v>10</v>
      </c>
      <c r="J16" s="39"/>
      <c r="K16" s="39">
        <v>9075995.6539632</v>
      </c>
    </row>
    <row r="17" spans="1:11" ht="12.75">
      <c r="A17" s="382" t="s">
        <v>227</v>
      </c>
      <c r="B17" s="383"/>
      <c r="C17" s="383"/>
      <c r="D17" s="383"/>
      <c r="E17" s="383"/>
      <c r="F17" s="383"/>
      <c r="G17" s="383"/>
      <c r="H17" s="383"/>
      <c r="I17" s="38">
        <v>11</v>
      </c>
      <c r="J17" s="39"/>
      <c r="K17" s="39"/>
    </row>
    <row r="18" spans="1:11" ht="12.75">
      <c r="A18" s="384" t="s">
        <v>228</v>
      </c>
      <c r="B18" s="385"/>
      <c r="C18" s="385"/>
      <c r="D18" s="385"/>
      <c r="E18" s="385"/>
      <c r="F18" s="385"/>
      <c r="G18" s="385"/>
      <c r="H18" s="385"/>
      <c r="I18" s="38">
        <v>12</v>
      </c>
      <c r="J18" s="41">
        <v>75303698.5215744</v>
      </c>
      <c r="K18" s="41">
        <f>SUM(K14:K17)</f>
        <v>85340101.87472951</v>
      </c>
    </row>
    <row r="19" spans="1:11" ht="24" customHeight="1">
      <c r="A19" s="384" t="s">
        <v>229</v>
      </c>
      <c r="B19" s="385"/>
      <c r="C19" s="385"/>
      <c r="D19" s="385"/>
      <c r="E19" s="385"/>
      <c r="F19" s="385"/>
      <c r="G19" s="385"/>
      <c r="H19" s="385"/>
      <c r="I19" s="38">
        <v>13</v>
      </c>
      <c r="J19" s="41">
        <v>187036939.103045</v>
      </c>
      <c r="K19" s="41">
        <f>+K13-K18</f>
        <v>108235382.65133417</v>
      </c>
    </row>
    <row r="20" spans="1:11" ht="22.5" customHeight="1">
      <c r="A20" s="384" t="s">
        <v>230</v>
      </c>
      <c r="B20" s="385"/>
      <c r="C20" s="385"/>
      <c r="D20" s="385"/>
      <c r="E20" s="385"/>
      <c r="F20" s="385"/>
      <c r="G20" s="385"/>
      <c r="H20" s="385"/>
      <c r="I20" s="38">
        <v>14</v>
      </c>
      <c r="J20" s="41"/>
      <c r="K20" s="41"/>
    </row>
    <row r="21" spans="1:11" ht="12.75">
      <c r="A21" s="378" t="s">
        <v>143</v>
      </c>
      <c r="B21" s="379"/>
      <c r="C21" s="379"/>
      <c r="D21" s="379"/>
      <c r="E21" s="379"/>
      <c r="F21" s="379"/>
      <c r="G21" s="379"/>
      <c r="H21" s="379"/>
      <c r="I21" s="380"/>
      <c r="J21" s="380"/>
      <c r="K21" s="381"/>
    </row>
    <row r="22" spans="1:11" ht="12.75">
      <c r="A22" s="382" t="s">
        <v>231</v>
      </c>
      <c r="B22" s="383"/>
      <c r="C22" s="383"/>
      <c r="D22" s="383"/>
      <c r="E22" s="383"/>
      <c r="F22" s="383"/>
      <c r="G22" s="383"/>
      <c r="H22" s="383"/>
      <c r="I22" s="38">
        <v>15</v>
      </c>
      <c r="J22" s="39">
        <v>82839.75</v>
      </c>
      <c r="K22" s="39">
        <v>148946</v>
      </c>
    </row>
    <row r="23" spans="1:11" ht="12.75">
      <c r="A23" s="382" t="s">
        <v>232</v>
      </c>
      <c r="B23" s="383"/>
      <c r="C23" s="383"/>
      <c r="D23" s="383"/>
      <c r="E23" s="383"/>
      <c r="F23" s="383"/>
      <c r="G23" s="383"/>
      <c r="H23" s="383"/>
      <c r="I23" s="38">
        <v>16</v>
      </c>
      <c r="J23" s="39">
        <v>81745408.42115536</v>
      </c>
      <c r="K23" s="39">
        <v>31737357.396545567</v>
      </c>
    </row>
    <row r="24" spans="1:11" ht="12.75">
      <c r="A24" s="382" t="s">
        <v>233</v>
      </c>
      <c r="B24" s="383"/>
      <c r="C24" s="383"/>
      <c r="D24" s="383"/>
      <c r="E24" s="383"/>
      <c r="F24" s="383"/>
      <c r="G24" s="383"/>
      <c r="H24" s="383"/>
      <c r="I24" s="38">
        <v>17</v>
      </c>
      <c r="J24" s="39">
        <v>2752752.6950900005</v>
      </c>
      <c r="K24" s="39">
        <v>2397141.046331841</v>
      </c>
    </row>
    <row r="25" spans="1:11" ht="12.75">
      <c r="A25" s="382" t="s">
        <v>234</v>
      </c>
      <c r="B25" s="383"/>
      <c r="C25" s="383"/>
      <c r="D25" s="383"/>
      <c r="E25" s="383"/>
      <c r="F25" s="383"/>
      <c r="G25" s="383"/>
      <c r="H25" s="383"/>
      <c r="I25" s="38">
        <v>18</v>
      </c>
      <c r="J25" s="39">
        <v>211770.54889829998</v>
      </c>
      <c r="K25" s="39">
        <v>77165.72</v>
      </c>
    </row>
    <row r="26" spans="1:11" ht="12.75">
      <c r="A26" s="382" t="s">
        <v>236</v>
      </c>
      <c r="B26" s="383"/>
      <c r="C26" s="383"/>
      <c r="D26" s="383"/>
      <c r="E26" s="383"/>
      <c r="F26" s="383"/>
      <c r="G26" s="383"/>
      <c r="H26" s="383"/>
      <c r="I26" s="38">
        <v>19</v>
      </c>
      <c r="J26" s="39"/>
      <c r="K26" s="39">
        <v>22259.390000000003</v>
      </c>
    </row>
    <row r="27" spans="1:11" ht="12.75">
      <c r="A27" s="384" t="s">
        <v>235</v>
      </c>
      <c r="B27" s="385"/>
      <c r="C27" s="385"/>
      <c r="D27" s="385"/>
      <c r="E27" s="385"/>
      <c r="F27" s="385"/>
      <c r="G27" s="385"/>
      <c r="H27" s="385"/>
      <c r="I27" s="38">
        <v>20</v>
      </c>
      <c r="J27" s="41">
        <v>84792771.41514365</v>
      </c>
      <c r="K27" s="41">
        <f>SUM(K22:K26)</f>
        <v>34382869.552877404</v>
      </c>
    </row>
    <row r="28" spans="1:11" ht="12.75">
      <c r="A28" s="382" t="s">
        <v>237</v>
      </c>
      <c r="B28" s="383"/>
      <c r="C28" s="383"/>
      <c r="D28" s="383"/>
      <c r="E28" s="383"/>
      <c r="F28" s="383"/>
      <c r="G28" s="383"/>
      <c r="H28" s="383"/>
      <c r="I28" s="38">
        <v>21</v>
      </c>
      <c r="J28" s="39">
        <v>37487816.08</v>
      </c>
      <c r="K28" s="39">
        <v>29405220.67</v>
      </c>
    </row>
    <row r="29" spans="1:15" ht="12.75">
      <c r="A29" s="382" t="s">
        <v>238</v>
      </c>
      <c r="B29" s="383"/>
      <c r="C29" s="383"/>
      <c r="D29" s="383"/>
      <c r="E29" s="383"/>
      <c r="F29" s="383"/>
      <c r="G29" s="383"/>
      <c r="H29" s="383"/>
      <c r="I29" s="38">
        <v>22</v>
      </c>
      <c r="J29" s="39">
        <v>89000000</v>
      </c>
      <c r="K29" s="39">
        <v>54007700</v>
      </c>
      <c r="O29" s="40"/>
    </row>
    <row r="30" spans="1:15" ht="12.75">
      <c r="A30" s="382" t="s">
        <v>239</v>
      </c>
      <c r="B30" s="383"/>
      <c r="C30" s="383"/>
      <c r="D30" s="383"/>
      <c r="E30" s="383"/>
      <c r="F30" s="383"/>
      <c r="G30" s="383"/>
      <c r="H30" s="383"/>
      <c r="I30" s="38">
        <v>23</v>
      </c>
      <c r="J30" s="39">
        <v>19845975.979545</v>
      </c>
      <c r="K30" s="39">
        <v>2200000</v>
      </c>
      <c r="O30" s="40"/>
    </row>
    <row r="31" spans="1:11" ht="12.75">
      <c r="A31" s="384" t="s">
        <v>240</v>
      </c>
      <c r="B31" s="385"/>
      <c r="C31" s="385"/>
      <c r="D31" s="385"/>
      <c r="E31" s="385"/>
      <c r="F31" s="385"/>
      <c r="G31" s="385"/>
      <c r="H31" s="385"/>
      <c r="I31" s="38">
        <v>24</v>
      </c>
      <c r="J31" s="41">
        <v>146333792.059545</v>
      </c>
      <c r="K31" s="41">
        <f>SUM(K28:K30)</f>
        <v>85612920.67</v>
      </c>
    </row>
    <row r="32" spans="1:11" ht="21" customHeight="1">
      <c r="A32" s="384" t="s">
        <v>241</v>
      </c>
      <c r="B32" s="385"/>
      <c r="C32" s="385"/>
      <c r="D32" s="385"/>
      <c r="E32" s="385"/>
      <c r="F32" s="385"/>
      <c r="G32" s="385"/>
      <c r="H32" s="385"/>
      <c r="I32" s="38">
        <v>25</v>
      </c>
      <c r="J32" s="41"/>
      <c r="K32" s="41"/>
    </row>
    <row r="33" spans="1:14" ht="21.75" customHeight="1">
      <c r="A33" s="384" t="s">
        <v>242</v>
      </c>
      <c r="B33" s="385"/>
      <c r="C33" s="385"/>
      <c r="D33" s="385"/>
      <c r="E33" s="385"/>
      <c r="F33" s="385"/>
      <c r="G33" s="385"/>
      <c r="H33" s="385"/>
      <c r="I33" s="38">
        <v>26</v>
      </c>
      <c r="J33" s="41">
        <v>61541020.64440136</v>
      </c>
      <c r="K33" s="41">
        <f>-K27+K31</f>
        <v>51230051.1171226</v>
      </c>
      <c r="N33" s="40"/>
    </row>
    <row r="34" spans="1:11" ht="12.75">
      <c r="A34" s="378" t="s">
        <v>144</v>
      </c>
      <c r="B34" s="379"/>
      <c r="C34" s="379"/>
      <c r="D34" s="379"/>
      <c r="E34" s="379"/>
      <c r="F34" s="379"/>
      <c r="G34" s="379"/>
      <c r="H34" s="379"/>
      <c r="I34" s="380"/>
      <c r="J34" s="380"/>
      <c r="K34" s="381"/>
    </row>
    <row r="35" spans="1:11" ht="12.75">
      <c r="A35" s="382" t="s">
        <v>243</v>
      </c>
      <c r="B35" s="383"/>
      <c r="C35" s="383"/>
      <c r="D35" s="383"/>
      <c r="E35" s="383"/>
      <c r="F35" s="383"/>
      <c r="G35" s="383"/>
      <c r="H35" s="383"/>
      <c r="I35" s="38">
        <v>27</v>
      </c>
      <c r="J35" s="39"/>
      <c r="K35" s="39"/>
    </row>
    <row r="36" spans="1:11" ht="12.75">
      <c r="A36" s="382" t="s">
        <v>244</v>
      </c>
      <c r="B36" s="383"/>
      <c r="C36" s="383"/>
      <c r="D36" s="383"/>
      <c r="E36" s="383"/>
      <c r="F36" s="383"/>
      <c r="G36" s="383"/>
      <c r="H36" s="383"/>
      <c r="I36" s="38">
        <v>28</v>
      </c>
      <c r="J36" s="39"/>
      <c r="K36" s="39"/>
    </row>
    <row r="37" spans="1:11" ht="12.75">
      <c r="A37" s="382" t="s">
        <v>245</v>
      </c>
      <c r="B37" s="383"/>
      <c r="C37" s="383"/>
      <c r="D37" s="383"/>
      <c r="E37" s="383"/>
      <c r="F37" s="383"/>
      <c r="G37" s="383"/>
      <c r="H37" s="383"/>
      <c r="I37" s="38">
        <v>29</v>
      </c>
      <c r="J37" s="39">
        <v>19766.8674099622</v>
      </c>
      <c r="K37" s="39"/>
    </row>
    <row r="38" spans="1:11" ht="12.75">
      <c r="A38" s="384" t="s">
        <v>246</v>
      </c>
      <c r="B38" s="385"/>
      <c r="C38" s="385"/>
      <c r="D38" s="385"/>
      <c r="E38" s="385"/>
      <c r="F38" s="385"/>
      <c r="G38" s="385"/>
      <c r="H38" s="385"/>
      <c r="I38" s="38">
        <v>30</v>
      </c>
      <c r="J38" s="42">
        <v>19766.8674099622</v>
      </c>
      <c r="K38" s="42">
        <v>0</v>
      </c>
    </row>
    <row r="39" spans="1:11" ht="12.75">
      <c r="A39" s="382" t="s">
        <v>247</v>
      </c>
      <c r="B39" s="383"/>
      <c r="C39" s="383"/>
      <c r="D39" s="383"/>
      <c r="E39" s="383"/>
      <c r="F39" s="383"/>
      <c r="G39" s="383"/>
      <c r="H39" s="383"/>
      <c r="I39" s="38">
        <v>31</v>
      </c>
      <c r="J39" s="39"/>
      <c r="K39" s="39"/>
    </row>
    <row r="40" spans="1:11" ht="12.75">
      <c r="A40" s="382" t="s">
        <v>248</v>
      </c>
      <c r="B40" s="383"/>
      <c r="C40" s="383"/>
      <c r="D40" s="383"/>
      <c r="E40" s="383"/>
      <c r="F40" s="383"/>
      <c r="G40" s="383"/>
      <c r="H40" s="383"/>
      <c r="I40" s="38">
        <v>32</v>
      </c>
      <c r="J40" s="39">
        <v>132845626.073638</v>
      </c>
      <c r="K40" s="39">
        <v>119887127.82</v>
      </c>
    </row>
    <row r="41" spans="1:11" ht="12.75">
      <c r="A41" s="382" t="s">
        <v>249</v>
      </c>
      <c r="B41" s="383"/>
      <c r="C41" s="383"/>
      <c r="D41" s="383"/>
      <c r="E41" s="383"/>
      <c r="F41" s="383"/>
      <c r="G41" s="383"/>
      <c r="H41" s="383"/>
      <c r="I41" s="38">
        <v>33</v>
      </c>
      <c r="J41" s="39"/>
      <c r="K41" s="39"/>
    </row>
    <row r="42" spans="1:11" ht="12.75">
      <c r="A42" s="382" t="s">
        <v>250</v>
      </c>
      <c r="B42" s="383"/>
      <c r="C42" s="383"/>
      <c r="D42" s="383"/>
      <c r="E42" s="383"/>
      <c r="F42" s="383"/>
      <c r="G42" s="383"/>
      <c r="H42" s="383"/>
      <c r="I42" s="38">
        <v>34</v>
      </c>
      <c r="J42" s="39">
        <v>1140000</v>
      </c>
      <c r="K42" s="39"/>
    </row>
    <row r="43" spans="1:11" ht="12.75">
      <c r="A43" s="382" t="s">
        <v>251</v>
      </c>
      <c r="B43" s="383"/>
      <c r="C43" s="383"/>
      <c r="D43" s="383"/>
      <c r="E43" s="383"/>
      <c r="F43" s="383"/>
      <c r="G43" s="383"/>
      <c r="H43" s="383"/>
      <c r="I43" s="38">
        <v>35</v>
      </c>
      <c r="J43" s="39"/>
      <c r="K43" s="39">
        <v>2581957.13596926</v>
      </c>
    </row>
    <row r="44" spans="1:11" ht="12.75">
      <c r="A44" s="384" t="s">
        <v>252</v>
      </c>
      <c r="B44" s="385"/>
      <c r="C44" s="385"/>
      <c r="D44" s="385"/>
      <c r="E44" s="385"/>
      <c r="F44" s="385"/>
      <c r="G44" s="385"/>
      <c r="H44" s="385"/>
      <c r="I44" s="38">
        <v>36</v>
      </c>
      <c r="J44" s="41">
        <v>133985626.073638</v>
      </c>
      <c r="K44" s="41">
        <f>SUM(K39:K43)</f>
        <v>122469084.95596926</v>
      </c>
    </row>
    <row r="45" spans="1:11" ht="21" customHeight="1">
      <c r="A45" s="384" t="s">
        <v>253</v>
      </c>
      <c r="B45" s="385"/>
      <c r="C45" s="385"/>
      <c r="D45" s="385"/>
      <c r="E45" s="385"/>
      <c r="F45" s="385"/>
      <c r="G45" s="385"/>
      <c r="H45" s="385"/>
      <c r="I45" s="38">
        <v>37</v>
      </c>
      <c r="J45" s="41"/>
      <c r="K45" s="41"/>
    </row>
    <row r="46" spans="1:11" ht="22.5" customHeight="1">
      <c r="A46" s="384" t="s">
        <v>254</v>
      </c>
      <c r="B46" s="385"/>
      <c r="C46" s="385"/>
      <c r="D46" s="385"/>
      <c r="E46" s="385"/>
      <c r="F46" s="385"/>
      <c r="G46" s="385"/>
      <c r="H46" s="385"/>
      <c r="I46" s="38">
        <v>38</v>
      </c>
      <c r="J46" s="41">
        <v>133965859.20622805</v>
      </c>
      <c r="K46" s="41">
        <f>+K44-K38</f>
        <v>122469084.95596926</v>
      </c>
    </row>
    <row r="47" spans="1:11" ht="12.75">
      <c r="A47" s="382" t="s">
        <v>255</v>
      </c>
      <c r="B47" s="383"/>
      <c r="C47" s="383"/>
      <c r="D47" s="383"/>
      <c r="E47" s="383"/>
      <c r="F47" s="383"/>
      <c r="G47" s="383"/>
      <c r="H47" s="383"/>
      <c r="I47" s="38">
        <v>39</v>
      </c>
      <c r="J47" s="43"/>
      <c r="K47" s="43"/>
    </row>
    <row r="48" spans="1:11" ht="12.75">
      <c r="A48" s="382" t="s">
        <v>256</v>
      </c>
      <c r="B48" s="383"/>
      <c r="C48" s="383"/>
      <c r="D48" s="383"/>
      <c r="E48" s="383"/>
      <c r="F48" s="383"/>
      <c r="G48" s="383"/>
      <c r="H48" s="383"/>
      <c r="I48" s="38">
        <v>40</v>
      </c>
      <c r="J48" s="39">
        <v>8469940.747584403</v>
      </c>
      <c r="K48" s="39">
        <f>-(K19-K33-K46)</f>
        <v>65463753.42175769</v>
      </c>
    </row>
    <row r="49" spans="1:11" ht="12.75">
      <c r="A49" s="382" t="s">
        <v>145</v>
      </c>
      <c r="B49" s="383"/>
      <c r="C49" s="383"/>
      <c r="D49" s="383"/>
      <c r="E49" s="383"/>
      <c r="F49" s="383"/>
      <c r="G49" s="383"/>
      <c r="H49" s="383"/>
      <c r="I49" s="38">
        <v>41</v>
      </c>
      <c r="J49" s="39">
        <v>233194810.177233</v>
      </c>
      <c r="K49" s="39">
        <v>224724869.262236</v>
      </c>
    </row>
    <row r="50" spans="1:11" ht="12.75">
      <c r="A50" s="382" t="s">
        <v>257</v>
      </c>
      <c r="B50" s="383"/>
      <c r="C50" s="383"/>
      <c r="D50" s="383"/>
      <c r="E50" s="383"/>
      <c r="F50" s="383"/>
      <c r="G50" s="383"/>
      <c r="H50" s="383"/>
      <c r="I50" s="38">
        <v>42</v>
      </c>
      <c r="J50" s="39">
        <v>0</v>
      </c>
      <c r="K50" s="39">
        <f>+K47</f>
        <v>0</v>
      </c>
    </row>
    <row r="51" spans="1:11" ht="12.75">
      <c r="A51" s="382" t="s">
        <v>258</v>
      </c>
      <c r="B51" s="383"/>
      <c r="C51" s="383"/>
      <c r="D51" s="383"/>
      <c r="E51" s="383"/>
      <c r="F51" s="383"/>
      <c r="G51" s="383"/>
      <c r="H51" s="383"/>
      <c r="I51" s="38">
        <v>43</v>
      </c>
      <c r="J51" s="39">
        <v>8469940.747584403</v>
      </c>
      <c r="K51" s="39">
        <f>+K48</f>
        <v>65463753.42175769</v>
      </c>
    </row>
    <row r="52" spans="1:12" ht="12.75">
      <c r="A52" s="386" t="s">
        <v>146</v>
      </c>
      <c r="B52" s="387"/>
      <c r="C52" s="387"/>
      <c r="D52" s="387"/>
      <c r="E52" s="387"/>
      <c r="F52" s="387"/>
      <c r="G52" s="387"/>
      <c r="H52" s="387"/>
      <c r="I52" s="44">
        <v>44</v>
      </c>
      <c r="J52" s="45">
        <v>224724869.4296486</v>
      </c>
      <c r="K52" s="45">
        <f>+K49+K50-K51</f>
        <v>159261115.8404783</v>
      </c>
      <c r="L52" s="40"/>
    </row>
    <row r="53" spans="10:11" ht="12.75">
      <c r="J53" s="46"/>
      <c r="K53" s="47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11.140625" style="117" customWidth="1"/>
    <col min="11" max="11" width="10.7109375" style="135" customWidth="1"/>
    <col min="12" max="12" width="13.00390625" style="117" bestFit="1" customWidth="1"/>
    <col min="13" max="13" width="9.140625" style="117" customWidth="1"/>
    <col min="14" max="14" width="13.00390625" style="117" bestFit="1" customWidth="1"/>
    <col min="15" max="15" width="0" style="117" hidden="1" customWidth="1"/>
    <col min="16" max="16384" width="9.140625" style="117" customWidth="1"/>
  </cols>
  <sheetData>
    <row r="1" spans="1:12" ht="12.75">
      <c r="A1" s="394" t="s">
        <v>259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116"/>
    </row>
    <row r="2" spans="1:12" ht="15.75">
      <c r="A2" s="114"/>
      <c r="B2" s="115"/>
      <c r="C2" s="404" t="s">
        <v>260</v>
      </c>
      <c r="D2" s="404"/>
      <c r="E2" s="119">
        <v>42736</v>
      </c>
      <c r="F2" s="118" t="s">
        <v>31</v>
      </c>
      <c r="G2" s="405">
        <v>43100</v>
      </c>
      <c r="H2" s="406"/>
      <c r="I2" s="115"/>
      <c r="J2" s="115"/>
      <c r="K2" s="115"/>
      <c r="L2" s="120"/>
    </row>
    <row r="3" spans="1:11" ht="24">
      <c r="A3" s="407" t="s">
        <v>111</v>
      </c>
      <c r="B3" s="407"/>
      <c r="C3" s="407"/>
      <c r="D3" s="407"/>
      <c r="E3" s="407"/>
      <c r="F3" s="407"/>
      <c r="G3" s="407"/>
      <c r="H3" s="407"/>
      <c r="I3" s="121" t="s">
        <v>112</v>
      </c>
      <c r="J3" s="122" t="s">
        <v>113</v>
      </c>
      <c r="K3" s="123" t="s">
        <v>114</v>
      </c>
    </row>
    <row r="4" spans="1:11" ht="12.75">
      <c r="A4" s="408">
        <v>1</v>
      </c>
      <c r="B4" s="408"/>
      <c r="C4" s="408"/>
      <c r="D4" s="408"/>
      <c r="E4" s="408"/>
      <c r="F4" s="408"/>
      <c r="G4" s="408"/>
      <c r="H4" s="408"/>
      <c r="I4" s="125">
        <v>2</v>
      </c>
      <c r="J4" s="124" t="s">
        <v>3</v>
      </c>
      <c r="K4" s="124" t="s">
        <v>4</v>
      </c>
    </row>
    <row r="5" spans="1:11" ht="12.75">
      <c r="A5" s="396" t="s">
        <v>147</v>
      </c>
      <c r="B5" s="397"/>
      <c r="C5" s="397"/>
      <c r="D5" s="397"/>
      <c r="E5" s="397"/>
      <c r="F5" s="397"/>
      <c r="G5" s="397"/>
      <c r="H5" s="397"/>
      <c r="I5" s="126">
        <v>1</v>
      </c>
      <c r="J5" s="127">
        <v>133165000</v>
      </c>
      <c r="K5" s="127">
        <v>133165000</v>
      </c>
    </row>
    <row r="6" spans="1:11" ht="12.75">
      <c r="A6" s="396" t="s">
        <v>148</v>
      </c>
      <c r="B6" s="397"/>
      <c r="C6" s="397"/>
      <c r="D6" s="397"/>
      <c r="E6" s="397"/>
      <c r="F6" s="397"/>
      <c r="G6" s="397"/>
      <c r="H6" s="397"/>
      <c r="I6" s="126">
        <v>2</v>
      </c>
      <c r="J6" s="128"/>
      <c r="K6" s="128"/>
    </row>
    <row r="7" spans="1:11" ht="12.75">
      <c r="A7" s="396" t="s">
        <v>261</v>
      </c>
      <c r="B7" s="397"/>
      <c r="C7" s="397"/>
      <c r="D7" s="397"/>
      <c r="E7" s="397"/>
      <c r="F7" s="397"/>
      <c r="G7" s="397"/>
      <c r="H7" s="397"/>
      <c r="I7" s="126">
        <v>3</v>
      </c>
      <c r="J7" s="128">
        <v>20849075.64</v>
      </c>
      <c r="K7" s="128">
        <f>+'Balance sheet'!K72</f>
        <v>21273155.64</v>
      </c>
    </row>
    <row r="8" spans="1:11" ht="12.75">
      <c r="A8" s="396" t="s">
        <v>262</v>
      </c>
      <c r="B8" s="397"/>
      <c r="C8" s="397"/>
      <c r="D8" s="397"/>
      <c r="E8" s="397"/>
      <c r="F8" s="397"/>
      <c r="G8" s="397"/>
      <c r="H8" s="397"/>
      <c r="I8" s="126">
        <v>4</v>
      </c>
      <c r="J8" s="128">
        <v>22120979.384536</v>
      </c>
      <c r="K8" s="128">
        <f>+'Balance sheet'!K79</f>
        <v>13249718.12381</v>
      </c>
    </row>
    <row r="9" spans="1:11" ht="12.75">
      <c r="A9" s="396" t="s">
        <v>263</v>
      </c>
      <c r="B9" s="397"/>
      <c r="C9" s="397"/>
      <c r="D9" s="397"/>
      <c r="E9" s="397"/>
      <c r="F9" s="397"/>
      <c r="G9" s="397"/>
      <c r="H9" s="397"/>
      <c r="I9" s="126">
        <v>5</v>
      </c>
      <c r="J9" s="128">
        <v>110743806.793018</v>
      </c>
      <c r="K9" s="128">
        <f>+'Balance sheet'!K83</f>
        <v>67886182.37317</v>
      </c>
    </row>
    <row r="10" spans="1:11" ht="12.75">
      <c r="A10" s="396" t="s">
        <v>264</v>
      </c>
      <c r="B10" s="397"/>
      <c r="C10" s="397"/>
      <c r="D10" s="397"/>
      <c r="E10" s="397"/>
      <c r="F10" s="397"/>
      <c r="G10" s="397"/>
      <c r="H10" s="397"/>
      <c r="I10" s="126">
        <v>6</v>
      </c>
      <c r="J10" s="128"/>
      <c r="K10" s="128"/>
    </row>
    <row r="11" spans="1:11" ht="12.75">
      <c r="A11" s="396" t="s">
        <v>149</v>
      </c>
      <c r="B11" s="397"/>
      <c r="C11" s="397"/>
      <c r="D11" s="397"/>
      <c r="E11" s="397"/>
      <c r="F11" s="397"/>
      <c r="G11" s="397"/>
      <c r="H11" s="397"/>
      <c r="I11" s="126">
        <v>7</v>
      </c>
      <c r="J11" s="128"/>
      <c r="K11" s="128"/>
    </row>
    <row r="12" spans="1:11" ht="12.75">
      <c r="A12" s="396" t="s">
        <v>265</v>
      </c>
      <c r="B12" s="397"/>
      <c r="C12" s="397"/>
      <c r="D12" s="397"/>
      <c r="E12" s="397"/>
      <c r="F12" s="397"/>
      <c r="G12" s="397"/>
      <c r="H12" s="397"/>
      <c r="I12" s="126">
        <v>8</v>
      </c>
      <c r="J12" s="128"/>
      <c r="K12" s="128"/>
    </row>
    <row r="13" spans="1:11" ht="12.75">
      <c r="A13" s="396" t="s">
        <v>266</v>
      </c>
      <c r="B13" s="397"/>
      <c r="C13" s="397"/>
      <c r="D13" s="397"/>
      <c r="E13" s="397"/>
      <c r="F13" s="397"/>
      <c r="G13" s="397"/>
      <c r="H13" s="397"/>
      <c r="I13" s="126">
        <v>9</v>
      </c>
      <c r="J13" s="128"/>
      <c r="K13" s="128"/>
    </row>
    <row r="14" spans="1:14" ht="12.75">
      <c r="A14" s="398" t="s">
        <v>150</v>
      </c>
      <c r="B14" s="399"/>
      <c r="C14" s="399"/>
      <c r="D14" s="399"/>
      <c r="E14" s="399"/>
      <c r="F14" s="399"/>
      <c r="G14" s="399"/>
      <c r="H14" s="399"/>
      <c r="I14" s="126">
        <v>10</v>
      </c>
      <c r="J14" s="129">
        <v>286878861.817554</v>
      </c>
      <c r="K14" s="129">
        <f>SUM(K5:K13)</f>
        <v>235574056.13698</v>
      </c>
      <c r="L14" s="130"/>
      <c r="M14" s="130"/>
      <c r="N14" s="130"/>
    </row>
    <row r="15" spans="1:12" ht="12.75">
      <c r="A15" s="396" t="s">
        <v>267</v>
      </c>
      <c r="B15" s="397"/>
      <c r="C15" s="397"/>
      <c r="D15" s="397"/>
      <c r="E15" s="397"/>
      <c r="F15" s="397"/>
      <c r="G15" s="397"/>
      <c r="H15" s="397"/>
      <c r="I15" s="126">
        <v>11</v>
      </c>
      <c r="J15" s="128">
        <v>-48609</v>
      </c>
      <c r="K15" s="131">
        <f>+'P&amp;L'!L66</f>
        <v>-114399</v>
      </c>
      <c r="L15" s="130"/>
    </row>
    <row r="16" spans="1:11" ht="12.75">
      <c r="A16" s="396" t="s">
        <v>268</v>
      </c>
      <c r="B16" s="397"/>
      <c r="C16" s="397"/>
      <c r="D16" s="397"/>
      <c r="E16" s="397"/>
      <c r="F16" s="397"/>
      <c r="G16" s="397"/>
      <c r="H16" s="397"/>
      <c r="I16" s="126">
        <v>12</v>
      </c>
      <c r="J16" s="128"/>
      <c r="K16" s="128"/>
    </row>
    <row r="17" spans="1:11" ht="12.75">
      <c r="A17" s="396" t="s">
        <v>151</v>
      </c>
      <c r="B17" s="397"/>
      <c r="C17" s="397"/>
      <c r="D17" s="397"/>
      <c r="E17" s="397"/>
      <c r="F17" s="397"/>
      <c r="G17" s="397"/>
      <c r="H17" s="397"/>
      <c r="I17" s="126">
        <v>13</v>
      </c>
      <c r="J17" s="128"/>
      <c r="K17" s="128"/>
    </row>
    <row r="18" spans="1:11" ht="12.75">
      <c r="A18" s="396" t="s">
        <v>152</v>
      </c>
      <c r="B18" s="397"/>
      <c r="C18" s="397"/>
      <c r="D18" s="397"/>
      <c r="E18" s="397"/>
      <c r="F18" s="397"/>
      <c r="G18" s="397"/>
      <c r="H18" s="397"/>
      <c r="I18" s="126">
        <v>14</v>
      </c>
      <c r="J18" s="128"/>
      <c r="K18" s="128"/>
    </row>
    <row r="19" spans="1:11" ht="12.75">
      <c r="A19" s="396" t="s">
        <v>269</v>
      </c>
      <c r="B19" s="397"/>
      <c r="C19" s="397"/>
      <c r="D19" s="397"/>
      <c r="E19" s="397"/>
      <c r="F19" s="397"/>
      <c r="G19" s="397"/>
      <c r="H19" s="397"/>
      <c r="I19" s="126">
        <v>15</v>
      </c>
      <c r="J19" s="128"/>
      <c r="K19" s="128"/>
    </row>
    <row r="20" spans="1:11" ht="12.75">
      <c r="A20" s="396" t="s">
        <v>270</v>
      </c>
      <c r="B20" s="397"/>
      <c r="C20" s="397"/>
      <c r="D20" s="397"/>
      <c r="E20" s="397"/>
      <c r="F20" s="397"/>
      <c r="G20" s="397"/>
      <c r="H20" s="397"/>
      <c r="I20" s="126">
        <v>16</v>
      </c>
      <c r="J20" s="128"/>
      <c r="K20" s="128"/>
    </row>
    <row r="21" spans="1:11" ht="12.75">
      <c r="A21" s="398" t="s">
        <v>271</v>
      </c>
      <c r="B21" s="399"/>
      <c r="C21" s="399"/>
      <c r="D21" s="399"/>
      <c r="E21" s="399"/>
      <c r="F21" s="399"/>
      <c r="G21" s="399"/>
      <c r="H21" s="399"/>
      <c r="I21" s="126">
        <v>17</v>
      </c>
      <c r="J21" s="132">
        <v>-48609</v>
      </c>
      <c r="K21" s="132">
        <f>SUM(K15:K20)</f>
        <v>-114399</v>
      </c>
    </row>
    <row r="22" spans="1:11" ht="12.75">
      <c r="A22" s="400"/>
      <c r="B22" s="401"/>
      <c r="C22" s="401"/>
      <c r="D22" s="401"/>
      <c r="E22" s="401"/>
      <c r="F22" s="401"/>
      <c r="G22" s="401"/>
      <c r="H22" s="401"/>
      <c r="I22" s="402"/>
      <c r="J22" s="402"/>
      <c r="K22" s="403"/>
    </row>
    <row r="23" spans="1:11" ht="12.75">
      <c r="A23" s="388" t="s">
        <v>273</v>
      </c>
      <c r="B23" s="389"/>
      <c r="C23" s="389"/>
      <c r="D23" s="389"/>
      <c r="E23" s="389"/>
      <c r="F23" s="389"/>
      <c r="G23" s="389"/>
      <c r="H23" s="389"/>
      <c r="I23" s="133">
        <v>18</v>
      </c>
      <c r="J23" s="127">
        <f>+J21</f>
        <v>-48609</v>
      </c>
      <c r="K23" s="127">
        <f>+K21</f>
        <v>-114399</v>
      </c>
    </row>
    <row r="24" spans="1:11" ht="17.25" customHeight="1">
      <c r="A24" s="390" t="s">
        <v>272</v>
      </c>
      <c r="B24" s="391"/>
      <c r="C24" s="391"/>
      <c r="D24" s="391"/>
      <c r="E24" s="391"/>
      <c r="F24" s="391"/>
      <c r="G24" s="391"/>
      <c r="H24" s="391"/>
      <c r="I24" s="134">
        <v>19</v>
      </c>
      <c r="J24" s="132"/>
      <c r="K24" s="132"/>
    </row>
    <row r="25" spans="1:11" ht="30" customHeight="1">
      <c r="A25" s="392" t="s">
        <v>153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51" customWidth="1"/>
    <col min="2" max="2" width="21.00390625" style="51" customWidth="1"/>
    <col min="3" max="3" width="12.140625" style="51" customWidth="1"/>
    <col min="4" max="5" width="10.421875" style="51" customWidth="1"/>
    <col min="6" max="6" width="11.140625" style="51" customWidth="1"/>
    <col min="7" max="7" width="10.57421875" style="51" customWidth="1"/>
    <col min="8" max="10" width="10.28125" style="51" bestFit="1" customWidth="1"/>
    <col min="11" max="12" width="10.28125" style="51" customWidth="1"/>
    <col min="13" max="14" width="10.28125" style="51" bestFit="1" customWidth="1"/>
    <col min="15" max="15" width="12.8515625" style="51" bestFit="1" customWidth="1"/>
    <col min="16" max="16384" width="9.140625" style="51" customWidth="1"/>
  </cols>
  <sheetData>
    <row r="1" spans="1:14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416" t="s">
        <v>320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4.25">
      <c r="A5" s="53" t="s">
        <v>284</v>
      </c>
      <c r="B5" s="54" t="s">
        <v>285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0"/>
    </row>
    <row r="6" spans="1:14" ht="14.25">
      <c r="A6" s="56"/>
      <c r="B6" s="55"/>
      <c r="C6" s="413"/>
      <c r="D6" s="413"/>
      <c r="E6" s="413"/>
      <c r="F6" s="413"/>
      <c r="G6" s="413"/>
      <c r="H6" s="413"/>
      <c r="I6" s="57"/>
      <c r="J6" s="57"/>
      <c r="K6" s="57"/>
      <c r="L6" s="57"/>
      <c r="M6" s="55"/>
      <c r="N6" s="50"/>
    </row>
    <row r="7" spans="1:14" ht="12.75">
      <c r="A7" s="56"/>
      <c r="B7" s="58"/>
      <c r="C7" s="413" t="s">
        <v>286</v>
      </c>
      <c r="D7" s="413"/>
      <c r="E7" s="413" t="s">
        <v>333</v>
      </c>
      <c r="F7" s="413"/>
      <c r="G7" s="413" t="s">
        <v>334</v>
      </c>
      <c r="H7" s="413"/>
      <c r="I7" s="414" t="s">
        <v>335</v>
      </c>
      <c r="J7" s="415"/>
      <c r="K7" s="414" t="s">
        <v>307</v>
      </c>
      <c r="L7" s="415"/>
      <c r="M7" s="413" t="s">
        <v>287</v>
      </c>
      <c r="N7" s="413"/>
    </row>
    <row r="8" spans="1:14" ht="12.75">
      <c r="A8" s="56"/>
      <c r="B8" s="59"/>
      <c r="C8" s="60" t="s">
        <v>330</v>
      </c>
      <c r="D8" s="60" t="s">
        <v>324</v>
      </c>
      <c r="E8" s="60" t="str">
        <f aca="true" t="shared" si="0" ref="E8:J8">+C8</f>
        <v>31.12.2017.</v>
      </c>
      <c r="F8" s="60" t="str">
        <f t="shared" si="0"/>
        <v>31.12.2016.</v>
      </c>
      <c r="G8" s="60" t="str">
        <f t="shared" si="0"/>
        <v>31.12.2017.</v>
      </c>
      <c r="H8" s="60" t="str">
        <f t="shared" si="0"/>
        <v>31.12.2016.</v>
      </c>
      <c r="I8" s="60" t="str">
        <f t="shared" si="0"/>
        <v>31.12.2017.</v>
      </c>
      <c r="J8" s="60" t="str">
        <f t="shared" si="0"/>
        <v>31.12.2016.</v>
      </c>
      <c r="K8" s="60" t="str">
        <f>+I8</f>
        <v>31.12.2017.</v>
      </c>
      <c r="L8" s="60" t="str">
        <f>+J8</f>
        <v>31.12.2016.</v>
      </c>
      <c r="M8" s="60" t="str">
        <f>+I8</f>
        <v>31.12.2017.</v>
      </c>
      <c r="N8" s="60" t="str">
        <f>+J8</f>
        <v>31.12.2016.</v>
      </c>
    </row>
    <row r="9" spans="1:14" ht="12.75">
      <c r="A9" s="56"/>
      <c r="B9" s="59"/>
      <c r="C9" s="60"/>
      <c r="D9" s="61" t="s">
        <v>323</v>
      </c>
      <c r="E9" s="60"/>
      <c r="F9" s="61" t="s">
        <v>323</v>
      </c>
      <c r="G9" s="60"/>
      <c r="H9" s="61" t="s">
        <v>323</v>
      </c>
      <c r="I9" s="60"/>
      <c r="J9" s="61" t="s">
        <v>323</v>
      </c>
      <c r="K9" s="60"/>
      <c r="L9" s="61" t="s">
        <v>323</v>
      </c>
      <c r="M9" s="60"/>
      <c r="N9" s="60"/>
    </row>
    <row r="10" spans="1:14" ht="12.75">
      <c r="A10" s="56"/>
      <c r="B10" s="62"/>
      <c r="C10" s="63" t="s">
        <v>288</v>
      </c>
      <c r="D10" s="63" t="s">
        <v>288</v>
      </c>
      <c r="E10" s="63" t="s">
        <v>289</v>
      </c>
      <c r="F10" s="64" t="s">
        <v>289</v>
      </c>
      <c r="G10" s="64" t="s">
        <v>289</v>
      </c>
      <c r="H10" s="63" t="s">
        <v>288</v>
      </c>
      <c r="I10" s="63" t="s">
        <v>288</v>
      </c>
      <c r="J10" s="63" t="s">
        <v>288</v>
      </c>
      <c r="K10" s="63"/>
      <c r="L10" s="63"/>
      <c r="M10" s="63" t="s">
        <v>288</v>
      </c>
      <c r="N10" s="63" t="s">
        <v>288</v>
      </c>
    </row>
    <row r="11" spans="1:14" ht="12.75">
      <c r="A11" s="56"/>
      <c r="B11" s="62"/>
      <c r="C11" s="63"/>
      <c r="D11" s="63"/>
      <c r="E11" s="63"/>
      <c r="F11" s="64"/>
      <c r="G11" s="64"/>
      <c r="H11" s="63"/>
      <c r="I11" s="63"/>
      <c r="J11" s="63"/>
      <c r="K11" s="63"/>
      <c r="L11" s="63"/>
      <c r="M11" s="63"/>
      <c r="N11" s="63"/>
    </row>
    <row r="12" spans="1:15" ht="12.75">
      <c r="A12" s="56"/>
      <c r="B12" s="65" t="s">
        <v>319</v>
      </c>
      <c r="C12" s="66">
        <v>739305.93048217</v>
      </c>
      <c r="D12" s="66">
        <v>806547.98587963</v>
      </c>
      <c r="E12" s="66">
        <v>559557.81341887</v>
      </c>
      <c r="F12" s="66">
        <v>593115.07267697</v>
      </c>
      <c r="G12" s="67">
        <v>178883.00793</v>
      </c>
      <c r="H12" s="67">
        <v>185859.68431</v>
      </c>
      <c r="I12" s="67">
        <v>3808.56601</v>
      </c>
      <c r="J12" s="67">
        <v>6078.8287</v>
      </c>
      <c r="K12" s="67">
        <v>0</v>
      </c>
      <c r="L12" s="67">
        <v>0</v>
      </c>
      <c r="M12" s="68">
        <f>+C12+E12+G12+I12+K12</f>
        <v>1481555.31784104</v>
      </c>
      <c r="N12" s="68">
        <f>+D12+F12+H12+J12+L12</f>
        <v>1591601.5715666</v>
      </c>
      <c r="O12" s="69"/>
    </row>
    <row r="13" spans="1:15" ht="12.75">
      <c r="A13" s="56"/>
      <c r="B13" s="65" t="s">
        <v>318</v>
      </c>
      <c r="C13" s="66">
        <v>95213.85645463693</v>
      </c>
      <c r="D13" s="66">
        <v>72523.2634168012</v>
      </c>
      <c r="E13" s="66">
        <v>19871.65915587516</v>
      </c>
      <c r="F13" s="66">
        <v>60005.293471492085</v>
      </c>
      <c r="G13" s="67">
        <v>5744.45503</v>
      </c>
      <c r="H13" s="67">
        <v>6488.99358</v>
      </c>
      <c r="I13" s="67">
        <v>585.523160367562</v>
      </c>
      <c r="J13" s="67">
        <v>1248.460912386714</v>
      </c>
      <c r="K13" s="67">
        <v>-45737.43399759026</v>
      </c>
      <c r="L13" s="67">
        <v>-26682.474201309997</v>
      </c>
      <c r="M13" s="68">
        <f>+C13+E13+G13+I13+K13</f>
        <v>75678.05980328939</v>
      </c>
      <c r="N13" s="68">
        <f>+D13+F13+H13+J13+L13</f>
        <v>113583.53717937003</v>
      </c>
      <c r="O13" s="69"/>
    </row>
    <row r="14" spans="1:14" ht="14.25">
      <c r="A14" s="56"/>
      <c r="B14" s="5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4.25">
      <c r="A15" s="53" t="s">
        <v>290</v>
      </c>
      <c r="B15" s="54" t="s">
        <v>291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0"/>
    </row>
    <row r="16" spans="1:14" ht="15" customHeight="1">
      <c r="A16" s="52"/>
      <c r="B16" s="71"/>
      <c r="C16" s="72" t="str">
        <f>+C8</f>
        <v>31.12.2017.</v>
      </c>
      <c r="D16" s="72" t="str">
        <f>+D8</f>
        <v>31.12.2016.</v>
      </c>
      <c r="E16" s="52"/>
      <c r="G16" s="52"/>
      <c r="H16" s="52"/>
      <c r="I16" s="52"/>
      <c r="J16" s="52"/>
      <c r="K16" s="52"/>
      <c r="L16" s="52"/>
      <c r="M16" s="52"/>
      <c r="N16" s="50"/>
    </row>
    <row r="17" spans="1:14" ht="12.75">
      <c r="A17" s="52"/>
      <c r="B17" s="71"/>
      <c r="C17" s="64" t="s">
        <v>288</v>
      </c>
      <c r="D17" s="63" t="s">
        <v>288</v>
      </c>
      <c r="E17" s="52"/>
      <c r="F17" s="52"/>
      <c r="G17" s="52"/>
      <c r="H17" s="52"/>
      <c r="I17" s="52"/>
      <c r="J17" s="52"/>
      <c r="K17" s="52"/>
      <c r="L17" s="52"/>
      <c r="M17" s="52"/>
      <c r="N17" s="50"/>
    </row>
    <row r="18" spans="1:14" ht="12.75">
      <c r="A18" s="52"/>
      <c r="B18" s="71"/>
      <c r="C18" s="73"/>
      <c r="D18" s="73"/>
      <c r="E18" s="52"/>
      <c r="F18" s="52"/>
      <c r="G18" s="52"/>
      <c r="H18" s="52"/>
      <c r="I18" s="52"/>
      <c r="J18" s="52"/>
      <c r="K18" s="52"/>
      <c r="L18" s="52"/>
      <c r="M18" s="52"/>
      <c r="N18" s="50"/>
    </row>
    <row r="19" spans="1:14" ht="12.75" customHeight="1" thickBot="1">
      <c r="A19" s="52"/>
      <c r="B19" s="71" t="s">
        <v>292</v>
      </c>
      <c r="C19" s="74">
        <v>896360</v>
      </c>
      <c r="D19" s="74">
        <v>894895</v>
      </c>
      <c r="E19" s="52"/>
      <c r="F19" s="52"/>
      <c r="G19" s="52"/>
      <c r="H19" s="75"/>
      <c r="I19" s="75"/>
      <c r="J19" s="75"/>
      <c r="K19" s="75"/>
      <c r="L19" s="75"/>
      <c r="M19" s="52"/>
      <c r="N19" s="50"/>
    </row>
    <row r="20" spans="1:14" ht="12.75">
      <c r="A20" s="52"/>
      <c r="B20" s="71"/>
      <c r="C20" s="76"/>
      <c r="D20" s="76"/>
      <c r="E20" s="52"/>
      <c r="F20" s="52"/>
      <c r="G20" s="52"/>
      <c r="H20" s="52"/>
      <c r="I20" s="52"/>
      <c r="J20" s="52"/>
      <c r="K20" s="52"/>
      <c r="L20" s="52"/>
      <c r="M20" s="52"/>
      <c r="N20" s="50"/>
    </row>
    <row r="21" spans="1:14" ht="12.75" customHeight="1" thickBot="1">
      <c r="A21" s="52"/>
      <c r="B21" s="71" t="s">
        <v>293</v>
      </c>
      <c r="C21" s="74">
        <v>312868</v>
      </c>
      <c r="D21" s="74">
        <v>396872</v>
      </c>
      <c r="E21" s="52"/>
      <c r="F21" s="52"/>
      <c r="G21" s="52"/>
      <c r="H21" s="52"/>
      <c r="I21" s="52"/>
      <c r="J21" s="52"/>
      <c r="K21" s="52"/>
      <c r="L21" s="52"/>
      <c r="M21" s="52"/>
      <c r="N21" s="50"/>
    </row>
    <row r="22" spans="1:14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0"/>
    </row>
    <row r="23" spans="1:14" ht="12.75">
      <c r="A23" s="77" t="s">
        <v>294</v>
      </c>
      <c r="B23" s="54" t="s">
        <v>295</v>
      </c>
      <c r="C23" s="71"/>
      <c r="D23" s="71"/>
      <c r="E23" s="52"/>
      <c r="F23" s="52"/>
      <c r="G23" s="52"/>
      <c r="H23" s="52"/>
      <c r="I23" s="52"/>
      <c r="J23" s="52"/>
      <c r="K23" s="52"/>
      <c r="L23" s="52"/>
      <c r="M23" s="52"/>
      <c r="N23" s="50"/>
    </row>
    <row r="24" spans="1:14" ht="12.75">
      <c r="A24" s="77"/>
      <c r="B24" s="78"/>
      <c r="C24" s="71"/>
      <c r="D24" s="71"/>
      <c r="E24" s="52"/>
      <c r="F24" s="52"/>
      <c r="G24" s="52"/>
      <c r="H24" s="52"/>
      <c r="I24" s="52"/>
      <c r="J24" s="52"/>
      <c r="K24" s="52"/>
      <c r="L24" s="52"/>
      <c r="M24" s="52"/>
      <c r="N24" s="50"/>
    </row>
    <row r="25" spans="1:14" ht="12.75">
      <c r="A25" s="52"/>
      <c r="B25" s="71"/>
      <c r="C25" s="79" t="s">
        <v>330</v>
      </c>
      <c r="D25" s="80" t="s">
        <v>324</v>
      </c>
      <c r="E25" s="52"/>
      <c r="F25" s="52"/>
      <c r="G25" s="52"/>
      <c r="H25" s="52"/>
      <c r="I25" s="52"/>
      <c r="J25" s="52"/>
      <c r="K25" s="52"/>
      <c r="L25" s="52"/>
      <c r="M25" s="52"/>
      <c r="N25" s="50"/>
    </row>
    <row r="26" spans="1:14" ht="12.75">
      <c r="A26" s="52"/>
      <c r="B26" s="71"/>
      <c r="C26" s="64" t="s">
        <v>288</v>
      </c>
      <c r="D26" s="64" t="s">
        <v>288</v>
      </c>
      <c r="E26" s="52"/>
      <c r="F26" s="52"/>
      <c r="G26" s="52"/>
      <c r="H26" s="52"/>
      <c r="I26" s="52"/>
      <c r="J26" s="52"/>
      <c r="K26" s="52"/>
      <c r="L26" s="52"/>
      <c r="M26" s="52"/>
      <c r="N26" s="50"/>
    </row>
    <row r="27" spans="1:14" ht="12.75">
      <c r="A27" s="52"/>
      <c r="B27" s="71"/>
      <c r="C27" s="73"/>
      <c r="D27" s="73"/>
      <c r="E27" s="52"/>
      <c r="F27" s="52"/>
      <c r="G27" s="52"/>
      <c r="H27" s="52"/>
      <c r="I27" s="52"/>
      <c r="J27" s="52"/>
      <c r="K27" s="52"/>
      <c r="L27" s="52"/>
      <c r="M27" s="52"/>
      <c r="N27" s="50"/>
    </row>
    <row r="28" spans="1:14" ht="13.5" customHeight="1" thickBot="1">
      <c r="A28" s="52"/>
      <c r="B28" s="71" t="s">
        <v>296</v>
      </c>
      <c r="C28" s="81">
        <v>105639</v>
      </c>
      <c r="D28" s="81">
        <v>90900</v>
      </c>
      <c r="E28" s="82"/>
      <c r="F28" s="82"/>
      <c r="G28" s="52"/>
      <c r="H28" s="52"/>
      <c r="I28" s="52"/>
      <c r="J28" s="52"/>
      <c r="K28" s="52"/>
      <c r="L28" s="52"/>
      <c r="M28" s="52"/>
      <c r="N28" s="50"/>
    </row>
    <row r="29" spans="1:14" ht="12.75">
      <c r="A29" s="52"/>
      <c r="B29" s="71"/>
      <c r="C29" s="76"/>
      <c r="D29" s="76"/>
      <c r="E29" s="52"/>
      <c r="F29" s="52"/>
      <c r="G29" s="52"/>
      <c r="H29" s="52"/>
      <c r="I29" s="52"/>
      <c r="J29" s="52"/>
      <c r="K29" s="52"/>
      <c r="L29" s="52"/>
      <c r="M29" s="52"/>
      <c r="N29" s="50"/>
    </row>
    <row r="30" spans="1:14" ht="13.5" thickBot="1">
      <c r="A30" s="52"/>
      <c r="B30" s="71" t="s">
        <v>297</v>
      </c>
      <c r="C30" s="81">
        <v>124380</v>
      </c>
      <c r="D30" s="81">
        <v>89256</v>
      </c>
      <c r="E30" s="82"/>
      <c r="F30" s="82"/>
      <c r="G30" s="52"/>
      <c r="H30" s="52"/>
      <c r="I30" s="52"/>
      <c r="J30" s="52"/>
      <c r="K30" s="52"/>
      <c r="L30" s="52"/>
      <c r="M30" s="52"/>
      <c r="N30" s="50"/>
    </row>
    <row r="31" spans="1:15" ht="12.75">
      <c r="A31" s="50"/>
      <c r="B31" s="71"/>
      <c r="C31" s="76"/>
      <c r="D31" s="7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83"/>
    </row>
    <row r="32" spans="1:14" ht="12.75">
      <c r="A32" s="84" t="s">
        <v>311</v>
      </c>
      <c r="B32" s="411" t="s">
        <v>298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4" ht="12.75">
      <c r="A33" s="85"/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</row>
    <row r="34" spans="1:15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</sheetData>
  <sheetProtection/>
  <mergeCells count="13">
    <mergeCell ref="A2:N2"/>
    <mergeCell ref="A4:N4"/>
    <mergeCell ref="C6:D6"/>
    <mergeCell ref="E6:F6"/>
    <mergeCell ref="G6:H6"/>
    <mergeCell ref="K7:L7"/>
    <mergeCell ref="B33:N33"/>
    <mergeCell ref="B32:N32"/>
    <mergeCell ref="C7:D7"/>
    <mergeCell ref="E7:F7"/>
    <mergeCell ref="G7:H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2018-02-22T17:26:10Z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