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1\Godišnje izvješće\objava revidiranih izvještaja\"/>
    </mc:Choice>
  </mc:AlternateContent>
  <xr:revisionPtr revIDLastSave="0" documentId="13_ncr:1_{3ABB92E4-33DE-49DE-8B5F-F158FEFE263C}" xr6:coauthVersionLast="45" xr6:coauthVersionMax="45" xr10:uidLastSave="{00000000-0000-0000-0000-000000000000}"/>
  <bookViews>
    <workbookView xWindow="-120" yWindow="-120" windowWidth="29040" windowHeight="15840" firstSheet="1" activeTab="4"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61" i="22" l="1"/>
  <c r="T61" i="22"/>
  <c r="S61" i="22"/>
  <c r="R61" i="22"/>
  <c r="Q61" i="22"/>
  <c r="P61" i="22"/>
  <c r="O61" i="22"/>
  <c r="N61" i="22"/>
  <c r="M61" i="22"/>
  <c r="L61" i="22"/>
  <c r="K61" i="22"/>
  <c r="J61" i="22"/>
  <c r="I61" i="22"/>
  <c r="H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H59" i="22"/>
  <c r="H60" i="22" s="1"/>
  <c r="U56" i="22"/>
  <c r="W56" i="22" s="1"/>
  <c r="U55" i="22"/>
  <c r="W55" i="22" s="1"/>
  <c r="U54" i="22"/>
  <c r="W54" i="22" s="1"/>
  <c r="U53" i="22"/>
  <c r="W53" i="22" s="1"/>
  <c r="U52" i="22"/>
  <c r="W52" i="22" s="1"/>
  <c r="U51" i="22"/>
  <c r="W51" i="22" s="1"/>
  <c r="U50" i="22"/>
  <c r="W50" i="22" s="1"/>
  <c r="U49" i="22"/>
  <c r="U48" i="22"/>
  <c r="W48" i="22" s="1"/>
  <c r="U47" i="22"/>
  <c r="W47" i="22" s="1"/>
  <c r="U46" i="22"/>
  <c r="W46" i="22" s="1"/>
  <c r="U45" i="22"/>
  <c r="W45" i="22" s="1"/>
  <c r="U44" i="22"/>
  <c r="W44" i="22" s="1"/>
  <c r="U43" i="22"/>
  <c r="W43" i="22" s="1"/>
  <c r="U42" i="22"/>
  <c r="W42" i="22" s="1"/>
  <c r="U41" i="22"/>
  <c r="W41" i="22" s="1"/>
  <c r="U40" i="22"/>
  <c r="W40" i="22" s="1"/>
  <c r="U39" i="22"/>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H38" i="22"/>
  <c r="H57" i="22" s="1"/>
  <c r="U37" i="22"/>
  <c r="W37" i="22" s="1"/>
  <c r="U36" i="22"/>
  <c r="W36" i="22" s="1"/>
  <c r="U35" i="22"/>
  <c r="W35" i="22" s="1"/>
  <c r="V33" i="22"/>
  <c r="T33" i="22"/>
  <c r="S33" i="22"/>
  <c r="R33" i="22"/>
  <c r="Q33" i="22"/>
  <c r="P33" i="22"/>
  <c r="O33" i="22"/>
  <c r="N33" i="22"/>
  <c r="M33" i="22"/>
  <c r="L33" i="22"/>
  <c r="K33" i="22"/>
  <c r="J33" i="22"/>
  <c r="I33" i="22"/>
  <c r="H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H31" i="22"/>
  <c r="H32" i="22" s="1"/>
  <c r="U28" i="22"/>
  <c r="W28" i="22" s="1"/>
  <c r="U27" i="22"/>
  <c r="W27" i="22" s="1"/>
  <c r="U26" i="22"/>
  <c r="W26" i="22" s="1"/>
  <c r="U25" i="22"/>
  <c r="W25" i="22" s="1"/>
  <c r="U24" i="22"/>
  <c r="W24" i="22" s="1"/>
  <c r="U23" i="22"/>
  <c r="W23" i="22" s="1"/>
  <c r="U22" i="22"/>
  <c r="W22" i="22" s="1"/>
  <c r="U21" i="22"/>
  <c r="U20" i="22"/>
  <c r="W20" i="22" s="1"/>
  <c r="U19" i="22"/>
  <c r="W19" i="22" s="1"/>
  <c r="U18" i="22"/>
  <c r="W18" i="22" s="1"/>
  <c r="U17" i="22"/>
  <c r="W17" i="22" s="1"/>
  <c r="U16" i="22"/>
  <c r="W16" i="22" s="1"/>
  <c r="U15" i="22"/>
  <c r="W15" i="22" s="1"/>
  <c r="U14" i="22"/>
  <c r="W14" i="22" s="1"/>
  <c r="U13" i="22"/>
  <c r="W13" i="22" s="1"/>
  <c r="U12" i="22"/>
  <c r="U11" i="22"/>
  <c r="V10" i="22"/>
  <c r="V29" i="22" s="1"/>
  <c r="T10" i="22"/>
  <c r="T29" i="22" s="1"/>
  <c r="S10" i="22"/>
  <c r="S29" i="22" s="1"/>
  <c r="R10" i="22"/>
  <c r="R29" i="22" s="1"/>
  <c r="Q10" i="22"/>
  <c r="Q29" i="22" s="1"/>
  <c r="P10" i="22"/>
  <c r="P29" i="22" s="1"/>
  <c r="O10" i="22"/>
  <c r="O29" i="22" s="1"/>
  <c r="N10" i="22"/>
  <c r="N29" i="22" s="1"/>
  <c r="M10" i="22"/>
  <c r="M29" i="22" s="1"/>
  <c r="L10" i="22"/>
  <c r="L29" i="22" s="1"/>
  <c r="K10" i="22"/>
  <c r="K29" i="22" s="1"/>
  <c r="J10" i="22"/>
  <c r="J29" i="22" s="1"/>
  <c r="I10" i="22"/>
  <c r="I29" i="22" s="1"/>
  <c r="H10" i="22"/>
  <c r="H29" i="22" s="1"/>
  <c r="U9" i="22"/>
  <c r="W9" i="22" s="1"/>
  <c r="U8" i="22"/>
  <c r="W8" i="22" s="1"/>
  <c r="U7" i="22"/>
  <c r="I46" i="21"/>
  <c r="H46" i="21"/>
  <c r="I40" i="21"/>
  <c r="H40" i="21"/>
  <c r="I33" i="21"/>
  <c r="H33" i="21"/>
  <c r="I27" i="21"/>
  <c r="H27" i="21"/>
  <c r="I19" i="21"/>
  <c r="H19" i="21"/>
  <c r="I16" i="21"/>
  <c r="H16" i="21"/>
  <c r="I54" i="20"/>
  <c r="H54" i="20"/>
  <c r="I48" i="20"/>
  <c r="H48" i="20"/>
  <c r="I41" i="20"/>
  <c r="H41" i="20"/>
  <c r="I35" i="20"/>
  <c r="H35" i="20"/>
  <c r="I19" i="20"/>
  <c r="H19" i="20"/>
  <c r="I9" i="20"/>
  <c r="I18" i="20" s="1"/>
  <c r="H9" i="20"/>
  <c r="H18" i="20" s="1"/>
  <c r="I102" i="19"/>
  <c r="H102" i="19"/>
  <c r="I89" i="19"/>
  <c r="I99" i="19" s="1"/>
  <c r="I100" i="19" s="1"/>
  <c r="H89" i="19"/>
  <c r="H99" i="19" s="1"/>
  <c r="H100" i="19" s="1"/>
  <c r="I84" i="19"/>
  <c r="H84" i="19"/>
  <c r="I69" i="19"/>
  <c r="H69" i="19"/>
  <c r="I47" i="19"/>
  <c r="H47" i="19"/>
  <c r="I36" i="19"/>
  <c r="H36" i="19"/>
  <c r="I28" i="19"/>
  <c r="H28" i="19"/>
  <c r="I25" i="19"/>
  <c r="H25" i="19"/>
  <c r="I19" i="19"/>
  <c r="H19" i="19"/>
  <c r="I15" i="19"/>
  <c r="H15" i="19"/>
  <c r="I7" i="19"/>
  <c r="I59" i="19" s="1"/>
  <c r="H7" i="19"/>
  <c r="I115" i="18"/>
  <c r="H115" i="18"/>
  <c r="I103" i="18"/>
  <c r="H103" i="18"/>
  <c r="I96" i="18"/>
  <c r="H96" i="18"/>
  <c r="I92" i="18"/>
  <c r="H92" i="18"/>
  <c r="I89" i="18"/>
  <c r="H89" i="18"/>
  <c r="I85" i="18"/>
  <c r="H85" i="18"/>
  <c r="I78" i="18"/>
  <c r="H78" i="18"/>
  <c r="I60" i="18"/>
  <c r="H60" i="18"/>
  <c r="I53" i="18"/>
  <c r="H53" i="18"/>
  <c r="I45" i="18"/>
  <c r="H45" i="18"/>
  <c r="I38" i="18"/>
  <c r="H38" i="18"/>
  <c r="I27" i="18"/>
  <c r="H27" i="18"/>
  <c r="I17" i="18"/>
  <c r="H17" i="18"/>
  <c r="I10" i="18"/>
  <c r="H10" i="18"/>
  <c r="U61" i="22" l="1"/>
  <c r="U31" i="22"/>
  <c r="U32" i="22" s="1"/>
  <c r="I44" i="18"/>
  <c r="H75" i="18"/>
  <c r="H131" i="18" s="1"/>
  <c r="H59" i="19"/>
  <c r="H13" i="19"/>
  <c r="H60" i="19" s="1"/>
  <c r="U33" i="22"/>
  <c r="H9" i="18"/>
  <c r="I75" i="18"/>
  <c r="I131" i="18" s="1"/>
  <c r="I13" i="19"/>
  <c r="I60" i="19" s="1"/>
  <c r="I61" i="19" s="1"/>
  <c r="H55" i="20"/>
  <c r="H34" i="21"/>
  <c r="H47" i="21"/>
  <c r="U10" i="22"/>
  <c r="U29" i="22" s="1"/>
  <c r="I9" i="18"/>
  <c r="H44" i="18"/>
  <c r="I24" i="20"/>
  <c r="I27" i="20" s="1"/>
  <c r="I42" i="20"/>
  <c r="I55" i="20"/>
  <c r="I34" i="21"/>
  <c r="I47" i="21"/>
  <c r="H24" i="20"/>
  <c r="H27" i="20" s="1"/>
  <c r="W38" i="22"/>
  <c r="H42" i="20"/>
  <c r="H49" i="21"/>
  <c r="H51" i="21" s="1"/>
  <c r="W11" i="22"/>
  <c r="W59" i="22"/>
  <c r="W7" i="22"/>
  <c r="W10" i="22" s="1"/>
  <c r="W12" i="22"/>
  <c r="W31" i="22" s="1"/>
  <c r="U38" i="22"/>
  <c r="U57" i="22" s="1"/>
  <c r="W39" i="22"/>
  <c r="W49" i="22"/>
  <c r="W61" i="22" s="1"/>
  <c r="U59" i="22"/>
  <c r="U60" i="22" s="1"/>
  <c r="W21" i="22"/>
  <c r="W33" i="22" s="1"/>
  <c r="W60" i="22" l="1"/>
  <c r="I63" i="19"/>
  <c r="H61" i="19"/>
  <c r="H67" i="19" s="1"/>
  <c r="H62" i="19"/>
  <c r="H63" i="19"/>
  <c r="I72" i="18"/>
  <c r="I57" i="20"/>
  <c r="I59" i="20" s="1"/>
  <c r="I62" i="19"/>
  <c r="I49" i="21"/>
  <c r="I51" i="21" s="1"/>
  <c r="H57" i="20"/>
  <c r="H59" i="20" s="1"/>
  <c r="H72" i="18"/>
  <c r="W29" i="22"/>
  <c r="I66" i="19"/>
  <c r="I67" i="19"/>
  <c r="I65" i="19"/>
  <c r="W32" i="22"/>
  <c r="W57" i="22"/>
  <c r="H65" i="19" l="1"/>
  <c r="H66" i="19"/>
</calcChain>
</file>

<file path=xl/sharedStrings.xml><?xml version="1.0" encoding="utf-8"?>
<sst xmlns="http://schemas.openxmlformats.org/spreadsheetml/2006/main" count="577" uniqueCount="574">
  <si>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</si>
  <si>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</si>
  <si>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</si>
  <si>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</si>
  <si>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</si>
  <si>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</si>
  <si>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</si>
  <si>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</si>
  <si>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</si>
  <si>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</si>
  <si>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</si>
  <si>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</si>
  <si>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</si>
  <si>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</si>
  <si>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</si>
  <si>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</si>
  <si>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</si>
  <si>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</si>
  <si>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</si>
  <si>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</si>
  <si>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</si>
  <si>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</si>
  <si>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</si>
  <si>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</si>
  <si>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</si>
  <si>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</si>
  <si>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</si>
  <si>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</si>
  <si>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</si>
  <si>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</si>
  <si>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</si>
  <si>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</si>
  <si>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</si>
  <si>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</si>
  <si>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</si>
  <si>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</si>
  <si>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</si>
  <si>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</si>
  <si>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</si>
  <si>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</si>
  <si>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</si>
  <si>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</si>
  <si>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</si>
  <si>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</si>
  <si>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</si>
  <si>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</si>
  <si>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</si>
  <si>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</si>
  <si>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</si>
  <si>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</si>
  <si>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</si>
  <si>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</si>
  <si>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</si>
  <si>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</si>
  <si>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</si>
  <si>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</si>
  <si>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</si>
  <si>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</si>
  <si>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</si>
  <si>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</si>
  <si>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</si>
  <si>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</si>
  <si>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</si>
  <si>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</si>
  <si>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</si>
  <si>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</si>
  <si>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</si>
  <si>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</si>
  <si>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</si>
  <si>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</si>
  <si>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</si>
  <si>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</si>
  <si>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</si>
  <si>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</si>
  <si>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</si>
  <si>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</si>
  <si>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</si>
  <si>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</si>
  <si>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</si>
  <si>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</si>
  <si>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</si>
  <si>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</si>
  <si>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</si>
  <si>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</si>
  <si>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</si>
  <si>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</si>
  <si>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</si>
  <si>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</si>
  <si>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</si>
  <si>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</si>
  <si>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</si>
  <si>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</si>
  <si>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</si>
  <si>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</si>
  <si>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</si>
  <si>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</si>
  <si>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</si>
  <si>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</si>
  <si>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</si>
  <si>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</si>
  <si>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</si>
  <si>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</si>
  <si>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</si>
  <si>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</si>
  <si>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</si>
  <si>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</si>
  <si>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</si>
  <si>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</si>
  <si>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</si>
  <si>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</si>
  <si>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</si>
  <si>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</si>
  <si>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</si>
  <si>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</si>
  <si>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b/>
        <sz val="9"/>
        <color rgb="FF333399"/>
        <rFont val="Arial"/>
        <family val="2"/>
        <charset val="238"/>
      </rPr>
      <t xml:space="preserve">A)  CAPITAL AND RESERVES </t>
    </r>
    <r>
      <rPr>
        <sz val="9"/>
        <color rgb="FF333399"/>
        <rFont val="Arial"/>
        <family val="2"/>
        <charset val="238"/>
      </rPr>
      <t>(ADP 068 to 070+076+077+081+084+087)</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</si>
  <si>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</si>
  <si>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</si>
  <si>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</si>
  <si>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</si>
  <si>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</si>
  <si>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</si>
  <si>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</si>
  <si>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</si>
  <si>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</si>
  <si>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color rgb="FF0000FF"/>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</si>
  <si>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</si>
  <si>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</si>
  <si>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</si>
  <si>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color rgb="FF0000FF"/>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</si>
  <si>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</si>
  <si>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</si>
  <si>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color rgb="FF0000FF"/>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</si>
  <si>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</si>
  <si>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</si>
  <si>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</si>
  <si>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b/>
        <sz val="9"/>
        <color rgb="FF333399"/>
        <rFont val="Arial"/>
        <family val="2"/>
        <charset val="238"/>
      </rPr>
      <t xml:space="preserve">B)  PROVISIONS </t>
    </r>
    <r>
      <rPr>
        <sz val="9"/>
        <color rgb="FF33339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</si>
  <si>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</si>
  <si>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</si>
  <si>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</si>
  <si>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</si>
  <si>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</si>
  <si>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</si>
  <si>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color rgb="FF333399"/>
        <rFont val="Arial"/>
        <family val="2"/>
        <charset val="238"/>
      </rPr>
      <t xml:space="preserve">C)  LONG-TERM LIABILITIES </t>
    </r>
    <r>
      <rPr>
        <sz val="9"/>
        <color rgb="FF333399"/>
        <rFont val="Arial"/>
        <family val="2"/>
        <charset val="238"/>
      </rPr>
      <t>(ADP 096 to 106)</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</si>
  <si>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</si>
  <si>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</si>
  <si>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</si>
  <si>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</si>
  <si>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</si>
  <si>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</si>
  <si>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</si>
  <si>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</si>
  <si>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</si>
  <si>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</si>
  <si>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</si>
  <si>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color rgb="FF333399"/>
        <rFont val="Arial"/>
        <family val="2"/>
        <charset val="238"/>
      </rPr>
      <t xml:space="preserve">D)  SHORT-TERM LIABILITIES </t>
    </r>
    <r>
      <rPr>
        <sz val="9"/>
        <color rgb="FF333399"/>
        <rFont val="Arial"/>
        <family val="2"/>
        <charset val="238"/>
      </rPr>
      <t>(ADP 108 to 121)</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</si>
  <si>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</si>
  <si>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</si>
  <si>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</si>
  <si>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</si>
  <si>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</si>
  <si>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</si>
  <si>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</si>
  <si>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</si>
  <si>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</si>
  <si>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</si>
  <si>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</si>
  <si>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</si>
  <si>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</si>
  <si>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</si>
  <si>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</si>
  <si>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 xml:space="preserve">F)  TOTAL – LIABILITIES </t>
    </r>
    <r>
      <rPr>
        <sz val="9"/>
        <color rgb="FF333399"/>
        <rFont val="Arial"/>
        <family val="2"/>
        <charset val="238"/>
      </rPr>
      <t>(ADP 067+088+095+107+122)</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</si>
  <si>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</si>
  <si>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</si>
  <si>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</si>
  <si>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</si>
  <si>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</si>
  <si>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</si>
  <si>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</si>
  <si>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</si>
  <si>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</si>
  <si>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</si>
  <si>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</si>
  <si>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</si>
  <si>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</si>
  <si>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</si>
  <si>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</si>
  <si>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</si>
  <si>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</si>
  <si>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</si>
  <si>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</si>
  <si>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</si>
  <si>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</si>
  <si>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</si>
  <si>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</si>
  <si>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</si>
  <si>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</si>
  <si>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</si>
  <si>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</si>
  <si>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</si>
  <si>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</si>
  <si>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</si>
  <si>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</si>
  <si>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</si>
  <si>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</si>
  <si>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</si>
  <si>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</si>
  <si>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</si>
  <si>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</si>
  <si>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</si>
  <si>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</si>
  <si>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</si>
  <si>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</si>
  <si>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</si>
  <si>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</si>
  <si>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</si>
  <si>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</si>
  <si>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</si>
  <si>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</si>
  <si>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EXPENDITURE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</si>
  <si>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</si>
  <si>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</si>
  <si>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</si>
  <si>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</si>
  <si>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</si>
  <si>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</si>
  <si>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</si>
  <si>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</si>
  <si>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</si>
  <si>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</si>
  <si>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</si>
  <si>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</si>
  <si>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</si>
  <si>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</si>
  <si>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</si>
  <si>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</si>
  <si>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</si>
  <si>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</si>
  <si>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</si>
  <si>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</si>
  <si>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</si>
  <si>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</si>
  <si>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</si>
  <si>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</si>
  <si>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</si>
  <si>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</si>
  <si>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</si>
  <si>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</si>
  <si>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</si>
  <si>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</si>
  <si>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</si>
  <si>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</si>
  <si>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</si>
  <si>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</si>
  <si>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</si>
  <si>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</si>
  <si>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</si>
  <si>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</si>
  <si>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</si>
  <si>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</si>
  <si>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</si>
  <si>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PROFIT/LOSS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</si>
  <si>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</si>
  <si>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</si>
  <si>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re-evaluation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</si>
  <si>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</si>
  <si>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</si>
  <si>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t>
    </r>
  </si>
  <si>
    <r>
      <rPr>
        <sz val="9"/>
        <rFont val="Arial"/>
        <family val="2"/>
        <charset val="238"/>
      </rPr>
      <t>7 Actuarial gains/losses on defined remuneration plans</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</si>
  <si>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</si>
  <si>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</si>
  <si>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</si>
  <si>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</si>
  <si>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entrepreneurs who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</si>
  <si>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</si>
  <si>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</si>
  <si>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</si>
  <si>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</si>
  <si>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</si>
  <si>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</si>
  <si>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</si>
  <si>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</si>
  <si>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</si>
  <si>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</si>
  <si>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</si>
  <si>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</si>
  <si>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</si>
  <si>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</si>
  <si>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</si>
  <si>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</si>
  <si>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</si>
  <si>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</si>
  <si>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</si>
  <si>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</si>
  <si>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</si>
  <si>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</si>
  <si>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</si>
  <si>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</si>
  <si>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</si>
  <si>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</si>
  <si>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</si>
  <si>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</si>
  <si>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</si>
  <si>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</si>
  <si>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</si>
  <si>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</si>
  <si>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</si>
  <si>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</si>
  <si>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</si>
  <si>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</si>
  <si>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</si>
  <si>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</si>
  <si>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</si>
  <si>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</si>
  <si>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</si>
  <si>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</si>
  <si>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</si>
  <si>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</si>
  <si>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</si>
  <si>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</si>
  <si>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</si>
  <si>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</si>
  <si>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</si>
  <si>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</si>
  <si>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</si>
  <si>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</si>
  <si>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</si>
  <si>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</si>
  <si>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</si>
  <si>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</si>
  <si>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</si>
  <si>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</si>
  <si>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</si>
  <si>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</si>
  <si>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</si>
  <si>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</si>
  <si>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</si>
  <si>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</si>
  <si>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</si>
  <si>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</si>
  <si>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</si>
  <si>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</si>
  <si>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</si>
  <si>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</si>
  <si>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</si>
  <si>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</si>
  <si>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</si>
  <si>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</si>
  <si>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</si>
  <si>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</si>
  <si>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</si>
  <si>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</si>
  <si>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</si>
  <si>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</si>
  <si>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</si>
  <si>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</si>
  <si>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</si>
  <si>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</si>
  <si>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</si>
  <si>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</si>
  <si>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</si>
  <si>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</si>
  <si>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</si>
  <si>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</si>
  <si>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</si>
  <si>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</si>
  <si>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</si>
  <si>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</si>
  <si>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</si>
  <si>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</si>
  <si>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</si>
  <si>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</si>
  <si>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</si>
  <si>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</si>
  <si>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</si>
  <si>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</si>
  <si>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</si>
  <si>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</si>
  <si>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</si>
  <si>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</si>
  <si>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</si>
  <si>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</si>
  <si>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</si>
  <si>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</si>
  <si>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</si>
  <si>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</si>
  <si>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INVESTMENT ACTIVITIES </t>
    </r>
    <r>
      <rPr>
        <sz val="9"/>
        <color rgb="FF000080"/>
        <rFont val="Arial"/>
        <family val="2"/>
        <charset val="238"/>
      </rPr>
      <t>(ADP 031 +037)</t>
    </r>
  </si>
  <si>
    <r>
      <rPr>
        <sz val="9"/>
        <rFont val="Arial"/>
        <family val="2"/>
        <charset val="238"/>
      </rPr>
      <t xml:space="preserve">  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</si>
  <si>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012+026+038+039)</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</si>
  <si>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</si>
  <si>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</si>
  <si>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</si>
  <si>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</si>
  <si>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</si>
  <si>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</si>
  <si>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</si>
  <si>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</si>
  <si>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</si>
  <si>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</si>
  <si>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</si>
  <si>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</si>
  <si>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</si>
  <si>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</si>
  <si>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</si>
  <si>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</si>
  <si>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</si>
  <si>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</si>
  <si>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</si>
  <si>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</si>
  <si>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</si>
  <si>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</si>
  <si>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</si>
  <si>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</si>
  <si>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</si>
  <si>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</si>
  <si>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</si>
  <si>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</si>
  <si>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</si>
  <si>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</si>
  <si>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</si>
  <si>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</si>
  <si>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</si>
  <si>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</si>
  <si>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</si>
  <si>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</si>
  <si>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</si>
  <si>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</si>
  <si>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</si>
  <si>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</si>
  <si>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</si>
  <si>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</si>
  <si>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</si>
  <si>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</si>
  <si>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</si>
  <si>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</si>
  <si>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</si>
  <si>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</si>
  <si>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</si>
  <si>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</si>
  <si>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</si>
  <si>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</si>
  <si>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</si>
  <si>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</si>
  <si>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</si>
  <si>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</si>
  <si>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</si>
  <si>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</si>
  <si>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</si>
  <si>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</si>
  <si>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</si>
  <si>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</si>
  <si>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</si>
  <si>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</si>
  <si>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(ADP 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</si>
  <si>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</si>
  <si>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</si>
  <si>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</si>
  <si>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</si>
  <si>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</si>
  <si>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</si>
  <si>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</si>
  <si>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</si>
  <si>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</si>
  <si>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</si>
  <si>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</si>
  <si>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</si>
  <si>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</si>
  <si>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</si>
  <si>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</si>
  <si>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</si>
  <si>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</si>
  <si>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</si>
  <si>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</si>
  <si>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</si>
  <si>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</si>
  <si>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</si>
  <si>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</si>
  <si>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</si>
  <si>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</si>
  <si>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</si>
  <si>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</si>
  <si>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</si>
  <si>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</si>
  <si>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</si>
  <si>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</si>
  <si>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</si>
  <si>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03272699</t>
  </si>
  <si>
    <t>HR</t>
  </si>
  <si>
    <t>080002028</t>
  </si>
  <si>
    <t>84214771175</t>
  </si>
  <si>
    <t>5299001W91BFWSUOVD63</t>
  </si>
  <si>
    <t>233</t>
  </si>
  <si>
    <t>ERICSSON NIKOLA TESLA D.D. ZAGREB</t>
  </si>
  <si>
    <t>Zagreb</t>
  </si>
  <si>
    <t>Krapinska 45</t>
  </si>
  <si>
    <t>etk.company@ericsson.com</t>
  </si>
  <si>
    <t>www.ericsson.hr</t>
  </si>
  <si>
    <t>KN</t>
  </si>
  <si>
    <t>RD</t>
  </si>
  <si>
    <t>No</t>
  </si>
  <si>
    <t>Tatjana Ricijaš</t>
  </si>
  <si>
    <t>+385 (0)1 365 3343</t>
  </si>
  <si>
    <t>tatjana.ricijas@ericsson.com</t>
  </si>
  <si>
    <t>KPMG Coatia d.o.o.</t>
  </si>
  <si>
    <t>Domagoj Hrkać</t>
  </si>
  <si>
    <t>balance as at 31.12.2020.</t>
  </si>
  <si>
    <t>Submitter: ERICSSON NIKOLA TESLA D.D.</t>
  </si>
  <si>
    <t>for the period 01.01.2020 to 31.12.2020</t>
  </si>
  <si>
    <t>for the period 01.01.2020 . to 31.12.2020.</t>
  </si>
  <si>
    <t>for the period 01.01.2020. to 31.12.2020.</t>
  </si>
  <si>
    <t>Information required by IFRSs that is not presented elsewhere in the statement of financial position, statement of comprehensive income, statement of cash flows and statement of changes in equity are disclosed in the notes to the audited financial stetements.</t>
  </si>
  <si>
    <t>Issuer’s name, registered office (address), legal form, country of establishment, entity’s registration number are disclosed in the sheet General data of this document.</t>
  </si>
  <si>
    <t>No cost of salaries was capitalised in the reporting period.</t>
  </si>
  <si>
    <t>There were no shares subscribed during the financial year within the limits of the authorised capital.</t>
  </si>
  <si>
    <t>There is no more than one class of shares.</t>
  </si>
  <si>
    <t>Based on the provision of Article 275 of the Companies Act, the General Assembly will make a decision on the profit allocation or proposed losses covering and the same will be announced during the announcement of the invitation to hold the General Assembly.</t>
  </si>
  <si>
    <t>There are no material events arising after the balance sheet date which are not reflected in the profit and loss account or balance sheet.</t>
  </si>
  <si>
    <t>Financial commitments in term of guarantees that are not included in the balance sheet are not material and Management Board believes that possibility of any outflow is remote. The Company has no commitments concerning pensions that are in scope of IAS 19.</t>
  </si>
  <si>
    <t xml:space="preserve">The Company has no advances and credits granted to the members of the administrative, managerial and supervisory bodies, as well as commitments entered into on their behalf by way of guarantees of any kind. </t>
  </si>
  <si>
    <t>At the balance sheet date, the Company does not have debts covered by valuable securities/insurance.</t>
  </si>
  <si>
    <t>According to the Companies Act, article (272.r), the Remuneration Report will be available on the Company's official website as part of the materials published with the invitation to the General Assembly.</t>
  </si>
  <si>
    <t>The Company has no participating interest.</t>
  </si>
  <si>
    <t>The Company has no participation certificates, convertible debentures, warrants, options or similar securities or rights.</t>
  </si>
  <si>
    <t>The Company has no shares in companies having unlimited liability.</t>
  </si>
  <si>
    <t>Detail analysis of sales revenue and net income by Segments is presented in the table below (Note 6 to the audited financial statements):</t>
  </si>
  <si>
    <t xml:space="preserve">The Company has no debt falling due after more than five years. </t>
  </si>
  <si>
    <r>
      <t xml:space="preserve">                   NOTES TO THE ANNUAL FINANCIAL STATEMENTS - GFI
Name of issuer:   ERICSSON NIKOLA TESLA D.D., KRAPINSKA 45,10000 ZAGREB
Personal identification number (OIB):   84214771175
Reporting period: 01.01.2020.-31.12.2020.
Notes to the financial statements are to be drawn up in accordance with the International Financial Reporting Standards (hereinafter: IFRS) in such a way that they:
</t>
    </r>
    <r>
      <rPr>
        <sz val="11"/>
        <color theme="1"/>
        <rFont val="Arial"/>
        <family val="2"/>
        <charset val="238"/>
      </rPr>
      <t>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t>
    </r>
    <r>
      <rPr>
        <sz val="11"/>
        <rFont val="Arial"/>
        <family val="2"/>
        <charset val="238"/>
      </rPr>
      <t xml:space="preserve">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t>
    </r>
    <r>
      <rPr>
        <sz val="11"/>
        <color theme="1"/>
        <rFont val="Arial"/>
        <family val="2"/>
        <charset val="238"/>
      </rPr>
      <t>6. amounts owed by the issuer and falling due after more than five years</t>
    </r>
    <r>
      <rPr>
        <sz val="11"/>
        <rFont val="Arial"/>
        <family val="2"/>
        <charset val="238"/>
      </rPr>
      <t>, as well as the total debts of the issuer covered by valuable security furnished by the issuer, specifying the type and form of security
7.</t>
    </r>
    <r>
      <rPr>
        <sz val="11"/>
        <color theme="1"/>
        <rFont val="Arial"/>
        <family val="2"/>
        <charset val="238"/>
      </rPr>
      <t xml:space="preserve"> average number of employees during the financial year
</t>
    </r>
    <r>
      <rPr>
        <sz val="11"/>
        <rFont val="Arial"/>
        <family val="2"/>
        <charset val="238"/>
      </rPr>
      <t xml:space="preserve">
</t>
    </r>
    <r>
      <rPr>
        <sz val="11"/>
        <color theme="1"/>
        <rFont val="Arial"/>
        <family val="2"/>
        <charset val="238"/>
      </rPr>
      <t>8. where, in accordance with the regulations, the issuer capitalised on the cost of salaries in part or in full</t>
    </r>
    <r>
      <rPr>
        <sz val="11"/>
        <rFont val="Arial"/>
        <family val="2"/>
        <charset val="238"/>
      </rPr>
      <t>,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r>
  </si>
  <si>
    <t>a)</t>
  </si>
  <si>
    <t>b)</t>
  </si>
  <si>
    <t>d)</t>
  </si>
  <si>
    <t>1.</t>
  </si>
  <si>
    <t>2.</t>
  </si>
  <si>
    <t>3.</t>
  </si>
  <si>
    <t>4.</t>
  </si>
  <si>
    <t>5.</t>
  </si>
  <si>
    <t>6.</t>
  </si>
  <si>
    <t>8.</t>
  </si>
  <si>
    <t>9.</t>
  </si>
  <si>
    <t>11.</t>
  </si>
  <si>
    <t>7. and 10.</t>
  </si>
  <si>
    <t>12.</t>
  </si>
  <si>
    <t>13.</t>
  </si>
  <si>
    <t>14.</t>
  </si>
  <si>
    <t>15.</t>
  </si>
  <si>
    <t>16.</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</si>
  <si>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</si>
  <si>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Those consolidated reports are available at www.ericsson.com/en/investors/financial-reports.</t>
  </si>
  <si>
    <t>17.and 18.</t>
  </si>
  <si>
    <t>19.</t>
  </si>
  <si>
    <t>20.</t>
  </si>
  <si>
    <t>21.</t>
  </si>
  <si>
    <t>22.</t>
  </si>
  <si>
    <t>23.</t>
  </si>
  <si>
    <t>Balance Sheet</t>
  </si>
  <si>
    <t>Within the category Non-current assets in Statement of financial position total amount of Loans and receivables is indicated in GFI-POD form under AOP  028  Loans, deposits, etc. given,034 Customer receivables,035 Other receivables.</t>
  </si>
  <si>
    <t>Within the category Current assets in Statement of financial position total amount of Other receivables, Income tax receivables, Financial assets at fair value through profit or loss is indicated in GFI-POD form under AOP 051 Receivables from government and other institutions,052 Other receivables,060 Investments in securities,061 Loans, deposits, etc. given.</t>
  </si>
  <si>
    <t>Within the category Equity in Statement of financial position total amount of Retained earnings is indicated in GFI-POD form under AOP 081 Retaind profit/loss brought forward and 084 Profit or Loss for the business year.</t>
  </si>
  <si>
    <t>Within the category Current liabilities in Statement of financial position total amount of Trade and other payables and Income tax payable is indicated in GFI-POD in AOP 115 Liabilities to suppliers,117 Liabilities to employees,118 Taxes, contributions and similar liabilities.</t>
  </si>
  <si>
    <t>Also, within the category Current liabilities in Statement of financial position total amount of Provisions, Accrued charges and deferred revenue and Contract liabilities is indicated in GFI-POD form under AOP 089 Provisions for pensions, termination benefits and similar obligations, 091 Provisions for ongoing legal cases,093 Provisions for warranty obligations,094 Other provisions,114 Liabilities for advance payments,122 Accruals and deferred income.</t>
  </si>
  <si>
    <t>P&amp;L</t>
  </si>
  <si>
    <t>Cost structure in Statement of comprehensive income in Group Annual report is indicated according to function and the presentation is different from GFI-POD forms where cost is presented by nature. Therefore, expenses shown in Material and External services are indicated in GFI-POD form under AOP 133 Material costs,151 Provisions for warranty obligations,152 Other provisions.</t>
  </si>
  <si>
    <t>Personnel expenses are indicated in GFI-POD forms under AOP 137 Staff costs, 142 Other costs, 147 Provisions for pensions, termination benefits and similar obligations.</t>
  </si>
  <si>
    <t>In the reporting period Company did not have any individual items of income or expenditure which would be of exceptional size or incidence.</t>
  </si>
  <si>
    <r>
      <rPr>
        <b/>
        <sz val="11"/>
        <rFont val="Arial"/>
        <family val="2"/>
        <charset val="238"/>
      </rPr>
      <t>APPENDIX</t>
    </r>
    <r>
      <rPr>
        <sz val="11"/>
        <rFont val="Arial"/>
        <family val="2"/>
        <charset val="238"/>
      </rPr>
      <t xml:space="preserve"> (Reconciliation of the differences arrising due to structure and classification of the positions in GFI-POD in XLS format compared to classification of the positions in the audited annual report in PDF):</t>
    </r>
  </si>
  <si>
    <t>The average number of employees  was 2524 (2019: 2456). The Company does not categorise employees.</t>
  </si>
  <si>
    <t>24.</t>
  </si>
  <si>
    <t>Transactions with Related Parties are shown in Note 30 to the audited financial statements</t>
  </si>
  <si>
    <t>Adopted accounting policies are explained in the Note 1 of the audited financial statements.</t>
  </si>
  <si>
    <t>Provision for deferred tax, the deferred tax balances at the end of the financial year, and the movement in those balances during the financial year are disclosed in the Note 10 to audited financial statements.</t>
  </si>
  <si>
    <t>Cost of sales, Selling and Administrative expenses presented in Statement of comprehensive income are further elaborated in Note 7 of Annual Report (Expenses by nature)</t>
  </si>
  <si>
    <t xml:space="preserve">The financial statements have been prepared in accordance with International Financial Reporting Standards adopted by the European Union (IFRSs), on the historical cost basis, with the exception of financial instruments which are carried at fair value. These comprise derivative financial instruments and financial assets and liabilities at fair value through profit or loss. Policies have been consistently applied to all the periods presented. 
The preparation of financial statements in conformity with IFRSs requires management to make judgements, estimates and assumptions that affect the application of policies and reported amounts of assets and liabilities, income and expenses. The estimates and underlying assumptions are reviewed on an ongoing basis. Revisions to accounting estimates are recognized in the period in which the estimate is revised if the revision affects only that period or in the period of revision and future periods if the revision affects both current and future periods. Judgements made by the executive management in the application of IFRSs that have significant effect on the financial statements and estimates are discussed in Note 4 to the auidited financial statements.
</t>
  </si>
  <si>
    <t>Sales revenue by segments/bussiness activities  is presented above under b). as well as in Note 6 to the audited financial statements. There are not significant differences per types of activities per geografic markets.</t>
  </si>
  <si>
    <t>Fees to auditors of the Company amounted HRK 466 thousand (2019: HRK 543 thousand) as disclosed to Note 7 of the audited financial statements. Fees to auditors mainly relate to statutory audit services.</t>
  </si>
  <si>
    <t>The Company did not have any arrangements that are not included in the balance sheet, where  the risks or benefits arising from such arrangements are material.</t>
  </si>
  <si>
    <t>Total research and development expenditure as the basis for granting state aid for the reporting period amounted 24.038 THRK.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</si>
</sst>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7"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u/>
      <sz val="10"/>
      <color theme="10"/>
      <name val="Arial"/>
      <family val="2"/>
      <charset val="238"/>
    </font>
    <font>
      <sz val="11"/>
      <color rgb="FFFF0000"/>
      <name val="Arial"/>
      <family val="2"/>
      <charset val="238"/>
    </font>
    <font>
      <u/>
      <sz val="11"/>
      <color theme="10"/>
      <name val="Arial"/>
      <family val="2"/>
      <charset val="238"/>
    </font>
    <font>
      <sz val="10"/>
      <color theme="1"/>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43" fillId="0" borderId="0" applyNumberFormat="0" applyFill="0" applyBorder="0" applyAlignment="0" applyProtection="0"/>
  </cellStyleXfs>
  <cellXfs count="338">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5" fillId="0" borderId="44" xfId="0" applyNumberFormat="1" applyFont="1" applyFill="1" applyBorder="1" applyAlignment="1" applyProtection="1">
      <alignment horizontal="center" vertical="center"/>
    </xf>
    <xf numFmtId="165" fontId="15" fillId="9" borderId="44" xfId="0" applyNumberFormat="1" applyFont="1" applyFill="1" applyBorder="1" applyAlignment="1" applyProtection="1">
      <alignment horizontal="center" vertical="center"/>
    </xf>
    <xf numFmtId="165" fontId="15"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5" fillId="3" borderId="18" xfId="3" applyNumberFormat="1" applyFont="1" applyFill="1" applyBorder="1" applyAlignment="1" applyProtection="1">
      <alignment horizontal="center" vertical="center" wrapText="1"/>
    </xf>
    <xf numFmtId="0" fontId="15"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5"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xf>
    <xf numFmtId="3" fontId="15" fillId="3" borderId="17" xfId="0" applyNumberFormat="1" applyFont="1" applyFill="1" applyBorder="1" applyAlignment="1" applyProtection="1">
      <alignment horizontal="center" vertical="center" wrapText="1"/>
    </xf>
    <xf numFmtId="0" fontId="21"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4" fillId="10" borderId="47" xfId="0" applyFont="1" applyFill="1" applyBorder="1"/>
    <xf numFmtId="0" fontId="24" fillId="10" borderId="48" xfId="0" applyFont="1" applyFill="1" applyBorder="1" applyAlignment="1">
      <alignment wrapText="1"/>
    </xf>
    <xf numFmtId="0" fontId="24"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4"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5"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4"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4"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4" fillId="9" borderId="15" xfId="0" applyNumberFormat="1" applyFont="1" applyFill="1" applyBorder="1" applyAlignment="1" applyProtection="1">
      <alignment vertical="center"/>
    </xf>
    <xf numFmtId="3" fontId="14" fillId="9" borderId="16" xfId="0" applyNumberFormat="1" applyFont="1" applyFill="1" applyBorder="1" applyAlignment="1" applyProtection="1">
      <alignment vertical="center"/>
    </xf>
    <xf numFmtId="3" fontId="10" fillId="0" borderId="0" xfId="3" applyNumberFormat="1" applyProtection="1"/>
    <xf numFmtId="3" fontId="15" fillId="3" borderId="19" xfId="0" applyNumberFormat="1" applyFont="1" applyFill="1" applyBorder="1" applyAlignment="1" applyProtection="1">
      <alignment horizontal="center" vertical="center" wrapText="1"/>
    </xf>
    <xf numFmtId="3" fontId="15"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4"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4" fillId="9" borderId="14" xfId="0" applyNumberFormat="1" applyFont="1" applyFill="1" applyBorder="1" applyAlignment="1" applyProtection="1">
      <alignment horizontal="right" vertical="center" shrinkToFit="1"/>
    </xf>
    <xf numFmtId="3" fontId="14" fillId="9" borderId="16" xfId="0" applyNumberFormat="1" applyFont="1" applyFill="1" applyBorder="1" applyAlignment="1" applyProtection="1">
      <alignment horizontal="right" vertical="center" shrinkToFit="1"/>
    </xf>
    <xf numFmtId="3" fontId="14"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4"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19" fillId="0" borderId="44" xfId="0" applyNumberFormat="1" applyFont="1" applyFill="1" applyBorder="1" applyAlignment="1" applyProtection="1">
      <alignment vertical="center" shrinkToFit="1"/>
    </xf>
    <xf numFmtId="3" fontId="19" fillId="9" borderId="44" xfId="0" applyNumberFormat="1" applyFont="1" applyFill="1" applyBorder="1" applyAlignment="1" applyProtection="1">
      <alignment vertical="center" shrinkToFit="1"/>
    </xf>
    <xf numFmtId="3" fontId="19"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4" fillId="10" borderId="0" xfId="0" applyFont="1" applyFill="1" applyBorder="1"/>
    <xf numFmtId="0" fontId="3" fillId="11" borderId="4" xfId="0" applyFont="1" applyFill="1" applyBorder="1" applyAlignment="1" applyProtection="1">
      <alignment horizontal="center" vertical="center"/>
      <protection locked="0"/>
    </xf>
    <xf numFmtId="0" fontId="24" fillId="10" borderId="47" xfId="0" applyFont="1" applyFill="1" applyBorder="1" applyAlignment="1">
      <alignment wrapText="1"/>
    </xf>
    <xf numFmtId="0" fontId="24" fillId="10" borderId="0" xfId="0" applyFont="1" applyFill="1" applyBorder="1" applyAlignment="1">
      <alignment wrapText="1"/>
    </xf>
    <xf numFmtId="0" fontId="23" fillId="10" borderId="47" xfId="0" applyFont="1" applyFill="1" applyBorder="1" applyAlignment="1">
      <alignment horizontal="center" vertical="center"/>
    </xf>
    <xf numFmtId="0" fontId="23" fillId="10" borderId="0" xfId="0" applyFont="1" applyFill="1" applyBorder="1" applyAlignment="1">
      <alignment horizontal="center" vertical="center"/>
    </xf>
    <xf numFmtId="0" fontId="23"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5" fillId="10" borderId="0" xfId="0" applyFont="1" applyFill="1" applyBorder="1" applyAlignment="1">
      <alignment vertical="center"/>
    </xf>
    <xf numFmtId="0" fontId="24" fillId="10" borderId="0" xfId="0" applyFont="1" applyFill="1" applyBorder="1" applyAlignment="1">
      <alignment vertical="center"/>
    </xf>
    <xf numFmtId="0" fontId="24" fillId="10" borderId="48" xfId="0" applyFont="1" applyFill="1" applyBorder="1" applyAlignment="1">
      <alignment vertical="center"/>
    </xf>
    <xf numFmtId="0" fontId="4" fillId="10" borderId="0" xfId="0" applyFont="1" applyFill="1" applyBorder="1" applyAlignment="1">
      <alignment horizontal="center" vertical="center"/>
    </xf>
    <xf numFmtId="0" fontId="25" fillId="10" borderId="48" xfId="0" applyFont="1" applyFill="1" applyBorder="1" applyAlignment="1">
      <alignment vertical="center"/>
    </xf>
    <xf numFmtId="0" fontId="24" fillId="10" borderId="0" xfId="0" applyFont="1" applyFill="1" applyBorder="1" applyAlignment="1">
      <alignment vertical="top" wrapText="1"/>
    </xf>
    <xf numFmtId="0" fontId="24" fillId="10" borderId="0" xfId="0" applyFont="1" applyFill="1" applyBorder="1" applyAlignment="1">
      <alignment vertical="top"/>
    </xf>
    <xf numFmtId="0" fontId="4" fillId="10" borderId="0" xfId="0" applyFont="1" applyFill="1" applyBorder="1" applyAlignment="1">
      <alignment horizontal="right" vertical="center" wrapText="1"/>
    </xf>
    <xf numFmtId="0" fontId="26"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27" fillId="10" borderId="0" xfId="0" applyFont="1" applyFill="1" applyBorder="1" applyAlignment="1"/>
    <xf numFmtId="0" fontId="28" fillId="10" borderId="0" xfId="0" applyFont="1" applyFill="1" applyBorder="1" applyAlignment="1">
      <alignment vertical="center"/>
    </xf>
    <xf numFmtId="0" fontId="29" fillId="10" borderId="48" xfId="0" applyFont="1" applyFill="1" applyBorder="1" applyAlignment="1">
      <alignment vertical="center"/>
    </xf>
    <xf numFmtId="0" fontId="31" fillId="10" borderId="0" xfId="0" applyFont="1" applyFill="1" applyBorder="1" applyAlignment="1">
      <alignment vertical="center"/>
    </xf>
    <xf numFmtId="0" fontId="32" fillId="10" borderId="0" xfId="0" applyFont="1" applyFill="1" applyBorder="1" applyAlignment="1">
      <alignment vertical="center"/>
    </xf>
    <xf numFmtId="0" fontId="30" fillId="10" borderId="48" xfId="0" applyFont="1" applyFill="1" applyBorder="1" applyAlignment="1">
      <alignment vertical="center"/>
    </xf>
    <xf numFmtId="0" fontId="27"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3" fontId="14" fillId="9" borderId="15" xfId="0" applyNumberFormat="1" applyFont="1" applyFill="1" applyBorder="1" applyAlignment="1" applyProtection="1">
      <alignment horizontal="right" vertical="center" shrinkToFit="1"/>
      <protection locked="0"/>
    </xf>
    <xf numFmtId="3" fontId="14" fillId="9" borderId="16" xfId="0" applyNumberFormat="1" applyFont="1" applyFill="1" applyBorder="1" applyAlignment="1" applyProtection="1">
      <alignment horizontal="right" vertical="center" shrinkToFit="1"/>
      <protection locked="0"/>
    </xf>
    <xf numFmtId="0" fontId="24" fillId="0" borderId="0" xfId="0" applyFont="1"/>
    <xf numFmtId="0" fontId="24" fillId="0" borderId="0" xfId="0" applyFont="1" applyAlignment="1">
      <alignment horizontal="left" vertical="top" wrapText="1"/>
    </xf>
    <xf numFmtId="0" fontId="24" fillId="0" borderId="0" xfId="0" applyFont="1" applyAlignment="1">
      <alignment horizontal="center" wrapText="1"/>
    </xf>
    <xf numFmtId="0" fontId="44" fillId="0" borderId="0" xfId="0" applyFont="1"/>
    <xf numFmtId="0" fontId="24" fillId="0" borderId="0" xfId="0" applyFont="1" applyAlignment="1">
      <alignment vertical="top"/>
    </xf>
    <xf numFmtId="0" fontId="24" fillId="0" borderId="0" xfId="0" applyFont="1" applyAlignment="1">
      <alignment horizontal="left" vertical="top"/>
    </xf>
    <xf numFmtId="0" fontId="24" fillId="0" borderId="0" xfId="0" applyFont="1" applyFill="1" applyAlignment="1">
      <alignment horizontal="left" vertical="top" wrapText="1"/>
    </xf>
    <xf numFmtId="0" fontId="45" fillId="0" borderId="0" xfId="4" applyFont="1" applyAlignment="1">
      <alignment vertical="top"/>
    </xf>
    <xf numFmtId="0" fontId="44" fillId="0" borderId="0" xfId="0" applyFont="1" applyAlignment="1">
      <alignment vertical="top"/>
    </xf>
    <xf numFmtId="0" fontId="23" fillId="0" borderId="0" xfId="0" applyFont="1"/>
    <xf numFmtId="0" fontId="21" fillId="0" borderId="0" xfId="0" applyFont="1" applyAlignment="1">
      <alignment vertical="top"/>
    </xf>
    <xf numFmtId="0" fontId="21" fillId="0" borderId="0" xfId="0" applyFont="1"/>
    <xf numFmtId="0" fontId="24" fillId="0" borderId="0" xfId="0" applyFont="1" applyAlignment="1">
      <alignment horizontal="left" vertical="top" wrapText="1"/>
    </xf>
    <xf numFmtId="0" fontId="24" fillId="0" borderId="0" xfId="0" applyFont="1" applyAlignment="1">
      <alignment horizontal="left" vertical="top"/>
    </xf>
    <xf numFmtId="0" fontId="24" fillId="10" borderId="0" xfId="0" applyFont="1" applyFill="1" applyBorder="1"/>
    <xf numFmtId="0" fontId="4" fillId="10" borderId="47"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24" fillId="11" borderId="3" xfId="0" applyFont="1" applyFill="1" applyBorder="1" applyAlignment="1" applyProtection="1">
      <alignment vertical="center"/>
      <protection locked="0"/>
    </xf>
    <xf numFmtId="0" fontId="24" fillId="11" borderId="2" xfId="0" applyFont="1" applyFill="1" applyBorder="1" applyAlignment="1" applyProtection="1">
      <alignment vertical="center"/>
      <protection locked="0"/>
    </xf>
    <xf numFmtId="0" fontId="24"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Border="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0" fillId="10" borderId="31" xfId="0" applyFont="1" applyFill="1" applyBorder="1" applyAlignment="1">
      <alignment vertical="center"/>
    </xf>
    <xf numFmtId="0" fontId="20" fillId="10" borderId="1" xfId="0" applyFont="1" applyFill="1" applyBorder="1" applyAlignment="1">
      <alignment vertical="center"/>
    </xf>
    <xf numFmtId="0" fontId="23" fillId="10" borderId="47" xfId="0" applyFont="1" applyFill="1" applyBorder="1" applyAlignment="1">
      <alignment horizontal="center" vertical="center"/>
    </xf>
    <xf numFmtId="0" fontId="23" fillId="10" borderId="0" xfId="0" applyFont="1" applyFill="1" applyBorder="1" applyAlignment="1">
      <alignment horizontal="center" vertical="center"/>
    </xf>
    <xf numFmtId="0" fontId="23"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4" fillId="10" borderId="0" xfId="0" applyFont="1" applyFill="1" applyBorder="1" applyAlignment="1">
      <alignment wrapText="1"/>
    </xf>
    <xf numFmtId="0" fontId="24" fillId="10" borderId="0" xfId="0" applyFont="1" applyFill="1" applyBorder="1" applyAlignment="1">
      <alignment vertical="center" wrapText="1"/>
    </xf>
    <xf numFmtId="0" fontId="22" fillId="10" borderId="47" xfId="0" applyFont="1" applyFill="1" applyBorder="1" applyAlignment="1">
      <alignment horizontal="center" vertical="center" wrapText="1"/>
    </xf>
    <xf numFmtId="0" fontId="22" fillId="10" borderId="0" xfId="0" applyFont="1" applyFill="1" applyBorder="1" applyAlignment="1">
      <alignment horizontal="center" vertical="center"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8"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5" fillId="10" borderId="47" xfId="0" applyFont="1" applyFill="1" applyBorder="1" applyAlignment="1">
      <alignment vertical="center"/>
    </xf>
    <xf numFmtId="0" fontId="25" fillId="10" borderId="0" xfId="0" applyFont="1" applyFill="1" applyBorder="1" applyAlignment="1">
      <alignment vertical="center"/>
    </xf>
    <xf numFmtId="0" fontId="24" fillId="10" borderId="47" xfId="0" applyFont="1" applyFill="1" applyBorder="1" applyAlignment="1">
      <alignment wrapText="1"/>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4" fillId="11" borderId="3" xfId="0" applyFont="1" applyFill="1" applyBorder="1" applyProtection="1">
      <protection locked="0"/>
    </xf>
    <xf numFmtId="0" fontId="24" fillId="11" borderId="2" xfId="0" applyFont="1" applyFill="1" applyBorder="1" applyProtection="1">
      <protection locked="0"/>
    </xf>
    <xf numFmtId="0" fontId="24" fillId="11" borderId="4" xfId="0" applyFont="1" applyFill="1" applyBorder="1" applyProtection="1">
      <protection locked="0"/>
    </xf>
    <xf numFmtId="0" fontId="24" fillId="10" borderId="0" xfId="0" applyFont="1" applyFill="1" applyBorder="1" applyAlignment="1">
      <alignment vertical="center"/>
    </xf>
    <xf numFmtId="0" fontId="24" fillId="10" borderId="48" xfId="0" applyFont="1" applyFill="1" applyBorder="1" applyAlignment="1">
      <alignment vertical="center"/>
    </xf>
    <xf numFmtId="0" fontId="4" fillId="10" borderId="47" xfId="0" applyFont="1" applyFill="1" applyBorder="1" applyAlignment="1">
      <alignment horizontal="center" vertical="center"/>
    </xf>
    <xf numFmtId="0" fontId="30" fillId="10" borderId="0" xfId="0" applyFont="1" applyFill="1" applyBorder="1" applyAlignment="1">
      <alignment vertical="center"/>
    </xf>
    <xf numFmtId="0" fontId="30" fillId="10" borderId="48"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4" fillId="10" borderId="0" xfId="0" applyFont="1" applyFill="1" applyBorder="1" applyProtection="1">
      <protection locked="0"/>
    </xf>
    <xf numFmtId="0" fontId="3" fillId="11" borderId="4" xfId="0" applyFont="1" applyFill="1" applyBorder="1" applyAlignment="1" applyProtection="1">
      <alignment horizontal="right" vertical="center"/>
      <protection locked="0"/>
    </xf>
    <xf numFmtId="0" fontId="24" fillId="10" borderId="0" xfId="0" applyFont="1" applyFill="1" applyBorder="1" applyAlignment="1">
      <alignment vertical="top"/>
    </xf>
    <xf numFmtId="0" fontId="24" fillId="10" borderId="0" xfId="0" applyFont="1" applyFill="1" applyBorder="1" applyAlignment="1">
      <alignment vertical="top" wrapText="1"/>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4" fillId="0" borderId="15" xfId="0"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xf>
    <xf numFmtId="0" fontId="13" fillId="9" borderId="15" xfId="0" applyFont="1" applyFill="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wrapText="1"/>
    </xf>
    <xf numFmtId="0" fontId="13" fillId="0" borderId="27"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3" fillId="9" borderId="25" xfId="0" applyFont="1" applyFill="1" applyBorder="1" applyAlignment="1" applyProtection="1">
      <alignment horizontal="left" vertical="center" wrapText="1"/>
    </xf>
    <xf numFmtId="0" fontId="13" fillId="9" borderId="26" xfId="0" applyFont="1" applyFill="1" applyBorder="1" applyAlignment="1" applyProtection="1">
      <alignment horizontal="left" vertical="center" wrapText="1"/>
    </xf>
    <xf numFmtId="0" fontId="13" fillId="9" borderId="27"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2" fillId="4" borderId="14" xfId="0" applyFont="1" applyFill="1" applyBorder="1" applyAlignment="1" applyProtection="1">
      <alignment vertical="center"/>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5"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3" fillId="0" borderId="28" xfId="0" applyFont="1" applyFill="1" applyBorder="1" applyAlignment="1" applyProtection="1">
      <alignment horizontal="left" vertical="center" wrapText="1"/>
    </xf>
    <xf numFmtId="0" fontId="13" fillId="0" borderId="29" xfId="0" applyFont="1" applyFill="1" applyBorder="1" applyAlignment="1" applyProtection="1">
      <alignment horizontal="left" vertical="center" wrapText="1"/>
    </xf>
    <xf numFmtId="0" fontId="13" fillId="0"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indent="1"/>
    </xf>
    <xf numFmtId="0" fontId="4" fillId="10" borderId="15" xfId="0" applyFont="1" applyFill="1" applyBorder="1" applyAlignment="1" applyProtection="1">
      <alignment horizontal="left" vertical="center" wrapText="1" indent="1"/>
    </xf>
    <xf numFmtId="0" fontId="4" fillId="9" borderId="15" xfId="0" applyFont="1" applyFill="1" applyBorder="1" applyAlignment="1" applyProtection="1">
      <alignment horizontal="left" vertical="center" wrapText="1" indent="1"/>
    </xf>
    <xf numFmtId="0" fontId="17"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3" fillId="9" borderId="14" xfId="0" applyFont="1" applyFill="1" applyBorder="1" applyAlignment="1" applyProtection="1">
      <alignment horizontal="left" vertical="center" wrapText="1"/>
    </xf>
    <xf numFmtId="0" fontId="4" fillId="9" borderId="16" xfId="0" applyFont="1" applyFill="1" applyBorder="1" applyAlignment="1" applyProtection="1">
      <alignment horizontal="left" vertical="center" wrapText="1" indent="1"/>
    </xf>
    <xf numFmtId="0" fontId="3" fillId="3" borderId="31" xfId="3" applyFont="1" applyFill="1" applyBorder="1" applyAlignment="1" applyProtection="1">
      <alignment horizontal="center" vertical="center" wrapText="1"/>
    </xf>
    <xf numFmtId="0" fontId="15"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17" fillId="0" borderId="25" xfId="0" applyFont="1" applyFill="1" applyBorder="1" applyAlignment="1" applyProtection="1">
      <alignment horizontal="left" vertical="center" wrapText="1" indent="2"/>
    </xf>
    <xf numFmtId="0" fontId="17" fillId="0" borderId="26" xfId="0" applyFont="1" applyFill="1" applyBorder="1" applyAlignment="1" applyProtection="1">
      <alignment horizontal="left" vertical="center" wrapText="1" indent="2"/>
    </xf>
    <xf numFmtId="0" fontId="17" fillId="0" borderId="27" xfId="0" applyFont="1" applyFill="1" applyBorder="1" applyAlignment="1" applyProtection="1">
      <alignment horizontal="left" vertical="center" wrapText="1" indent="2"/>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5"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5"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11" fillId="9" borderId="16"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4" fillId="0" borderId="33" xfId="0" applyFont="1" applyFill="1" applyBorder="1" applyAlignment="1" applyProtection="1">
      <alignment horizontal="left" vertical="center" wrapText="1" indent="1"/>
    </xf>
    <xf numFmtId="0" fontId="4" fillId="0" borderId="33" xfId="0" applyFont="1" applyFill="1" applyBorder="1" applyAlignment="1" applyProtection="1">
      <alignment horizontal="left" vertical="center" wrapText="1"/>
    </xf>
    <xf numFmtId="0" fontId="16" fillId="9" borderId="44" xfId="0" applyFont="1" applyFill="1" applyBorder="1" applyAlignment="1" applyProtection="1">
      <alignment horizontal="left" vertical="center" wrapText="1"/>
    </xf>
    <xf numFmtId="0" fontId="16" fillId="9" borderId="45" xfId="0" applyFont="1" applyFill="1" applyBorder="1" applyAlignment="1" applyProtection="1">
      <alignment horizontal="left" vertical="center" wrapText="1"/>
    </xf>
    <xf numFmtId="0" fontId="2" fillId="0" borderId="44" xfId="0" applyFont="1" applyBorder="1" applyAlignment="1" applyProtection="1">
      <alignment horizontal="left" vertical="center" wrapText="1"/>
    </xf>
    <xf numFmtId="0" fontId="15" fillId="9" borderId="45" xfId="0" applyFont="1" applyFill="1" applyBorder="1" applyAlignment="1" applyProtection="1">
      <alignment horizontal="left" vertical="center" wrapText="1"/>
    </xf>
    <xf numFmtId="0" fontId="16"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2" fillId="0" borderId="46" xfId="0" applyFont="1" applyBorder="1" applyProtection="1"/>
    <xf numFmtId="0" fontId="15" fillId="0" borderId="44" xfId="0" applyFont="1" applyBorder="1" applyAlignment="1" applyProtection="1">
      <alignment horizontal="left" vertical="center" wrapText="1"/>
    </xf>
    <xf numFmtId="0" fontId="15" fillId="9" borderId="44"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6" fillId="6" borderId="43" xfId="0" applyFont="1" applyFill="1" applyBorder="1" applyAlignment="1" applyProtection="1">
      <alignment horizontal="left" vertical="center"/>
    </xf>
    <xf numFmtId="0" fontId="18" fillId="6" borderId="43" xfId="0" applyFont="1" applyFill="1" applyBorder="1" applyAlignment="1" applyProtection="1">
      <alignment vertical="center"/>
    </xf>
    <xf numFmtId="0" fontId="2" fillId="0" borderId="43"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0" fontId="24" fillId="0" borderId="0" xfId="0" applyFont="1" applyAlignment="1">
      <alignment horizontal="left" vertical="top" wrapText="1"/>
    </xf>
    <xf numFmtId="0" fontId="24" fillId="0" borderId="0" xfId="0" applyFont="1" applyFill="1" applyAlignment="1">
      <alignment horizontal="left" vertical="top" wrapText="1"/>
    </xf>
    <xf numFmtId="0" fontId="21" fillId="0" borderId="0" xfId="0" applyFont="1" applyAlignment="1">
      <alignment horizontal="left" vertical="top" wrapText="1"/>
    </xf>
    <xf numFmtId="0" fontId="46" fillId="0" borderId="0" xfId="0" applyFont="1" applyFill="1" applyAlignment="1">
      <alignment horizontal="left" vertical="top" wrapText="1"/>
    </xf>
    <xf numFmtId="0" fontId="24" fillId="0" borderId="0" xfId="0" applyFont="1" applyAlignment="1">
      <alignment horizontal="center" wrapText="1"/>
    </xf>
    <xf numFmtId="0" fontId="24" fillId="0" borderId="0" xfId="0" applyFont="1" applyAlignment="1">
      <alignment horizontal="left" vertical="top"/>
    </xf>
  </cellXfs>
  <cellStyles count="5">
    <cellStyle name="Hyperlink" xfId="4" builtinId="8"/>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31754</xdr:colOff>
      <xdr:row>36</xdr:row>
      <xdr:rowOff>87318</xdr:rowOff>
    </xdr:from>
    <xdr:to>
      <xdr:col>9</xdr:col>
      <xdr:colOff>1033111</xdr:colOff>
      <xdr:row>54</xdr:row>
      <xdr:rowOff>5839</xdr:rowOff>
    </xdr:to>
    <xdr:pic>
      <xdr:nvPicPr>
        <xdr:cNvPr id="10" name="Picture 9">
          <a:extLst>
            <a:ext uri="{FF2B5EF4-FFF2-40B4-BE49-F238E27FC236}">
              <a16:creationId xmlns:a16="http://schemas.microsoft.com/office/drawing/2014/main" id="{3387A635-8AAC-4B86-A1C5-55362A4F9BFD}"/>
            </a:ext>
          </a:extLst>
        </xdr:cNvPr>
        <xdr:cNvPicPr>
          <a:picLocks noChangeAspect="1"/>
        </xdr:cNvPicPr>
      </xdr:nvPicPr>
      <xdr:blipFill>
        <a:blip xmlns:r="http://schemas.openxmlformats.org/officeDocument/2006/relationships" r:embed="rId1"/>
        <a:stretch>
          <a:fillRect/>
        </a:stretch>
      </xdr:blipFill>
      <xdr:spPr>
        <a:xfrm>
          <a:off x="642942" y="21804318"/>
          <a:ext cx="5890857" cy="3112571"/>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7.bin"/><Relationship Id="rId1" Type="http://schemas.openxmlformats.org/officeDocument/2006/relationships/hyperlink" Target="http://www.ericsson.com/en/investors/financial-report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32" workbookViewId="0">
      <selection activeCell="C14" sqref="C14:D14"/>
    </sheetView>
  </sheetViews>
  <sheetFormatPr defaultRowHeight="12.75" x14ac:dyDescent="0.2"/>
  <cols>
    <col min="9" max="9" width="12.7109375" customWidth="1"/>
  </cols>
  <sheetData>
    <row r="1" spans="1:10" ht="15.75" x14ac:dyDescent="0.2">
      <c r="A1" s="143"/>
      <c r="B1" s="144"/>
      <c r="C1" s="144"/>
      <c r="D1" s="29"/>
      <c r="E1" s="29"/>
      <c r="F1" s="29"/>
      <c r="G1" s="29"/>
      <c r="H1" s="29"/>
      <c r="I1" s="29"/>
      <c r="J1" s="30"/>
    </row>
    <row r="2" spans="1:10" ht="14.45" customHeight="1" x14ac:dyDescent="0.2">
      <c r="A2" s="145" t="s">
        <v>0</v>
      </c>
      <c r="B2" s="146"/>
      <c r="C2" s="146"/>
      <c r="D2" s="146"/>
      <c r="E2" s="146"/>
      <c r="F2" s="146"/>
      <c r="G2" s="146"/>
      <c r="H2" s="146"/>
      <c r="I2" s="146"/>
      <c r="J2" s="147"/>
    </row>
    <row r="3" spans="1:10" ht="15" x14ac:dyDescent="0.2">
      <c r="A3" s="86"/>
      <c r="B3" s="87"/>
      <c r="C3" s="87"/>
      <c r="D3" s="87"/>
      <c r="E3" s="87"/>
      <c r="F3" s="87"/>
      <c r="G3" s="87"/>
      <c r="H3" s="87"/>
      <c r="I3" s="87"/>
      <c r="J3" s="88"/>
    </row>
    <row r="4" spans="1:10" ht="33.6" customHeight="1" x14ac:dyDescent="0.2">
      <c r="A4" s="148" t="s">
        <v>1</v>
      </c>
      <c r="B4" s="149"/>
      <c r="C4" s="149"/>
      <c r="D4" s="149"/>
      <c r="E4" s="150">
        <v>43831</v>
      </c>
      <c r="F4" s="151"/>
      <c r="G4" s="94" t="s">
        <v>2</v>
      </c>
      <c r="H4" s="150">
        <v>44196</v>
      </c>
      <c r="I4" s="151"/>
      <c r="J4" s="31"/>
    </row>
    <row r="5" spans="1:10" s="99" customFormat="1" ht="10.15" customHeight="1" x14ac:dyDescent="0.25">
      <c r="A5" s="152"/>
      <c r="B5" s="153"/>
      <c r="C5" s="153"/>
      <c r="D5" s="153"/>
      <c r="E5" s="153"/>
      <c r="F5" s="153"/>
      <c r="G5" s="153"/>
      <c r="H5" s="153"/>
      <c r="I5" s="153"/>
      <c r="J5" s="154"/>
    </row>
    <row r="6" spans="1:10" ht="20.45" customHeight="1" x14ac:dyDescent="0.2">
      <c r="A6" s="89"/>
      <c r="B6" s="100" t="s">
        <v>3</v>
      </c>
      <c r="C6" s="90"/>
      <c r="D6" s="90"/>
      <c r="E6" s="112">
        <v>2020</v>
      </c>
      <c r="F6" s="101"/>
      <c r="G6" s="94"/>
      <c r="H6" s="101"/>
      <c r="I6" s="101"/>
      <c r="J6" s="40"/>
    </row>
    <row r="7" spans="1:10" s="103" customFormat="1" ht="10.9" customHeight="1" x14ac:dyDescent="0.2">
      <c r="A7" s="89"/>
      <c r="B7" s="90"/>
      <c r="C7" s="90"/>
      <c r="D7" s="90"/>
      <c r="E7" s="102"/>
      <c r="F7" s="102"/>
      <c r="G7" s="94"/>
      <c r="H7" s="102"/>
      <c r="I7" s="102"/>
      <c r="J7" s="40"/>
    </row>
    <row r="8" spans="1:10" ht="37.9" customHeight="1" x14ac:dyDescent="0.2">
      <c r="A8" s="157" t="s">
        <v>4</v>
      </c>
      <c r="B8" s="158"/>
      <c r="C8" s="158"/>
      <c r="D8" s="158"/>
      <c r="E8" s="158"/>
      <c r="F8" s="158"/>
      <c r="G8" s="158"/>
      <c r="H8" s="158"/>
      <c r="I8" s="158"/>
      <c r="J8" s="32"/>
    </row>
    <row r="9" spans="1:10" ht="14.25" x14ac:dyDescent="0.2">
      <c r="A9" s="33"/>
      <c r="B9" s="82"/>
      <c r="C9" s="82"/>
      <c r="D9" s="82"/>
      <c r="E9" s="156"/>
      <c r="F9" s="156"/>
      <c r="G9" s="129"/>
      <c r="H9" s="129"/>
      <c r="I9" s="92"/>
      <c r="J9" s="93"/>
    </row>
    <row r="10" spans="1:10" ht="25.9" customHeight="1" x14ac:dyDescent="0.2">
      <c r="A10" s="159" t="s">
        <v>5</v>
      </c>
      <c r="B10" s="160"/>
      <c r="C10" s="161" t="s">
        <v>485</v>
      </c>
      <c r="D10" s="162"/>
      <c r="E10" s="84"/>
      <c r="F10" s="131" t="s">
        <v>6</v>
      </c>
      <c r="G10" s="163"/>
      <c r="H10" s="164" t="s">
        <v>486</v>
      </c>
      <c r="I10" s="165"/>
      <c r="J10" s="34"/>
    </row>
    <row r="11" spans="1:10" ht="15.6" customHeight="1" x14ac:dyDescent="0.2">
      <c r="A11" s="33"/>
      <c r="B11" s="82"/>
      <c r="C11" s="82"/>
      <c r="D11" s="82"/>
      <c r="E11" s="155"/>
      <c r="F11" s="155"/>
      <c r="G11" s="155"/>
      <c r="H11" s="155"/>
      <c r="I11" s="85"/>
      <c r="J11" s="34"/>
    </row>
    <row r="12" spans="1:10" ht="21" customHeight="1" x14ac:dyDescent="0.2">
      <c r="A12" s="130" t="s">
        <v>7</v>
      </c>
      <c r="B12" s="160"/>
      <c r="C12" s="161" t="s">
        <v>487</v>
      </c>
      <c r="D12" s="162"/>
      <c r="E12" s="168"/>
      <c r="F12" s="155"/>
      <c r="G12" s="155"/>
      <c r="H12" s="155"/>
      <c r="I12" s="85"/>
      <c r="J12" s="34"/>
    </row>
    <row r="13" spans="1:10" ht="10.9" customHeight="1" x14ac:dyDescent="0.2">
      <c r="A13" s="84"/>
      <c r="B13" s="85"/>
      <c r="C13" s="82"/>
      <c r="D13" s="82"/>
      <c r="E13" s="129"/>
      <c r="F13" s="129"/>
      <c r="G13" s="129"/>
      <c r="H13" s="129"/>
      <c r="I13" s="82"/>
      <c r="J13" s="35"/>
    </row>
    <row r="14" spans="1:10" ht="22.9" customHeight="1" x14ac:dyDescent="0.2">
      <c r="A14" s="130" t="s">
        <v>8</v>
      </c>
      <c r="B14" s="163"/>
      <c r="C14" s="161" t="s">
        <v>488</v>
      </c>
      <c r="D14" s="162"/>
      <c r="E14" s="166"/>
      <c r="F14" s="167"/>
      <c r="G14" s="98" t="s">
        <v>9</v>
      </c>
      <c r="H14" s="161" t="s">
        <v>489</v>
      </c>
      <c r="I14" s="162"/>
      <c r="J14" s="95"/>
    </row>
    <row r="15" spans="1:10" ht="14.45" customHeight="1" x14ac:dyDescent="0.2">
      <c r="A15" s="84"/>
      <c r="B15" s="85"/>
      <c r="C15" s="82"/>
      <c r="D15" s="82"/>
      <c r="E15" s="129"/>
      <c r="F15" s="129"/>
      <c r="G15" s="129"/>
      <c r="H15" s="129"/>
      <c r="I15" s="82"/>
      <c r="J15" s="35"/>
    </row>
    <row r="16" spans="1:10" ht="13.15" customHeight="1" x14ac:dyDescent="0.2">
      <c r="A16" s="130" t="s">
        <v>10</v>
      </c>
      <c r="B16" s="163"/>
      <c r="C16" s="161" t="s">
        <v>490</v>
      </c>
      <c r="D16" s="162"/>
      <c r="E16" s="91"/>
      <c r="F16" s="91"/>
      <c r="G16" s="91"/>
      <c r="H16" s="91"/>
      <c r="I16" s="91"/>
      <c r="J16" s="95"/>
    </row>
    <row r="17" spans="1:10" ht="14.45" customHeight="1" x14ac:dyDescent="0.2">
      <c r="A17" s="169"/>
      <c r="B17" s="170"/>
      <c r="C17" s="170"/>
      <c r="D17" s="170"/>
      <c r="E17" s="170"/>
      <c r="F17" s="170"/>
      <c r="G17" s="170"/>
      <c r="H17" s="170"/>
      <c r="I17" s="170"/>
      <c r="J17" s="171"/>
    </row>
    <row r="18" spans="1:10" x14ac:dyDescent="0.2">
      <c r="A18" s="159" t="s">
        <v>11</v>
      </c>
      <c r="B18" s="160"/>
      <c r="C18" s="172" t="s">
        <v>491</v>
      </c>
      <c r="D18" s="173"/>
      <c r="E18" s="173"/>
      <c r="F18" s="173"/>
      <c r="G18" s="173"/>
      <c r="H18" s="173"/>
      <c r="I18" s="173"/>
      <c r="J18" s="174"/>
    </row>
    <row r="19" spans="1:10" ht="14.25" x14ac:dyDescent="0.2">
      <c r="A19" s="33"/>
      <c r="B19" s="82"/>
      <c r="C19" s="97"/>
      <c r="D19" s="82"/>
      <c r="E19" s="129"/>
      <c r="F19" s="129"/>
      <c r="G19" s="129"/>
      <c r="H19" s="129"/>
      <c r="I19" s="82"/>
      <c r="J19" s="35"/>
    </row>
    <row r="20" spans="1:10" ht="14.25" x14ac:dyDescent="0.2">
      <c r="A20" s="159" t="s">
        <v>12</v>
      </c>
      <c r="B20" s="160"/>
      <c r="C20" s="164">
        <v>10000</v>
      </c>
      <c r="D20" s="165"/>
      <c r="E20" s="129"/>
      <c r="F20" s="129"/>
      <c r="G20" s="172" t="s">
        <v>492</v>
      </c>
      <c r="H20" s="173"/>
      <c r="I20" s="173"/>
      <c r="J20" s="174"/>
    </row>
    <row r="21" spans="1:10" ht="14.25" x14ac:dyDescent="0.2">
      <c r="A21" s="33"/>
      <c r="B21" s="82"/>
      <c r="C21" s="82"/>
      <c r="D21" s="82"/>
      <c r="E21" s="129"/>
      <c r="F21" s="129"/>
      <c r="G21" s="129"/>
      <c r="H21" s="129"/>
      <c r="I21" s="82"/>
      <c r="J21" s="35"/>
    </row>
    <row r="22" spans="1:10" x14ac:dyDescent="0.2">
      <c r="A22" s="159" t="s">
        <v>13</v>
      </c>
      <c r="B22" s="160"/>
      <c r="C22" s="172" t="s">
        <v>493</v>
      </c>
      <c r="D22" s="173"/>
      <c r="E22" s="173"/>
      <c r="F22" s="173"/>
      <c r="G22" s="173"/>
      <c r="H22" s="173"/>
      <c r="I22" s="173"/>
      <c r="J22" s="174"/>
    </row>
    <row r="23" spans="1:10" ht="14.25" x14ac:dyDescent="0.2">
      <c r="A23" s="33"/>
      <c r="B23" s="82"/>
      <c r="C23" s="82"/>
      <c r="D23" s="82"/>
      <c r="E23" s="129"/>
      <c r="F23" s="129"/>
      <c r="G23" s="129"/>
      <c r="H23" s="129"/>
      <c r="I23" s="82"/>
      <c r="J23" s="35"/>
    </row>
    <row r="24" spans="1:10" ht="14.25" x14ac:dyDescent="0.2">
      <c r="A24" s="159" t="s">
        <v>14</v>
      </c>
      <c r="B24" s="160"/>
      <c r="C24" s="175" t="s">
        <v>494</v>
      </c>
      <c r="D24" s="176"/>
      <c r="E24" s="176"/>
      <c r="F24" s="176"/>
      <c r="G24" s="176"/>
      <c r="H24" s="176"/>
      <c r="I24" s="176"/>
      <c r="J24" s="177"/>
    </row>
    <row r="25" spans="1:10" ht="14.25" x14ac:dyDescent="0.2">
      <c r="A25" s="33"/>
      <c r="B25" s="82"/>
      <c r="C25" s="97"/>
      <c r="D25" s="82"/>
      <c r="E25" s="129"/>
      <c r="F25" s="129"/>
      <c r="G25" s="129"/>
      <c r="H25" s="129"/>
      <c r="I25" s="82"/>
      <c r="J25" s="35"/>
    </row>
    <row r="26" spans="1:10" ht="14.25" x14ac:dyDescent="0.2">
      <c r="A26" s="159" t="s">
        <v>15</v>
      </c>
      <c r="B26" s="160"/>
      <c r="C26" s="175" t="s">
        <v>495</v>
      </c>
      <c r="D26" s="176"/>
      <c r="E26" s="176"/>
      <c r="F26" s="176"/>
      <c r="G26" s="176"/>
      <c r="H26" s="176"/>
      <c r="I26" s="176"/>
      <c r="J26" s="177"/>
    </row>
    <row r="27" spans="1:10" ht="13.9" customHeight="1" x14ac:dyDescent="0.2">
      <c r="A27" s="33"/>
      <c r="B27" s="82"/>
      <c r="C27" s="97"/>
      <c r="D27" s="82"/>
      <c r="E27" s="129"/>
      <c r="F27" s="129"/>
      <c r="G27" s="129"/>
      <c r="H27" s="129"/>
      <c r="I27" s="82"/>
      <c r="J27" s="35"/>
    </row>
    <row r="28" spans="1:10" ht="22.9" customHeight="1" x14ac:dyDescent="0.2">
      <c r="A28" s="130" t="s">
        <v>16</v>
      </c>
      <c r="B28" s="160"/>
      <c r="C28" s="62">
        <v>2571</v>
      </c>
      <c r="D28" s="36"/>
      <c r="E28" s="137"/>
      <c r="F28" s="137"/>
      <c r="G28" s="137"/>
      <c r="H28" s="137"/>
      <c r="I28" s="178"/>
      <c r="J28" s="179"/>
    </row>
    <row r="29" spans="1:10" ht="14.25" x14ac:dyDescent="0.2">
      <c r="A29" s="33"/>
      <c r="B29" s="82"/>
      <c r="C29" s="82"/>
      <c r="D29" s="82"/>
      <c r="E29" s="129"/>
      <c r="F29" s="129"/>
      <c r="G29" s="129"/>
      <c r="H29" s="129"/>
      <c r="I29" s="82"/>
      <c r="J29" s="35"/>
    </row>
    <row r="30" spans="1:10" ht="15" x14ac:dyDescent="0.2">
      <c r="A30" s="159" t="s">
        <v>17</v>
      </c>
      <c r="B30" s="160"/>
      <c r="C30" s="111" t="s">
        <v>496</v>
      </c>
      <c r="D30" s="180" t="s">
        <v>18</v>
      </c>
      <c r="E30" s="141"/>
      <c r="F30" s="141"/>
      <c r="G30" s="141"/>
      <c r="H30" s="104" t="s">
        <v>19</v>
      </c>
      <c r="I30" s="105" t="s">
        <v>20</v>
      </c>
      <c r="J30" s="106"/>
    </row>
    <row r="31" spans="1:10" x14ac:dyDescent="0.2">
      <c r="A31" s="159"/>
      <c r="B31" s="160"/>
      <c r="C31" s="37"/>
      <c r="D31" s="94"/>
      <c r="E31" s="167"/>
      <c r="F31" s="167"/>
      <c r="G31" s="167"/>
      <c r="H31" s="167"/>
      <c r="I31" s="181"/>
      <c r="J31" s="182"/>
    </row>
    <row r="32" spans="1:10" x14ac:dyDescent="0.2">
      <c r="A32" s="159" t="s">
        <v>21</v>
      </c>
      <c r="B32" s="160"/>
      <c r="C32" s="62" t="s">
        <v>497</v>
      </c>
      <c r="D32" s="180" t="s">
        <v>22</v>
      </c>
      <c r="E32" s="141"/>
      <c r="F32" s="141"/>
      <c r="G32" s="141"/>
      <c r="H32" s="107" t="s">
        <v>23</v>
      </c>
      <c r="I32" s="108" t="s">
        <v>24</v>
      </c>
      <c r="J32" s="109"/>
    </row>
    <row r="33" spans="1:10" ht="14.25" x14ac:dyDescent="0.2">
      <c r="A33" s="33"/>
      <c r="B33" s="82"/>
      <c r="C33" s="82"/>
      <c r="D33" s="82"/>
      <c r="E33" s="129"/>
      <c r="F33" s="129"/>
      <c r="G33" s="129"/>
      <c r="H33" s="129"/>
      <c r="I33" s="82"/>
      <c r="J33" s="35"/>
    </row>
    <row r="34" spans="1:10" x14ac:dyDescent="0.2">
      <c r="A34" s="180" t="s">
        <v>25</v>
      </c>
      <c r="B34" s="141"/>
      <c r="C34" s="141"/>
      <c r="D34" s="141"/>
      <c r="E34" s="141" t="s">
        <v>26</v>
      </c>
      <c r="F34" s="141"/>
      <c r="G34" s="141"/>
      <c r="H34" s="141"/>
      <c r="I34" s="141"/>
      <c r="J34" s="38" t="s">
        <v>27</v>
      </c>
    </row>
    <row r="35" spans="1:10" ht="14.25" x14ac:dyDescent="0.2">
      <c r="A35" s="33"/>
      <c r="B35" s="82"/>
      <c r="C35" s="82"/>
      <c r="D35" s="82"/>
      <c r="E35" s="129"/>
      <c r="F35" s="129"/>
      <c r="G35" s="129"/>
      <c r="H35" s="129"/>
      <c r="I35" s="82"/>
      <c r="J35" s="93"/>
    </row>
    <row r="36" spans="1:10" x14ac:dyDescent="0.2">
      <c r="A36" s="183"/>
      <c r="B36" s="184"/>
      <c r="C36" s="184"/>
      <c r="D36" s="184"/>
      <c r="E36" s="183"/>
      <c r="F36" s="184"/>
      <c r="G36" s="184"/>
      <c r="H36" s="184"/>
      <c r="I36" s="186"/>
      <c r="J36" s="83"/>
    </row>
    <row r="37" spans="1:10" ht="14.25" x14ac:dyDescent="0.2">
      <c r="A37" s="33"/>
      <c r="B37" s="82"/>
      <c r="C37" s="97"/>
      <c r="D37" s="188"/>
      <c r="E37" s="188"/>
      <c r="F37" s="188"/>
      <c r="G37" s="188"/>
      <c r="H37" s="188"/>
      <c r="I37" s="188"/>
      <c r="J37" s="35"/>
    </row>
    <row r="38" spans="1:10" x14ac:dyDescent="0.2">
      <c r="A38" s="183"/>
      <c r="B38" s="184"/>
      <c r="C38" s="184"/>
      <c r="D38" s="186"/>
      <c r="E38" s="183"/>
      <c r="F38" s="184"/>
      <c r="G38" s="184"/>
      <c r="H38" s="184"/>
      <c r="I38" s="186"/>
      <c r="J38" s="62"/>
    </row>
    <row r="39" spans="1:10" ht="14.25" x14ac:dyDescent="0.2">
      <c r="A39" s="33"/>
      <c r="B39" s="82"/>
      <c r="C39" s="97"/>
      <c r="D39" s="96"/>
      <c r="E39" s="188"/>
      <c r="F39" s="188"/>
      <c r="G39" s="188"/>
      <c r="H39" s="188"/>
      <c r="I39" s="85"/>
      <c r="J39" s="35"/>
    </row>
    <row r="40" spans="1:10" x14ac:dyDescent="0.2">
      <c r="A40" s="183"/>
      <c r="B40" s="184"/>
      <c r="C40" s="184"/>
      <c r="D40" s="186"/>
      <c r="E40" s="183"/>
      <c r="F40" s="184"/>
      <c r="G40" s="184"/>
      <c r="H40" s="184"/>
      <c r="I40" s="186"/>
      <c r="J40" s="62"/>
    </row>
    <row r="41" spans="1:10" ht="14.25" x14ac:dyDescent="0.2">
      <c r="A41" s="33"/>
      <c r="B41" s="82"/>
      <c r="C41" s="97"/>
      <c r="D41" s="96"/>
      <c r="E41" s="188"/>
      <c r="F41" s="188"/>
      <c r="G41" s="188"/>
      <c r="H41" s="188"/>
      <c r="I41" s="85"/>
      <c r="J41" s="35"/>
    </row>
    <row r="42" spans="1:10" x14ac:dyDescent="0.2">
      <c r="A42" s="183"/>
      <c r="B42" s="184"/>
      <c r="C42" s="184"/>
      <c r="D42" s="186"/>
      <c r="E42" s="183"/>
      <c r="F42" s="184"/>
      <c r="G42" s="184"/>
      <c r="H42" s="184"/>
      <c r="I42" s="186"/>
      <c r="J42" s="62"/>
    </row>
    <row r="43" spans="1:10" ht="14.25" x14ac:dyDescent="0.2">
      <c r="A43" s="39"/>
      <c r="B43" s="97"/>
      <c r="C43" s="187"/>
      <c r="D43" s="187"/>
      <c r="E43" s="129"/>
      <c r="F43" s="129"/>
      <c r="G43" s="187"/>
      <c r="H43" s="187"/>
      <c r="I43" s="187"/>
      <c r="J43" s="35"/>
    </row>
    <row r="44" spans="1:10" x14ac:dyDescent="0.2">
      <c r="A44" s="183"/>
      <c r="B44" s="184"/>
      <c r="C44" s="184"/>
      <c r="D44" s="186"/>
      <c r="E44" s="183"/>
      <c r="F44" s="184"/>
      <c r="G44" s="184"/>
      <c r="H44" s="184"/>
      <c r="I44" s="186"/>
      <c r="J44" s="62"/>
    </row>
    <row r="45" spans="1:10" ht="14.25" x14ac:dyDescent="0.2">
      <c r="A45" s="39"/>
      <c r="B45" s="97"/>
      <c r="C45" s="97"/>
      <c r="D45" s="82"/>
      <c r="E45" s="185"/>
      <c r="F45" s="185"/>
      <c r="G45" s="187"/>
      <c r="H45" s="187"/>
      <c r="I45" s="82"/>
      <c r="J45" s="35"/>
    </row>
    <row r="46" spans="1:10" x14ac:dyDescent="0.2">
      <c r="A46" s="183"/>
      <c r="B46" s="184"/>
      <c r="C46" s="184"/>
      <c r="D46" s="186"/>
      <c r="E46" s="183"/>
      <c r="F46" s="184"/>
      <c r="G46" s="184"/>
      <c r="H46" s="184"/>
      <c r="I46" s="186"/>
      <c r="J46" s="62"/>
    </row>
    <row r="47" spans="1:10" ht="14.25" x14ac:dyDescent="0.2">
      <c r="A47" s="39"/>
      <c r="B47" s="97"/>
      <c r="C47" s="97"/>
      <c r="D47" s="82"/>
      <c r="E47" s="129"/>
      <c r="F47" s="129"/>
      <c r="G47" s="187"/>
      <c r="H47" s="187"/>
      <c r="I47" s="82"/>
      <c r="J47" s="110" t="s">
        <v>28</v>
      </c>
    </row>
    <row r="48" spans="1:10" ht="14.25" x14ac:dyDescent="0.2">
      <c r="A48" s="39"/>
      <c r="B48" s="97"/>
      <c r="C48" s="97"/>
      <c r="D48" s="82"/>
      <c r="E48" s="129"/>
      <c r="F48" s="129"/>
      <c r="G48" s="187"/>
      <c r="H48" s="187"/>
      <c r="I48" s="82"/>
      <c r="J48" s="110" t="s">
        <v>29</v>
      </c>
    </row>
    <row r="49" spans="1:10" ht="14.45" customHeight="1" x14ac:dyDescent="0.2">
      <c r="A49" s="130" t="s">
        <v>30</v>
      </c>
      <c r="B49" s="131"/>
      <c r="C49" s="164" t="s">
        <v>498</v>
      </c>
      <c r="D49" s="165"/>
      <c r="E49" s="189" t="s">
        <v>31</v>
      </c>
      <c r="F49" s="190"/>
      <c r="G49" s="172"/>
      <c r="H49" s="173"/>
      <c r="I49" s="173"/>
      <c r="J49" s="174"/>
    </row>
    <row r="50" spans="1:10" ht="14.25" x14ac:dyDescent="0.2">
      <c r="A50" s="39"/>
      <c r="B50" s="97"/>
      <c r="C50" s="187"/>
      <c r="D50" s="187"/>
      <c r="E50" s="129"/>
      <c r="F50" s="129"/>
      <c r="G50" s="135" t="s">
        <v>32</v>
      </c>
      <c r="H50" s="135"/>
      <c r="I50" s="135"/>
      <c r="J50" s="40"/>
    </row>
    <row r="51" spans="1:10" ht="13.9" customHeight="1" x14ac:dyDescent="0.2">
      <c r="A51" s="130" t="s">
        <v>33</v>
      </c>
      <c r="B51" s="131"/>
      <c r="C51" s="172" t="s">
        <v>499</v>
      </c>
      <c r="D51" s="173"/>
      <c r="E51" s="173"/>
      <c r="F51" s="173"/>
      <c r="G51" s="173"/>
      <c r="H51" s="173"/>
      <c r="I51" s="173"/>
      <c r="J51" s="174"/>
    </row>
    <row r="52" spans="1:10" ht="14.25" x14ac:dyDescent="0.2">
      <c r="A52" s="33"/>
      <c r="B52" s="82"/>
      <c r="C52" s="137" t="s">
        <v>34</v>
      </c>
      <c r="D52" s="137"/>
      <c r="E52" s="137"/>
      <c r="F52" s="137"/>
      <c r="G52" s="137"/>
      <c r="H52" s="137"/>
      <c r="I52" s="137"/>
      <c r="J52" s="35"/>
    </row>
    <row r="53" spans="1:10" ht="14.25" x14ac:dyDescent="0.2">
      <c r="A53" s="130" t="s">
        <v>35</v>
      </c>
      <c r="B53" s="131"/>
      <c r="C53" s="138" t="s">
        <v>500</v>
      </c>
      <c r="D53" s="139"/>
      <c r="E53" s="140"/>
      <c r="F53" s="129"/>
      <c r="G53" s="129"/>
      <c r="H53" s="141"/>
      <c r="I53" s="141"/>
      <c r="J53" s="142"/>
    </row>
    <row r="54" spans="1:10" ht="14.25" x14ac:dyDescent="0.2">
      <c r="A54" s="33"/>
      <c r="B54" s="82"/>
      <c r="C54" s="97"/>
      <c r="D54" s="82"/>
      <c r="E54" s="129"/>
      <c r="F54" s="129"/>
      <c r="G54" s="129"/>
      <c r="H54" s="129"/>
      <c r="I54" s="82"/>
      <c r="J54" s="35"/>
    </row>
    <row r="55" spans="1:10" ht="14.45" customHeight="1" x14ac:dyDescent="0.2">
      <c r="A55" s="130" t="s">
        <v>36</v>
      </c>
      <c r="B55" s="131"/>
      <c r="C55" s="132" t="s">
        <v>501</v>
      </c>
      <c r="D55" s="133"/>
      <c r="E55" s="133"/>
      <c r="F55" s="133"/>
      <c r="G55" s="133"/>
      <c r="H55" s="133"/>
      <c r="I55" s="133"/>
      <c r="J55" s="134"/>
    </row>
    <row r="56" spans="1:10" ht="14.25" x14ac:dyDescent="0.2">
      <c r="A56" s="33"/>
      <c r="B56" s="82"/>
      <c r="C56" s="82"/>
      <c r="D56" s="82"/>
      <c r="E56" s="129"/>
      <c r="F56" s="129"/>
      <c r="G56" s="129"/>
      <c r="H56" s="129"/>
      <c r="I56" s="82"/>
      <c r="J56" s="35"/>
    </row>
    <row r="57" spans="1:10" ht="14.25" x14ac:dyDescent="0.2">
      <c r="A57" s="130" t="s">
        <v>37</v>
      </c>
      <c r="B57" s="131"/>
      <c r="C57" s="132" t="s">
        <v>502</v>
      </c>
      <c r="D57" s="133"/>
      <c r="E57" s="133"/>
      <c r="F57" s="133"/>
      <c r="G57" s="133"/>
      <c r="H57" s="133"/>
      <c r="I57" s="133"/>
      <c r="J57" s="134"/>
    </row>
    <row r="58" spans="1:10" ht="14.45" customHeight="1" x14ac:dyDescent="0.2">
      <c r="A58" s="33"/>
      <c r="B58" s="82"/>
      <c r="C58" s="135" t="s">
        <v>38</v>
      </c>
      <c r="D58" s="135"/>
      <c r="E58" s="135"/>
      <c r="F58" s="135"/>
      <c r="G58" s="82"/>
      <c r="H58" s="82"/>
      <c r="I58" s="82"/>
      <c r="J58" s="35"/>
    </row>
    <row r="59" spans="1:10" ht="14.25" x14ac:dyDescent="0.2">
      <c r="A59" s="130" t="s">
        <v>39</v>
      </c>
      <c r="B59" s="131"/>
      <c r="C59" s="132" t="s">
        <v>503</v>
      </c>
      <c r="D59" s="133"/>
      <c r="E59" s="133"/>
      <c r="F59" s="133"/>
      <c r="G59" s="133"/>
      <c r="H59" s="133"/>
      <c r="I59" s="133"/>
      <c r="J59" s="134"/>
    </row>
    <row r="60" spans="1:10" ht="14.45" customHeight="1" x14ac:dyDescent="0.2">
      <c r="A60" s="41"/>
      <c r="B60" s="42"/>
      <c r="C60" s="136" t="s">
        <v>40</v>
      </c>
      <c r="D60" s="136"/>
      <c r="E60" s="136"/>
      <c r="F60" s="136"/>
      <c r="G60" s="136"/>
      <c r="H60" s="42"/>
      <c r="I60" s="42"/>
      <c r="J60" s="43"/>
    </row>
    <row r="67" ht="27" customHeight="1" x14ac:dyDescent="0.2"/>
    <row r="71" ht="38.450000000000003" customHeight="1" x14ac:dyDescent="0.2"/>
  </sheetData>
  <sheetProtection algorithmName="SHA-512" hashValue="22/BzaN/iFMIBzikcwcDE3S2NTewgTikPp60r+3EnWlh3dxe/krcL88AUmmqD8BomAmoU3mhBUKNFAvVEMFYww==" saltValue="oBSOvN12g99rGgYI7FXM3Q=="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zoomScaleNormal="100" zoomScaleSheetLayoutView="100" workbookViewId="0">
      <selection activeCell="M129" sqref="M129"/>
    </sheetView>
  </sheetViews>
  <sheetFormatPr defaultColWidth="8.85546875" defaultRowHeight="12.75" x14ac:dyDescent="0.2"/>
  <cols>
    <col min="1" max="7" width="8.85546875" style="25"/>
    <col min="8" max="9" width="16.7109375" style="61" customWidth="1"/>
    <col min="10" max="10" width="10.28515625" style="25" bestFit="1" customWidth="1"/>
    <col min="11" max="16384" width="8.85546875" style="25"/>
  </cols>
  <sheetData>
    <row r="1" spans="1:9" x14ac:dyDescent="0.2">
      <c r="A1" s="214" t="s">
        <v>41</v>
      </c>
      <c r="B1" s="215"/>
      <c r="C1" s="215"/>
      <c r="D1" s="215"/>
      <c r="E1" s="215"/>
      <c r="F1" s="215"/>
      <c r="G1" s="215"/>
      <c r="H1" s="215"/>
      <c r="I1" s="215"/>
    </row>
    <row r="2" spans="1:9" x14ac:dyDescent="0.2">
      <c r="A2" s="216" t="s">
        <v>504</v>
      </c>
      <c r="B2" s="217"/>
      <c r="C2" s="217"/>
      <c r="D2" s="217"/>
      <c r="E2" s="217"/>
      <c r="F2" s="217"/>
      <c r="G2" s="217"/>
      <c r="H2" s="217"/>
      <c r="I2" s="217"/>
    </row>
    <row r="3" spans="1:9" x14ac:dyDescent="0.2">
      <c r="A3" s="218" t="s">
        <v>42</v>
      </c>
      <c r="B3" s="219"/>
      <c r="C3" s="219"/>
      <c r="D3" s="219"/>
      <c r="E3" s="219"/>
      <c r="F3" s="219"/>
      <c r="G3" s="219"/>
      <c r="H3" s="219"/>
      <c r="I3" s="219"/>
    </row>
    <row r="4" spans="1:9" x14ac:dyDescent="0.2">
      <c r="A4" s="223" t="s">
        <v>505</v>
      </c>
      <c r="B4" s="224"/>
      <c r="C4" s="224"/>
      <c r="D4" s="224"/>
      <c r="E4" s="224"/>
      <c r="F4" s="224"/>
      <c r="G4" s="224"/>
      <c r="H4" s="224"/>
      <c r="I4" s="225"/>
    </row>
    <row r="5" spans="1:9" ht="34.5" thickBot="1" x14ac:dyDescent="0.25">
      <c r="A5" s="229" t="s">
        <v>43</v>
      </c>
      <c r="B5" s="230"/>
      <c r="C5" s="230"/>
      <c r="D5" s="230"/>
      <c r="E5" s="230"/>
      <c r="F5" s="231"/>
      <c r="G5" s="26" t="s">
        <v>44</v>
      </c>
      <c r="H5" s="56" t="s">
        <v>45</v>
      </c>
      <c r="I5" s="57" t="s">
        <v>46</v>
      </c>
    </row>
    <row r="6" spans="1:9" x14ac:dyDescent="0.2">
      <c r="A6" s="226">
        <v>1</v>
      </c>
      <c r="B6" s="227"/>
      <c r="C6" s="227"/>
      <c r="D6" s="227"/>
      <c r="E6" s="227"/>
      <c r="F6" s="228"/>
      <c r="G6" s="27">
        <v>2</v>
      </c>
      <c r="H6" s="28">
        <v>3</v>
      </c>
      <c r="I6" s="28">
        <v>4</v>
      </c>
    </row>
    <row r="7" spans="1:9" x14ac:dyDescent="0.2">
      <c r="A7" s="232"/>
      <c r="B7" s="232"/>
      <c r="C7" s="232"/>
      <c r="D7" s="232"/>
      <c r="E7" s="232"/>
      <c r="F7" s="232"/>
      <c r="G7" s="232"/>
      <c r="H7" s="232"/>
      <c r="I7" s="233"/>
    </row>
    <row r="8" spans="1:9" ht="12.75" customHeight="1" x14ac:dyDescent="0.2">
      <c r="A8" s="234" t="s">
        <v>47</v>
      </c>
      <c r="B8" s="235"/>
      <c r="C8" s="235"/>
      <c r="D8" s="235"/>
      <c r="E8" s="235"/>
      <c r="F8" s="236"/>
      <c r="G8" s="16">
        <v>1</v>
      </c>
      <c r="H8" s="58">
        <v>0</v>
      </c>
      <c r="I8" s="58">
        <v>0</v>
      </c>
    </row>
    <row r="9" spans="1:9" ht="12.75" customHeight="1" x14ac:dyDescent="0.2">
      <c r="A9" s="203" t="s">
        <v>48</v>
      </c>
      <c r="B9" s="204"/>
      <c r="C9" s="204"/>
      <c r="D9" s="204"/>
      <c r="E9" s="204"/>
      <c r="F9" s="205"/>
      <c r="G9" s="17">
        <v>2</v>
      </c>
      <c r="H9" s="59">
        <f>H10+H17+H27+H38+H43</f>
        <v>236507700</v>
      </c>
      <c r="I9" s="59">
        <f>I10+I17+I27+I38+I43</f>
        <v>234131270.87</v>
      </c>
    </row>
    <row r="10" spans="1:9" ht="12.75" customHeight="1" x14ac:dyDescent="0.2">
      <c r="A10" s="220" t="s">
        <v>49</v>
      </c>
      <c r="B10" s="221"/>
      <c r="C10" s="221"/>
      <c r="D10" s="221"/>
      <c r="E10" s="221"/>
      <c r="F10" s="222"/>
      <c r="G10" s="17">
        <v>3</v>
      </c>
      <c r="H10" s="59">
        <f>H11+H12+H13+H14+H15+H16</f>
        <v>225833</v>
      </c>
      <c r="I10" s="59">
        <f>I11+I12+I13+I14+I15+I16</f>
        <v>347256.66</v>
      </c>
    </row>
    <row r="11" spans="1:9" ht="12.75" customHeight="1" x14ac:dyDescent="0.2">
      <c r="A11" s="211" t="s">
        <v>50</v>
      </c>
      <c r="B11" s="212"/>
      <c r="C11" s="212"/>
      <c r="D11" s="212"/>
      <c r="E11" s="212"/>
      <c r="F11" s="213"/>
      <c r="G11" s="16">
        <v>4</v>
      </c>
      <c r="H11" s="58">
        <v>0</v>
      </c>
      <c r="I11" s="58">
        <v>0</v>
      </c>
    </row>
    <row r="12" spans="1:9" ht="23.45" customHeight="1" x14ac:dyDescent="0.2">
      <c r="A12" s="211" t="s">
        <v>51</v>
      </c>
      <c r="B12" s="212"/>
      <c r="C12" s="212"/>
      <c r="D12" s="212"/>
      <c r="E12" s="212"/>
      <c r="F12" s="213"/>
      <c r="G12" s="16">
        <v>5</v>
      </c>
      <c r="H12" s="58">
        <v>225833</v>
      </c>
      <c r="I12" s="58">
        <v>347256.66</v>
      </c>
    </row>
    <row r="13" spans="1:9" ht="12.75" customHeight="1" x14ac:dyDescent="0.2">
      <c r="A13" s="211" t="s">
        <v>52</v>
      </c>
      <c r="B13" s="212"/>
      <c r="C13" s="212"/>
      <c r="D13" s="212"/>
      <c r="E13" s="212"/>
      <c r="F13" s="213"/>
      <c r="G13" s="16">
        <v>6</v>
      </c>
      <c r="H13" s="58">
        <v>0</v>
      </c>
      <c r="I13" s="58">
        <v>0</v>
      </c>
    </row>
    <row r="14" spans="1:9" ht="12.75" customHeight="1" x14ac:dyDescent="0.2">
      <c r="A14" s="211" t="s">
        <v>53</v>
      </c>
      <c r="B14" s="212"/>
      <c r="C14" s="212"/>
      <c r="D14" s="212"/>
      <c r="E14" s="212"/>
      <c r="F14" s="213"/>
      <c r="G14" s="16">
        <v>7</v>
      </c>
      <c r="H14" s="58">
        <v>0</v>
      </c>
      <c r="I14" s="58">
        <v>0</v>
      </c>
    </row>
    <row r="15" spans="1:9" ht="12.75" customHeight="1" x14ac:dyDescent="0.2">
      <c r="A15" s="211" t="s">
        <v>54</v>
      </c>
      <c r="B15" s="212"/>
      <c r="C15" s="212"/>
      <c r="D15" s="212"/>
      <c r="E15" s="212"/>
      <c r="F15" s="213"/>
      <c r="G15" s="16">
        <v>8</v>
      </c>
      <c r="H15" s="58">
        <v>0</v>
      </c>
      <c r="I15" s="58">
        <v>0</v>
      </c>
    </row>
    <row r="16" spans="1:9" ht="12.75" customHeight="1" x14ac:dyDescent="0.2">
      <c r="A16" s="211" t="s">
        <v>55</v>
      </c>
      <c r="B16" s="212"/>
      <c r="C16" s="212"/>
      <c r="D16" s="212"/>
      <c r="E16" s="212"/>
      <c r="F16" s="213"/>
      <c r="G16" s="16">
        <v>9</v>
      </c>
      <c r="H16" s="58">
        <v>0</v>
      </c>
      <c r="I16" s="58">
        <v>0</v>
      </c>
    </row>
    <row r="17" spans="1:9" ht="12.75" customHeight="1" x14ac:dyDescent="0.2">
      <c r="A17" s="220" t="s">
        <v>56</v>
      </c>
      <c r="B17" s="221"/>
      <c r="C17" s="221"/>
      <c r="D17" s="221"/>
      <c r="E17" s="221"/>
      <c r="F17" s="222"/>
      <c r="G17" s="17">
        <v>10</v>
      </c>
      <c r="H17" s="59">
        <f>H18+H19+H20+H21+H22+H23+H24+H25+H26</f>
        <v>166008463</v>
      </c>
      <c r="I17" s="59">
        <f>I18+I19+I20+I21+I22+I23+I24+I25+I26</f>
        <v>186466922.88</v>
      </c>
    </row>
    <row r="18" spans="1:9" ht="12.75" customHeight="1" x14ac:dyDescent="0.2">
      <c r="A18" s="211" t="s">
        <v>57</v>
      </c>
      <c r="B18" s="212"/>
      <c r="C18" s="212"/>
      <c r="D18" s="212"/>
      <c r="E18" s="212"/>
      <c r="F18" s="213"/>
      <c r="G18" s="16">
        <v>11</v>
      </c>
      <c r="H18" s="58">
        <v>15605344</v>
      </c>
      <c r="I18" s="58">
        <v>15605344.050000001</v>
      </c>
    </row>
    <row r="19" spans="1:9" ht="12.75" customHeight="1" x14ac:dyDescent="0.2">
      <c r="A19" s="211" t="s">
        <v>58</v>
      </c>
      <c r="B19" s="212"/>
      <c r="C19" s="212"/>
      <c r="D19" s="212"/>
      <c r="E19" s="212"/>
      <c r="F19" s="213"/>
      <c r="G19" s="16">
        <v>12</v>
      </c>
      <c r="H19" s="58">
        <v>54703760</v>
      </c>
      <c r="I19" s="58">
        <v>63556029.359999999</v>
      </c>
    </row>
    <row r="20" spans="1:9" ht="12.75" customHeight="1" x14ac:dyDescent="0.2">
      <c r="A20" s="211" t="s">
        <v>59</v>
      </c>
      <c r="B20" s="212"/>
      <c r="C20" s="212"/>
      <c r="D20" s="212"/>
      <c r="E20" s="212"/>
      <c r="F20" s="213"/>
      <c r="G20" s="16">
        <v>13</v>
      </c>
      <c r="H20" s="58">
        <v>51169528</v>
      </c>
      <c r="I20" s="58">
        <v>59069828.93</v>
      </c>
    </row>
    <row r="21" spans="1:9" ht="12.75" customHeight="1" x14ac:dyDescent="0.2">
      <c r="A21" s="211" t="s">
        <v>60</v>
      </c>
      <c r="B21" s="212"/>
      <c r="C21" s="212"/>
      <c r="D21" s="212"/>
      <c r="E21" s="212"/>
      <c r="F21" s="213"/>
      <c r="G21" s="16">
        <v>14</v>
      </c>
      <c r="H21" s="58">
        <v>16177467</v>
      </c>
      <c r="I21" s="58">
        <v>16328620.02</v>
      </c>
    </row>
    <row r="22" spans="1:9" ht="12.75" customHeight="1" x14ac:dyDescent="0.2">
      <c r="A22" s="211" t="s">
        <v>61</v>
      </c>
      <c r="B22" s="212"/>
      <c r="C22" s="212"/>
      <c r="D22" s="212"/>
      <c r="E22" s="212"/>
      <c r="F22" s="213"/>
      <c r="G22" s="16">
        <v>15</v>
      </c>
      <c r="H22" s="58">
        <v>0</v>
      </c>
      <c r="I22" s="58">
        <v>0</v>
      </c>
    </row>
    <row r="23" spans="1:9" ht="12.75" customHeight="1" x14ac:dyDescent="0.2">
      <c r="A23" s="211" t="s">
        <v>62</v>
      </c>
      <c r="B23" s="212"/>
      <c r="C23" s="212"/>
      <c r="D23" s="212"/>
      <c r="E23" s="212"/>
      <c r="F23" s="213"/>
      <c r="G23" s="16">
        <v>16</v>
      </c>
      <c r="H23" s="58">
        <v>0</v>
      </c>
      <c r="I23" s="58">
        <v>0</v>
      </c>
    </row>
    <row r="24" spans="1:9" ht="12.75" customHeight="1" x14ac:dyDescent="0.2">
      <c r="A24" s="211" t="s">
        <v>63</v>
      </c>
      <c r="B24" s="212"/>
      <c r="C24" s="212"/>
      <c r="D24" s="212"/>
      <c r="E24" s="212"/>
      <c r="F24" s="213"/>
      <c r="G24" s="16">
        <v>17</v>
      </c>
      <c r="H24" s="58">
        <v>28291939</v>
      </c>
      <c r="I24" s="58">
        <v>31854456.879999999</v>
      </c>
    </row>
    <row r="25" spans="1:9" ht="12.75" customHeight="1" x14ac:dyDescent="0.2">
      <c r="A25" s="211" t="s">
        <v>64</v>
      </c>
      <c r="B25" s="212"/>
      <c r="C25" s="212"/>
      <c r="D25" s="212"/>
      <c r="E25" s="212"/>
      <c r="F25" s="213"/>
      <c r="G25" s="16">
        <v>18</v>
      </c>
      <c r="H25" s="58">
        <v>60425</v>
      </c>
      <c r="I25" s="58">
        <v>52643.64</v>
      </c>
    </row>
    <row r="26" spans="1:9" ht="12.75" customHeight="1" x14ac:dyDescent="0.2">
      <c r="A26" s="211" t="s">
        <v>65</v>
      </c>
      <c r="B26" s="212"/>
      <c r="C26" s="212"/>
      <c r="D26" s="212"/>
      <c r="E26" s="212"/>
      <c r="F26" s="213"/>
      <c r="G26" s="16">
        <v>19</v>
      </c>
      <c r="H26" s="58">
        <v>0</v>
      </c>
      <c r="I26" s="58">
        <v>0</v>
      </c>
    </row>
    <row r="27" spans="1:9" ht="12.75" customHeight="1" x14ac:dyDescent="0.2">
      <c r="A27" s="220" t="s">
        <v>66</v>
      </c>
      <c r="B27" s="221"/>
      <c r="C27" s="221"/>
      <c r="D27" s="221"/>
      <c r="E27" s="221"/>
      <c r="F27" s="222"/>
      <c r="G27" s="17">
        <v>20</v>
      </c>
      <c r="H27" s="59">
        <f>SUM(H28:H37)</f>
        <v>32986033</v>
      </c>
      <c r="I27" s="59">
        <f>SUM(I28:I37)</f>
        <v>24795092.199999999</v>
      </c>
    </row>
    <row r="28" spans="1:9" ht="12.75" customHeight="1" x14ac:dyDescent="0.2">
      <c r="A28" s="211" t="s">
        <v>67</v>
      </c>
      <c r="B28" s="212"/>
      <c r="C28" s="212"/>
      <c r="D28" s="212"/>
      <c r="E28" s="212"/>
      <c r="F28" s="213"/>
      <c r="G28" s="16">
        <v>21</v>
      </c>
      <c r="H28" s="58">
        <v>1052798</v>
      </c>
      <c r="I28" s="58">
        <v>1052797.8999999999</v>
      </c>
    </row>
    <row r="29" spans="1:9" ht="12.75" customHeight="1" x14ac:dyDescent="0.2">
      <c r="A29" s="211" t="s">
        <v>68</v>
      </c>
      <c r="B29" s="212"/>
      <c r="C29" s="212"/>
      <c r="D29" s="212"/>
      <c r="E29" s="212"/>
      <c r="F29" s="213"/>
      <c r="G29" s="16">
        <v>22</v>
      </c>
      <c r="H29" s="58">
        <v>0</v>
      </c>
      <c r="I29" s="58">
        <v>0</v>
      </c>
    </row>
    <row r="30" spans="1:9" ht="12.75" customHeight="1" x14ac:dyDescent="0.2">
      <c r="A30" s="211" t="s">
        <v>69</v>
      </c>
      <c r="B30" s="212"/>
      <c r="C30" s="212"/>
      <c r="D30" s="212"/>
      <c r="E30" s="212"/>
      <c r="F30" s="213"/>
      <c r="G30" s="16">
        <v>23</v>
      </c>
      <c r="H30" s="58">
        <v>0</v>
      </c>
      <c r="I30" s="58">
        <v>0</v>
      </c>
    </row>
    <row r="31" spans="1:9" ht="24.6" customHeight="1" x14ac:dyDescent="0.2">
      <c r="A31" s="211" t="s">
        <v>70</v>
      </c>
      <c r="B31" s="212"/>
      <c r="C31" s="212"/>
      <c r="D31" s="212"/>
      <c r="E31" s="212"/>
      <c r="F31" s="213"/>
      <c r="G31" s="16">
        <v>24</v>
      </c>
      <c r="H31" s="58">
        <v>0</v>
      </c>
      <c r="I31" s="58">
        <v>0</v>
      </c>
    </row>
    <row r="32" spans="1:9" ht="24" customHeight="1" x14ac:dyDescent="0.2">
      <c r="A32" s="211" t="s">
        <v>71</v>
      </c>
      <c r="B32" s="212"/>
      <c r="C32" s="212"/>
      <c r="D32" s="212"/>
      <c r="E32" s="212"/>
      <c r="F32" s="213"/>
      <c r="G32" s="16">
        <v>25</v>
      </c>
      <c r="H32" s="58">
        <v>0</v>
      </c>
      <c r="I32" s="58">
        <v>0</v>
      </c>
    </row>
    <row r="33" spans="1:9" ht="26.45" customHeight="1" x14ac:dyDescent="0.2">
      <c r="A33" s="211" t="s">
        <v>72</v>
      </c>
      <c r="B33" s="212"/>
      <c r="C33" s="212"/>
      <c r="D33" s="212"/>
      <c r="E33" s="212"/>
      <c r="F33" s="213"/>
      <c r="G33" s="16">
        <v>26</v>
      </c>
      <c r="H33" s="58">
        <v>0</v>
      </c>
      <c r="I33" s="58">
        <v>0</v>
      </c>
    </row>
    <row r="34" spans="1:9" ht="12.75" customHeight="1" x14ac:dyDescent="0.2">
      <c r="A34" s="211" t="s">
        <v>73</v>
      </c>
      <c r="B34" s="212"/>
      <c r="C34" s="212"/>
      <c r="D34" s="212"/>
      <c r="E34" s="212"/>
      <c r="F34" s="213"/>
      <c r="G34" s="16">
        <v>27</v>
      </c>
      <c r="H34" s="58">
        <v>0</v>
      </c>
      <c r="I34" s="58">
        <v>0</v>
      </c>
    </row>
    <row r="35" spans="1:9" ht="12.75" customHeight="1" x14ac:dyDescent="0.2">
      <c r="A35" s="211" t="s">
        <v>74</v>
      </c>
      <c r="B35" s="212"/>
      <c r="C35" s="212"/>
      <c r="D35" s="212"/>
      <c r="E35" s="212"/>
      <c r="F35" s="213"/>
      <c r="G35" s="16">
        <v>28</v>
      </c>
      <c r="H35" s="58">
        <v>31933235</v>
      </c>
      <c r="I35" s="58">
        <v>23742294.300000001</v>
      </c>
    </row>
    <row r="36" spans="1:9" ht="12.75" customHeight="1" x14ac:dyDescent="0.2">
      <c r="A36" s="211" t="s">
        <v>75</v>
      </c>
      <c r="B36" s="212"/>
      <c r="C36" s="212"/>
      <c r="D36" s="212"/>
      <c r="E36" s="212"/>
      <c r="F36" s="213"/>
      <c r="G36" s="16">
        <v>29</v>
      </c>
      <c r="H36" s="58">
        <v>0</v>
      </c>
      <c r="I36" s="58">
        <v>0</v>
      </c>
    </row>
    <row r="37" spans="1:9" ht="12.75" customHeight="1" x14ac:dyDescent="0.2">
      <c r="A37" s="211" t="s">
        <v>76</v>
      </c>
      <c r="B37" s="212"/>
      <c r="C37" s="212"/>
      <c r="D37" s="212"/>
      <c r="E37" s="212"/>
      <c r="F37" s="213"/>
      <c r="G37" s="16">
        <v>30</v>
      </c>
      <c r="H37" s="58">
        <v>0</v>
      </c>
      <c r="I37" s="58">
        <v>0</v>
      </c>
    </row>
    <row r="38" spans="1:9" ht="12.75" customHeight="1" x14ac:dyDescent="0.2">
      <c r="A38" s="220" t="s">
        <v>77</v>
      </c>
      <c r="B38" s="221"/>
      <c r="C38" s="221"/>
      <c r="D38" s="221"/>
      <c r="E38" s="221"/>
      <c r="F38" s="222"/>
      <c r="G38" s="17">
        <v>31</v>
      </c>
      <c r="H38" s="59">
        <f>H39+H40+H41+H42</f>
        <v>21838477</v>
      </c>
      <c r="I38" s="59">
        <f>I39+I40+I41+I42</f>
        <v>14124953.140000001</v>
      </c>
    </row>
    <row r="39" spans="1:9" ht="12.75" customHeight="1" x14ac:dyDescent="0.2">
      <c r="A39" s="211" t="s">
        <v>78</v>
      </c>
      <c r="B39" s="212"/>
      <c r="C39" s="212"/>
      <c r="D39" s="212"/>
      <c r="E39" s="212"/>
      <c r="F39" s="213"/>
      <c r="G39" s="16">
        <v>32</v>
      </c>
      <c r="H39" s="58">
        <v>0</v>
      </c>
      <c r="I39" s="58">
        <v>0</v>
      </c>
    </row>
    <row r="40" spans="1:9" ht="21.6" customHeight="1" x14ac:dyDescent="0.2">
      <c r="A40" s="211" t="s">
        <v>79</v>
      </c>
      <c r="B40" s="212"/>
      <c r="C40" s="212"/>
      <c r="D40" s="212"/>
      <c r="E40" s="212"/>
      <c r="F40" s="213"/>
      <c r="G40" s="16">
        <v>33</v>
      </c>
      <c r="H40" s="58">
        <v>0</v>
      </c>
      <c r="I40" s="58">
        <v>0</v>
      </c>
    </row>
    <row r="41" spans="1:9" ht="12.75" customHeight="1" x14ac:dyDescent="0.2">
      <c r="A41" s="211" t="s">
        <v>80</v>
      </c>
      <c r="B41" s="212"/>
      <c r="C41" s="212"/>
      <c r="D41" s="212"/>
      <c r="E41" s="212"/>
      <c r="F41" s="213"/>
      <c r="G41" s="16">
        <v>34</v>
      </c>
      <c r="H41" s="58">
        <v>21361786</v>
      </c>
      <c r="I41" s="58">
        <v>13688818.49</v>
      </c>
    </row>
    <row r="42" spans="1:9" ht="12.75" customHeight="1" x14ac:dyDescent="0.2">
      <c r="A42" s="211" t="s">
        <v>81</v>
      </c>
      <c r="B42" s="212"/>
      <c r="C42" s="212"/>
      <c r="D42" s="212"/>
      <c r="E42" s="212"/>
      <c r="F42" s="213"/>
      <c r="G42" s="16">
        <v>35</v>
      </c>
      <c r="H42" s="58">
        <v>476691</v>
      </c>
      <c r="I42" s="58">
        <v>436134.65</v>
      </c>
    </row>
    <row r="43" spans="1:9" ht="12.75" customHeight="1" x14ac:dyDescent="0.2">
      <c r="A43" s="195" t="s">
        <v>82</v>
      </c>
      <c r="B43" s="196"/>
      <c r="C43" s="196"/>
      <c r="D43" s="196"/>
      <c r="E43" s="196"/>
      <c r="F43" s="197"/>
      <c r="G43" s="16">
        <v>36</v>
      </c>
      <c r="H43" s="58">
        <v>15448894</v>
      </c>
      <c r="I43" s="58">
        <v>8397045.9900000002</v>
      </c>
    </row>
    <row r="44" spans="1:9" ht="12.75" customHeight="1" x14ac:dyDescent="0.2">
      <c r="A44" s="203" t="s">
        <v>83</v>
      </c>
      <c r="B44" s="204"/>
      <c r="C44" s="204"/>
      <c r="D44" s="204"/>
      <c r="E44" s="204"/>
      <c r="F44" s="205"/>
      <c r="G44" s="17">
        <v>37</v>
      </c>
      <c r="H44" s="59">
        <f>H45+H53+H60+H70</f>
        <v>649161762</v>
      </c>
      <c r="I44" s="59">
        <f>I45+I53+I60+I70</f>
        <v>519614298.51999998</v>
      </c>
    </row>
    <row r="45" spans="1:9" ht="12.75" customHeight="1" x14ac:dyDescent="0.2">
      <c r="A45" s="220" t="s">
        <v>84</v>
      </c>
      <c r="B45" s="221"/>
      <c r="C45" s="221"/>
      <c r="D45" s="221"/>
      <c r="E45" s="221"/>
      <c r="F45" s="222"/>
      <c r="G45" s="17">
        <v>38</v>
      </c>
      <c r="H45" s="59">
        <f>SUM(H46:H52)</f>
        <v>170522390</v>
      </c>
      <c r="I45" s="59">
        <f>SUM(I46:I52)</f>
        <v>44178636.399999999</v>
      </c>
    </row>
    <row r="46" spans="1:9" ht="12.75" customHeight="1" x14ac:dyDescent="0.2">
      <c r="A46" s="211" t="s">
        <v>85</v>
      </c>
      <c r="B46" s="212"/>
      <c r="C46" s="212"/>
      <c r="D46" s="212"/>
      <c r="E46" s="212"/>
      <c r="F46" s="213"/>
      <c r="G46" s="16">
        <v>39</v>
      </c>
      <c r="H46" s="58">
        <v>0</v>
      </c>
      <c r="I46" s="58">
        <v>0</v>
      </c>
    </row>
    <row r="47" spans="1:9" ht="12.75" customHeight="1" x14ac:dyDescent="0.2">
      <c r="A47" s="211" t="s">
        <v>86</v>
      </c>
      <c r="B47" s="212"/>
      <c r="C47" s="212"/>
      <c r="D47" s="212"/>
      <c r="E47" s="212"/>
      <c r="F47" s="213"/>
      <c r="G47" s="16">
        <v>40</v>
      </c>
      <c r="H47" s="58">
        <v>170522390</v>
      </c>
      <c r="I47" s="58">
        <v>44178636.399999999</v>
      </c>
    </row>
    <row r="48" spans="1:9" ht="12.75" customHeight="1" x14ac:dyDescent="0.2">
      <c r="A48" s="211" t="s">
        <v>87</v>
      </c>
      <c r="B48" s="212"/>
      <c r="C48" s="212"/>
      <c r="D48" s="212"/>
      <c r="E48" s="212"/>
      <c r="F48" s="213"/>
      <c r="G48" s="16">
        <v>41</v>
      </c>
      <c r="H48" s="58">
        <v>0</v>
      </c>
      <c r="I48" s="58">
        <v>0</v>
      </c>
    </row>
    <row r="49" spans="1:9" ht="12.75" customHeight="1" x14ac:dyDescent="0.2">
      <c r="A49" s="211" t="s">
        <v>88</v>
      </c>
      <c r="B49" s="212"/>
      <c r="C49" s="212"/>
      <c r="D49" s="212"/>
      <c r="E49" s="212"/>
      <c r="F49" s="213"/>
      <c r="G49" s="16">
        <v>42</v>
      </c>
      <c r="H49" s="58">
        <v>0</v>
      </c>
      <c r="I49" s="58">
        <v>0</v>
      </c>
    </row>
    <row r="50" spans="1:9" ht="12.75" customHeight="1" x14ac:dyDescent="0.2">
      <c r="A50" s="211" t="s">
        <v>89</v>
      </c>
      <c r="B50" s="212"/>
      <c r="C50" s="212"/>
      <c r="D50" s="212"/>
      <c r="E50" s="212"/>
      <c r="F50" s="213"/>
      <c r="G50" s="16">
        <v>43</v>
      </c>
      <c r="H50" s="58">
        <v>0</v>
      </c>
      <c r="I50" s="58">
        <v>0</v>
      </c>
    </row>
    <row r="51" spans="1:9" ht="12.75" customHeight="1" x14ac:dyDescent="0.2">
      <c r="A51" s="211" t="s">
        <v>90</v>
      </c>
      <c r="B51" s="212"/>
      <c r="C51" s="212"/>
      <c r="D51" s="212"/>
      <c r="E51" s="212"/>
      <c r="F51" s="213"/>
      <c r="G51" s="16">
        <v>44</v>
      </c>
      <c r="H51" s="58">
        <v>0</v>
      </c>
      <c r="I51" s="58">
        <v>0</v>
      </c>
    </row>
    <row r="52" spans="1:9" ht="12.75" customHeight="1" x14ac:dyDescent="0.2">
      <c r="A52" s="211" t="s">
        <v>91</v>
      </c>
      <c r="B52" s="212"/>
      <c r="C52" s="212"/>
      <c r="D52" s="212"/>
      <c r="E52" s="212"/>
      <c r="F52" s="213"/>
      <c r="G52" s="16">
        <v>45</v>
      </c>
      <c r="H52" s="58">
        <v>0</v>
      </c>
      <c r="I52" s="58">
        <v>0</v>
      </c>
    </row>
    <row r="53" spans="1:9" ht="12.75" customHeight="1" x14ac:dyDescent="0.2">
      <c r="A53" s="220" t="s">
        <v>92</v>
      </c>
      <c r="B53" s="221"/>
      <c r="C53" s="221"/>
      <c r="D53" s="221"/>
      <c r="E53" s="221"/>
      <c r="F53" s="222"/>
      <c r="G53" s="17">
        <v>46</v>
      </c>
      <c r="H53" s="59">
        <f>SUM(H54:H59)</f>
        <v>357907596</v>
      </c>
      <c r="I53" s="59">
        <f>SUM(I54:I59)</f>
        <v>192626443.58000001</v>
      </c>
    </row>
    <row r="54" spans="1:9" ht="12.75" customHeight="1" x14ac:dyDescent="0.2">
      <c r="A54" s="211" t="s">
        <v>93</v>
      </c>
      <c r="B54" s="212"/>
      <c r="C54" s="212"/>
      <c r="D54" s="212"/>
      <c r="E54" s="212"/>
      <c r="F54" s="213"/>
      <c r="G54" s="16">
        <v>47</v>
      </c>
      <c r="H54" s="58">
        <v>8462334</v>
      </c>
      <c r="I54" s="58">
        <v>10027853.34</v>
      </c>
    </row>
    <row r="55" spans="1:9" ht="24.6" customHeight="1" x14ac:dyDescent="0.2">
      <c r="A55" s="211" t="s">
        <v>94</v>
      </c>
      <c r="B55" s="212"/>
      <c r="C55" s="212"/>
      <c r="D55" s="212"/>
      <c r="E55" s="212"/>
      <c r="F55" s="213"/>
      <c r="G55" s="16">
        <v>48</v>
      </c>
      <c r="H55" s="58">
        <v>116093195</v>
      </c>
      <c r="I55" s="58">
        <v>87904822.859999999</v>
      </c>
    </row>
    <row r="56" spans="1:9" ht="12.75" customHeight="1" x14ac:dyDescent="0.2">
      <c r="A56" s="211" t="s">
        <v>95</v>
      </c>
      <c r="B56" s="212"/>
      <c r="C56" s="212"/>
      <c r="D56" s="212"/>
      <c r="E56" s="212"/>
      <c r="F56" s="213"/>
      <c r="G56" s="16">
        <v>49</v>
      </c>
      <c r="H56" s="58">
        <v>207009285</v>
      </c>
      <c r="I56" s="58">
        <v>81353018.930000007</v>
      </c>
    </row>
    <row r="57" spans="1:9" ht="12.75" customHeight="1" x14ac:dyDescent="0.2">
      <c r="A57" s="211" t="s">
        <v>96</v>
      </c>
      <c r="B57" s="212"/>
      <c r="C57" s="212"/>
      <c r="D57" s="212"/>
      <c r="E57" s="212"/>
      <c r="F57" s="213"/>
      <c r="G57" s="16">
        <v>50</v>
      </c>
      <c r="H57" s="58">
        <v>0</v>
      </c>
      <c r="I57" s="58">
        <v>0</v>
      </c>
    </row>
    <row r="58" spans="1:9" ht="12.75" customHeight="1" x14ac:dyDescent="0.2">
      <c r="A58" s="211" t="s">
        <v>97</v>
      </c>
      <c r="B58" s="212"/>
      <c r="C58" s="212"/>
      <c r="D58" s="212"/>
      <c r="E58" s="212"/>
      <c r="F58" s="213"/>
      <c r="G58" s="16">
        <v>51</v>
      </c>
      <c r="H58" s="58">
        <v>16367325</v>
      </c>
      <c r="I58" s="58">
        <v>11651467.550000001</v>
      </c>
    </row>
    <row r="59" spans="1:9" ht="12.75" customHeight="1" x14ac:dyDescent="0.2">
      <c r="A59" s="211" t="s">
        <v>98</v>
      </c>
      <c r="B59" s="212"/>
      <c r="C59" s="212"/>
      <c r="D59" s="212"/>
      <c r="E59" s="212"/>
      <c r="F59" s="213"/>
      <c r="G59" s="16">
        <v>52</v>
      </c>
      <c r="H59" s="58">
        <v>9975457</v>
      </c>
      <c r="I59" s="58">
        <v>1689280.8999999997</v>
      </c>
    </row>
    <row r="60" spans="1:9" ht="12.75" customHeight="1" x14ac:dyDescent="0.2">
      <c r="A60" s="220" t="s">
        <v>99</v>
      </c>
      <c r="B60" s="221"/>
      <c r="C60" s="221"/>
      <c r="D60" s="221"/>
      <c r="E60" s="221"/>
      <c r="F60" s="222"/>
      <c r="G60" s="17">
        <v>53</v>
      </c>
      <c r="H60" s="59">
        <f>SUM(H61:H69)</f>
        <v>38899254</v>
      </c>
      <c r="I60" s="59">
        <f>SUM(I61:I69)</f>
        <v>36976148.210000001</v>
      </c>
    </row>
    <row r="61" spans="1:9" ht="12.75" customHeight="1" x14ac:dyDescent="0.2">
      <c r="A61" s="211" t="s">
        <v>100</v>
      </c>
      <c r="B61" s="212"/>
      <c r="C61" s="212"/>
      <c r="D61" s="212"/>
      <c r="E61" s="212"/>
      <c r="F61" s="213"/>
      <c r="G61" s="16">
        <v>54</v>
      </c>
      <c r="H61" s="58">
        <v>1007535</v>
      </c>
      <c r="I61" s="58">
        <v>0</v>
      </c>
    </row>
    <row r="62" spans="1:9" ht="12.75" customHeight="1" x14ac:dyDescent="0.2">
      <c r="A62" s="211" t="s">
        <v>101</v>
      </c>
      <c r="B62" s="212"/>
      <c r="C62" s="212"/>
      <c r="D62" s="212"/>
      <c r="E62" s="212"/>
      <c r="F62" s="213"/>
      <c r="G62" s="16">
        <v>55</v>
      </c>
      <c r="H62" s="58">
        <v>0</v>
      </c>
      <c r="I62" s="58">
        <v>0</v>
      </c>
    </row>
    <row r="63" spans="1:9" ht="12.75" customHeight="1" x14ac:dyDescent="0.2">
      <c r="A63" s="211" t="s">
        <v>102</v>
      </c>
      <c r="B63" s="212"/>
      <c r="C63" s="212"/>
      <c r="D63" s="212"/>
      <c r="E63" s="212"/>
      <c r="F63" s="213"/>
      <c r="G63" s="16">
        <v>56</v>
      </c>
      <c r="H63" s="58">
        <v>0</v>
      </c>
      <c r="I63" s="58">
        <v>0</v>
      </c>
    </row>
    <row r="64" spans="1:9" ht="23.45" customHeight="1" x14ac:dyDescent="0.2">
      <c r="A64" s="211" t="s">
        <v>103</v>
      </c>
      <c r="B64" s="212"/>
      <c r="C64" s="212"/>
      <c r="D64" s="212"/>
      <c r="E64" s="212"/>
      <c r="F64" s="213"/>
      <c r="G64" s="16">
        <v>57</v>
      </c>
      <c r="H64" s="58">
        <v>0</v>
      </c>
      <c r="I64" s="58">
        <v>0</v>
      </c>
    </row>
    <row r="65" spans="1:9" ht="21" customHeight="1" x14ac:dyDescent="0.2">
      <c r="A65" s="211" t="s">
        <v>104</v>
      </c>
      <c r="B65" s="212"/>
      <c r="C65" s="212"/>
      <c r="D65" s="212"/>
      <c r="E65" s="212"/>
      <c r="F65" s="213"/>
      <c r="G65" s="16">
        <v>58</v>
      </c>
      <c r="H65" s="58">
        <v>0</v>
      </c>
      <c r="I65" s="58">
        <v>0</v>
      </c>
    </row>
    <row r="66" spans="1:9" ht="22.9" customHeight="1" x14ac:dyDescent="0.2">
      <c r="A66" s="211" t="s">
        <v>105</v>
      </c>
      <c r="B66" s="212"/>
      <c r="C66" s="212"/>
      <c r="D66" s="212"/>
      <c r="E66" s="212"/>
      <c r="F66" s="213"/>
      <c r="G66" s="16">
        <v>59</v>
      </c>
      <c r="H66" s="58">
        <v>0</v>
      </c>
      <c r="I66" s="58">
        <v>0</v>
      </c>
    </row>
    <row r="67" spans="1:9" ht="12.75" customHeight="1" x14ac:dyDescent="0.2">
      <c r="A67" s="211" t="s">
        <v>106</v>
      </c>
      <c r="B67" s="212"/>
      <c r="C67" s="212"/>
      <c r="D67" s="212"/>
      <c r="E67" s="212"/>
      <c r="F67" s="213"/>
      <c r="G67" s="16">
        <v>60</v>
      </c>
      <c r="H67" s="58">
        <v>37891719</v>
      </c>
      <c r="I67" s="58">
        <v>32936148.210000001</v>
      </c>
    </row>
    <row r="68" spans="1:9" ht="12.75" customHeight="1" x14ac:dyDescent="0.2">
      <c r="A68" s="211" t="s">
        <v>107</v>
      </c>
      <c r="B68" s="212"/>
      <c r="C68" s="212"/>
      <c r="D68" s="212"/>
      <c r="E68" s="212"/>
      <c r="F68" s="213"/>
      <c r="G68" s="16">
        <v>61</v>
      </c>
      <c r="H68" s="58">
        <v>0</v>
      </c>
      <c r="I68" s="58">
        <v>4040000</v>
      </c>
    </row>
    <row r="69" spans="1:9" ht="12.75" customHeight="1" x14ac:dyDescent="0.2">
      <c r="A69" s="211" t="s">
        <v>108</v>
      </c>
      <c r="B69" s="212"/>
      <c r="C69" s="212"/>
      <c r="D69" s="212"/>
      <c r="E69" s="212"/>
      <c r="F69" s="213"/>
      <c r="G69" s="16">
        <v>62</v>
      </c>
      <c r="H69" s="58">
        <v>0</v>
      </c>
      <c r="I69" s="58">
        <v>0</v>
      </c>
    </row>
    <row r="70" spans="1:9" ht="12.75" customHeight="1" x14ac:dyDescent="0.2">
      <c r="A70" s="195" t="s">
        <v>109</v>
      </c>
      <c r="B70" s="196"/>
      <c r="C70" s="196"/>
      <c r="D70" s="196"/>
      <c r="E70" s="196"/>
      <c r="F70" s="197"/>
      <c r="G70" s="16">
        <v>63</v>
      </c>
      <c r="H70" s="58">
        <v>81832522</v>
      </c>
      <c r="I70" s="58">
        <v>245833070.33000001</v>
      </c>
    </row>
    <row r="71" spans="1:9" ht="12.75" customHeight="1" x14ac:dyDescent="0.2">
      <c r="A71" s="198" t="s">
        <v>110</v>
      </c>
      <c r="B71" s="199"/>
      <c r="C71" s="199"/>
      <c r="D71" s="199"/>
      <c r="E71" s="199"/>
      <c r="F71" s="200"/>
      <c r="G71" s="16">
        <v>64</v>
      </c>
      <c r="H71" s="58">
        <v>11056679</v>
      </c>
      <c r="I71" s="58">
        <v>32378858.289999999</v>
      </c>
    </row>
    <row r="72" spans="1:9" ht="12.75" customHeight="1" x14ac:dyDescent="0.2">
      <c r="A72" s="203" t="s">
        <v>111</v>
      </c>
      <c r="B72" s="204"/>
      <c r="C72" s="204"/>
      <c r="D72" s="204"/>
      <c r="E72" s="204"/>
      <c r="F72" s="205"/>
      <c r="G72" s="17">
        <v>65</v>
      </c>
      <c r="H72" s="59">
        <f>H8+H9+H44+H71</f>
        <v>896726141</v>
      </c>
      <c r="I72" s="59">
        <f>I8+I9+I44+I71</f>
        <v>786124427.67999995</v>
      </c>
    </row>
    <row r="73" spans="1:9" ht="12.75" customHeight="1" x14ac:dyDescent="0.2">
      <c r="A73" s="206" t="s">
        <v>112</v>
      </c>
      <c r="B73" s="207"/>
      <c r="C73" s="207"/>
      <c r="D73" s="207"/>
      <c r="E73" s="207"/>
      <c r="F73" s="208"/>
      <c r="G73" s="19">
        <v>66</v>
      </c>
      <c r="H73" s="60">
        <v>0</v>
      </c>
      <c r="I73" s="60">
        <v>0</v>
      </c>
    </row>
    <row r="74" spans="1:9" x14ac:dyDescent="0.2">
      <c r="A74" s="209" t="s">
        <v>113</v>
      </c>
      <c r="B74" s="210"/>
      <c r="C74" s="210"/>
      <c r="D74" s="210"/>
      <c r="E74" s="210"/>
      <c r="F74" s="210"/>
      <c r="G74" s="210"/>
      <c r="H74" s="210"/>
      <c r="I74" s="210"/>
    </row>
    <row r="75" spans="1:9" ht="12.75" customHeight="1" x14ac:dyDescent="0.2">
      <c r="A75" s="193" t="s">
        <v>114</v>
      </c>
      <c r="B75" s="193"/>
      <c r="C75" s="193"/>
      <c r="D75" s="193"/>
      <c r="E75" s="193"/>
      <c r="F75" s="193"/>
      <c r="G75" s="17">
        <v>67</v>
      </c>
      <c r="H75" s="59">
        <f>H76+H77+H78+H84+H85+H89+H92+H95</f>
        <v>293799903</v>
      </c>
      <c r="I75" s="59">
        <f>I76+I77+I78+I84+I85+I89+I92+I95</f>
        <v>307093381.63</v>
      </c>
    </row>
    <row r="76" spans="1:9" ht="12.75" customHeight="1" x14ac:dyDescent="0.2">
      <c r="A76" s="201" t="s">
        <v>115</v>
      </c>
      <c r="B76" s="201"/>
      <c r="C76" s="201"/>
      <c r="D76" s="201"/>
      <c r="E76" s="201"/>
      <c r="F76" s="201"/>
      <c r="G76" s="16">
        <v>68</v>
      </c>
      <c r="H76" s="44">
        <v>133165000</v>
      </c>
      <c r="I76" s="44">
        <v>133165000</v>
      </c>
    </row>
    <row r="77" spans="1:9" ht="12.75" customHeight="1" x14ac:dyDescent="0.2">
      <c r="A77" s="201" t="s">
        <v>116</v>
      </c>
      <c r="B77" s="201"/>
      <c r="C77" s="201"/>
      <c r="D77" s="201"/>
      <c r="E77" s="201"/>
      <c r="F77" s="201"/>
      <c r="G77" s="16">
        <v>69</v>
      </c>
      <c r="H77" s="44">
        <v>0</v>
      </c>
      <c r="I77" s="44">
        <v>0</v>
      </c>
    </row>
    <row r="78" spans="1:9" ht="12.75" customHeight="1" x14ac:dyDescent="0.2">
      <c r="A78" s="202" t="s">
        <v>117</v>
      </c>
      <c r="B78" s="202"/>
      <c r="C78" s="202"/>
      <c r="D78" s="202"/>
      <c r="E78" s="202"/>
      <c r="F78" s="202"/>
      <c r="G78" s="17">
        <v>70</v>
      </c>
      <c r="H78" s="59">
        <f>SUM(H79:H83)</f>
        <v>21290256</v>
      </c>
      <c r="I78" s="59">
        <f>SUM(I79:I83)</f>
        <v>20055495.640000001</v>
      </c>
    </row>
    <row r="79" spans="1:9" ht="12.75" customHeight="1" x14ac:dyDescent="0.2">
      <c r="A79" s="191" t="s">
        <v>118</v>
      </c>
      <c r="B79" s="191"/>
      <c r="C79" s="191"/>
      <c r="D79" s="191"/>
      <c r="E79" s="191"/>
      <c r="F79" s="191"/>
      <c r="G79" s="16">
        <v>71</v>
      </c>
      <c r="H79" s="44">
        <v>6658250</v>
      </c>
      <c r="I79" s="44">
        <v>6658250</v>
      </c>
    </row>
    <row r="80" spans="1:9" ht="12.75" customHeight="1" x14ac:dyDescent="0.2">
      <c r="A80" s="191" t="s">
        <v>119</v>
      </c>
      <c r="B80" s="191"/>
      <c r="C80" s="191"/>
      <c r="D80" s="191"/>
      <c r="E80" s="191"/>
      <c r="F80" s="191"/>
      <c r="G80" s="16">
        <v>72</v>
      </c>
      <c r="H80" s="44">
        <v>14872546</v>
      </c>
      <c r="I80" s="44">
        <v>13903445.640000001</v>
      </c>
    </row>
    <row r="81" spans="1:9" ht="12.75" customHeight="1" x14ac:dyDescent="0.2">
      <c r="A81" s="191" t="s">
        <v>120</v>
      </c>
      <c r="B81" s="191"/>
      <c r="C81" s="191"/>
      <c r="D81" s="191"/>
      <c r="E81" s="191"/>
      <c r="F81" s="191"/>
      <c r="G81" s="16">
        <v>73</v>
      </c>
      <c r="H81" s="44">
        <v>-240540</v>
      </c>
      <c r="I81" s="44">
        <v>-506200</v>
      </c>
    </row>
    <row r="82" spans="1:9" ht="12.75" customHeight="1" x14ac:dyDescent="0.2">
      <c r="A82" s="191" t="s">
        <v>121</v>
      </c>
      <c r="B82" s="191"/>
      <c r="C82" s="191"/>
      <c r="D82" s="191"/>
      <c r="E82" s="191"/>
      <c r="F82" s="191"/>
      <c r="G82" s="16">
        <v>74</v>
      </c>
      <c r="H82" s="44">
        <v>0</v>
      </c>
      <c r="I82" s="44">
        <v>0</v>
      </c>
    </row>
    <row r="83" spans="1:9" ht="12.75" customHeight="1" x14ac:dyDescent="0.2">
      <c r="A83" s="191" t="s">
        <v>122</v>
      </c>
      <c r="B83" s="191"/>
      <c r="C83" s="191"/>
      <c r="D83" s="191"/>
      <c r="E83" s="191"/>
      <c r="F83" s="191"/>
      <c r="G83" s="16">
        <v>75</v>
      </c>
      <c r="H83" s="44">
        <v>0</v>
      </c>
      <c r="I83" s="44">
        <v>0</v>
      </c>
    </row>
    <row r="84" spans="1:9" ht="12.75" customHeight="1" x14ac:dyDescent="0.2">
      <c r="A84" s="201" t="s">
        <v>123</v>
      </c>
      <c r="B84" s="201"/>
      <c r="C84" s="201"/>
      <c r="D84" s="201"/>
      <c r="E84" s="201"/>
      <c r="F84" s="201"/>
      <c r="G84" s="16">
        <v>76</v>
      </c>
      <c r="H84" s="44">
        <v>0</v>
      </c>
      <c r="I84" s="44">
        <v>0</v>
      </c>
    </row>
    <row r="85" spans="1:9" ht="12.75" customHeight="1" x14ac:dyDescent="0.2">
      <c r="A85" s="202" t="s">
        <v>124</v>
      </c>
      <c r="B85" s="202"/>
      <c r="C85" s="202"/>
      <c r="D85" s="202"/>
      <c r="E85" s="202"/>
      <c r="F85" s="202"/>
      <c r="G85" s="17">
        <v>77</v>
      </c>
      <c r="H85" s="59">
        <f>H86+H87+H88</f>
        <v>0</v>
      </c>
      <c r="I85" s="59">
        <f>I86+I87+I88</f>
        <v>0</v>
      </c>
    </row>
    <row r="86" spans="1:9" ht="12.75" customHeight="1" x14ac:dyDescent="0.2">
      <c r="A86" s="191" t="s">
        <v>125</v>
      </c>
      <c r="B86" s="191"/>
      <c r="C86" s="191"/>
      <c r="D86" s="191"/>
      <c r="E86" s="191"/>
      <c r="F86" s="191"/>
      <c r="G86" s="16">
        <v>78</v>
      </c>
      <c r="H86" s="58">
        <v>0</v>
      </c>
      <c r="I86" s="58">
        <v>0</v>
      </c>
    </row>
    <row r="87" spans="1:9" ht="12.75" customHeight="1" x14ac:dyDescent="0.2">
      <c r="A87" s="191" t="s">
        <v>126</v>
      </c>
      <c r="B87" s="191"/>
      <c r="C87" s="191"/>
      <c r="D87" s="191"/>
      <c r="E87" s="191"/>
      <c r="F87" s="191"/>
      <c r="G87" s="16">
        <v>79</v>
      </c>
      <c r="H87" s="58">
        <v>0</v>
      </c>
      <c r="I87" s="58">
        <v>0</v>
      </c>
    </row>
    <row r="88" spans="1:9" ht="12.75" customHeight="1" x14ac:dyDescent="0.2">
      <c r="A88" s="191" t="s">
        <v>127</v>
      </c>
      <c r="B88" s="191"/>
      <c r="C88" s="191"/>
      <c r="D88" s="191"/>
      <c r="E88" s="191"/>
      <c r="F88" s="191"/>
      <c r="G88" s="16">
        <v>80</v>
      </c>
      <c r="H88" s="58">
        <v>0</v>
      </c>
      <c r="I88" s="58">
        <v>0</v>
      </c>
    </row>
    <row r="89" spans="1:9" ht="22.9" customHeight="1" x14ac:dyDescent="0.2">
      <c r="A89" s="202" t="s">
        <v>128</v>
      </c>
      <c r="B89" s="202"/>
      <c r="C89" s="202"/>
      <c r="D89" s="202"/>
      <c r="E89" s="202"/>
      <c r="F89" s="202"/>
      <c r="G89" s="17">
        <v>81</v>
      </c>
      <c r="H89" s="59">
        <f>H90-H91</f>
        <v>43793578</v>
      </c>
      <c r="I89" s="59">
        <f>I90-I91</f>
        <v>77382005.090000004</v>
      </c>
    </row>
    <row r="90" spans="1:9" ht="12.75" customHeight="1" x14ac:dyDescent="0.2">
      <c r="A90" s="191" t="s">
        <v>129</v>
      </c>
      <c r="B90" s="191"/>
      <c r="C90" s="191"/>
      <c r="D90" s="191"/>
      <c r="E90" s="191"/>
      <c r="F90" s="191"/>
      <c r="G90" s="16">
        <v>82</v>
      </c>
      <c r="H90" s="44">
        <v>43793578</v>
      </c>
      <c r="I90" s="44">
        <v>77382005.090000004</v>
      </c>
    </row>
    <row r="91" spans="1:9" ht="12.75" customHeight="1" x14ac:dyDescent="0.2">
      <c r="A91" s="191" t="s">
        <v>130</v>
      </c>
      <c r="B91" s="191"/>
      <c r="C91" s="191"/>
      <c r="D91" s="191"/>
      <c r="E91" s="191"/>
      <c r="F91" s="191"/>
      <c r="G91" s="16">
        <v>83</v>
      </c>
      <c r="H91" s="44">
        <v>0</v>
      </c>
      <c r="I91" s="44">
        <v>0</v>
      </c>
    </row>
    <row r="92" spans="1:9" ht="12.75" customHeight="1" x14ac:dyDescent="0.2">
      <c r="A92" s="202" t="s">
        <v>131</v>
      </c>
      <c r="B92" s="202"/>
      <c r="C92" s="202"/>
      <c r="D92" s="202"/>
      <c r="E92" s="202"/>
      <c r="F92" s="202"/>
      <c r="G92" s="17">
        <v>84</v>
      </c>
      <c r="H92" s="59">
        <f>H93-H94</f>
        <v>95551069</v>
      </c>
      <c r="I92" s="59">
        <f>I93-I94</f>
        <v>76490880.900000006</v>
      </c>
    </row>
    <row r="93" spans="1:9" ht="12.75" customHeight="1" x14ac:dyDescent="0.2">
      <c r="A93" s="191" t="s">
        <v>132</v>
      </c>
      <c r="B93" s="191"/>
      <c r="C93" s="191"/>
      <c r="D93" s="191"/>
      <c r="E93" s="191"/>
      <c r="F93" s="191"/>
      <c r="G93" s="16">
        <v>85</v>
      </c>
      <c r="H93" s="44">
        <v>95551069</v>
      </c>
      <c r="I93" s="44">
        <v>76490880.900000006</v>
      </c>
    </row>
    <row r="94" spans="1:9" ht="12.75" customHeight="1" x14ac:dyDescent="0.2">
      <c r="A94" s="191" t="s">
        <v>133</v>
      </c>
      <c r="B94" s="191"/>
      <c r="C94" s="191"/>
      <c r="D94" s="191"/>
      <c r="E94" s="191"/>
      <c r="F94" s="191"/>
      <c r="G94" s="16">
        <v>86</v>
      </c>
      <c r="H94" s="44">
        <v>0</v>
      </c>
      <c r="I94" s="44">
        <v>0</v>
      </c>
    </row>
    <row r="95" spans="1:9" ht="12.75" customHeight="1" x14ac:dyDescent="0.2">
      <c r="A95" s="201" t="s">
        <v>134</v>
      </c>
      <c r="B95" s="201"/>
      <c r="C95" s="201"/>
      <c r="D95" s="201"/>
      <c r="E95" s="201"/>
      <c r="F95" s="201"/>
      <c r="G95" s="16">
        <v>87</v>
      </c>
      <c r="H95" s="44">
        <v>0</v>
      </c>
      <c r="I95" s="44">
        <v>0</v>
      </c>
    </row>
    <row r="96" spans="1:9" ht="12.75" customHeight="1" x14ac:dyDescent="0.2">
      <c r="A96" s="193" t="s">
        <v>135</v>
      </c>
      <c r="B96" s="193"/>
      <c r="C96" s="193"/>
      <c r="D96" s="193"/>
      <c r="E96" s="193"/>
      <c r="F96" s="193"/>
      <c r="G96" s="17">
        <v>88</v>
      </c>
      <c r="H96" s="59">
        <f>SUM(H97:H102)</f>
        <v>20184609.629999999</v>
      </c>
      <c r="I96" s="59">
        <f>SUM(I97:I102)</f>
        <v>20932945.579999998</v>
      </c>
    </row>
    <row r="97" spans="1:9" ht="25.9" customHeight="1" x14ac:dyDescent="0.2">
      <c r="A97" s="191" t="s">
        <v>136</v>
      </c>
      <c r="B97" s="191"/>
      <c r="C97" s="191"/>
      <c r="D97" s="191"/>
      <c r="E97" s="191"/>
      <c r="F97" s="191"/>
      <c r="G97" s="16">
        <v>89</v>
      </c>
      <c r="H97" s="44">
        <v>15321302.82</v>
      </c>
      <c r="I97" s="44">
        <v>12364218.65</v>
      </c>
    </row>
    <row r="98" spans="1:9" ht="12.75" customHeight="1" x14ac:dyDescent="0.2">
      <c r="A98" s="191" t="s">
        <v>137</v>
      </c>
      <c r="B98" s="191"/>
      <c r="C98" s="191"/>
      <c r="D98" s="191"/>
      <c r="E98" s="191"/>
      <c r="F98" s="191"/>
      <c r="G98" s="16">
        <v>90</v>
      </c>
      <c r="H98" s="44">
        <v>0</v>
      </c>
      <c r="I98" s="44">
        <v>0</v>
      </c>
    </row>
    <row r="99" spans="1:9" ht="12.75" customHeight="1" x14ac:dyDescent="0.2">
      <c r="A99" s="191" t="s">
        <v>138</v>
      </c>
      <c r="B99" s="191"/>
      <c r="C99" s="191"/>
      <c r="D99" s="191"/>
      <c r="E99" s="191"/>
      <c r="F99" s="191"/>
      <c r="G99" s="16">
        <v>91</v>
      </c>
      <c r="H99" s="44">
        <v>851400</v>
      </c>
      <c r="I99" s="44">
        <v>719915.37</v>
      </c>
    </row>
    <row r="100" spans="1:9" ht="12.75" customHeight="1" x14ac:dyDescent="0.2">
      <c r="A100" s="191" t="s">
        <v>139</v>
      </c>
      <c r="B100" s="191"/>
      <c r="C100" s="191"/>
      <c r="D100" s="191"/>
      <c r="E100" s="191"/>
      <c r="F100" s="191"/>
      <c r="G100" s="16">
        <v>92</v>
      </c>
      <c r="H100" s="58">
        <v>0</v>
      </c>
      <c r="I100" s="58">
        <v>0</v>
      </c>
    </row>
    <row r="101" spans="1:9" ht="12.75" customHeight="1" x14ac:dyDescent="0.2">
      <c r="A101" s="191" t="s">
        <v>140</v>
      </c>
      <c r="B101" s="191"/>
      <c r="C101" s="191"/>
      <c r="D101" s="191"/>
      <c r="E101" s="191"/>
      <c r="F101" s="191"/>
      <c r="G101" s="16">
        <v>93</v>
      </c>
      <c r="H101" s="58">
        <v>2433418</v>
      </c>
      <c r="I101" s="58">
        <v>2194577.31</v>
      </c>
    </row>
    <row r="102" spans="1:9" ht="12.75" customHeight="1" x14ac:dyDescent="0.2">
      <c r="A102" s="191" t="s">
        <v>141</v>
      </c>
      <c r="B102" s="191"/>
      <c r="C102" s="191"/>
      <c r="D102" s="191"/>
      <c r="E102" s="191"/>
      <c r="F102" s="191"/>
      <c r="G102" s="16">
        <v>94</v>
      </c>
      <c r="H102" s="58">
        <v>1578488.81</v>
      </c>
      <c r="I102" s="58">
        <v>5654234.25</v>
      </c>
    </row>
    <row r="103" spans="1:9" ht="12.75" customHeight="1" x14ac:dyDescent="0.2">
      <c r="A103" s="193" t="s">
        <v>142</v>
      </c>
      <c r="B103" s="193"/>
      <c r="C103" s="193"/>
      <c r="D103" s="193"/>
      <c r="E103" s="193"/>
      <c r="F103" s="193"/>
      <c r="G103" s="17">
        <v>95</v>
      </c>
      <c r="H103" s="59">
        <f>SUM(H104:H114)</f>
        <v>50833426</v>
      </c>
      <c r="I103" s="59">
        <f>SUM(I104:I114)</f>
        <v>57262033.690000005</v>
      </c>
    </row>
    <row r="104" spans="1:9" ht="12.75" customHeight="1" x14ac:dyDescent="0.2">
      <c r="A104" s="191" t="s">
        <v>143</v>
      </c>
      <c r="B104" s="191"/>
      <c r="C104" s="191"/>
      <c r="D104" s="191"/>
      <c r="E104" s="191"/>
      <c r="F104" s="191"/>
      <c r="G104" s="16">
        <v>96</v>
      </c>
      <c r="H104" s="45">
        <v>0</v>
      </c>
      <c r="I104" s="45">
        <v>0</v>
      </c>
    </row>
    <row r="105" spans="1:9" ht="12.75" customHeight="1" x14ac:dyDescent="0.2">
      <c r="A105" s="191" t="s">
        <v>144</v>
      </c>
      <c r="B105" s="191"/>
      <c r="C105" s="191"/>
      <c r="D105" s="191"/>
      <c r="E105" s="191"/>
      <c r="F105" s="191"/>
      <c r="G105" s="16">
        <v>97</v>
      </c>
      <c r="H105" s="44">
        <v>0</v>
      </c>
      <c r="I105" s="44">
        <v>0</v>
      </c>
    </row>
    <row r="106" spans="1:9" ht="24.6" customHeight="1" x14ac:dyDescent="0.2">
      <c r="A106" s="191" t="s">
        <v>145</v>
      </c>
      <c r="B106" s="191"/>
      <c r="C106" s="191"/>
      <c r="D106" s="191"/>
      <c r="E106" s="191"/>
      <c r="F106" s="191"/>
      <c r="G106" s="16">
        <v>98</v>
      </c>
      <c r="H106" s="44">
        <v>0</v>
      </c>
      <c r="I106" s="44">
        <v>0</v>
      </c>
    </row>
    <row r="107" spans="1:9" ht="22.15" customHeight="1" x14ac:dyDescent="0.2">
      <c r="A107" s="191" t="s">
        <v>146</v>
      </c>
      <c r="B107" s="191"/>
      <c r="C107" s="191"/>
      <c r="D107" s="191"/>
      <c r="E107" s="191"/>
      <c r="F107" s="191"/>
      <c r="G107" s="16">
        <v>99</v>
      </c>
      <c r="H107" s="44">
        <v>0</v>
      </c>
      <c r="I107" s="44">
        <v>0</v>
      </c>
    </row>
    <row r="108" spans="1:9" ht="12.75" customHeight="1" x14ac:dyDescent="0.2">
      <c r="A108" s="191" t="s">
        <v>147</v>
      </c>
      <c r="B108" s="191"/>
      <c r="C108" s="191"/>
      <c r="D108" s="191"/>
      <c r="E108" s="191"/>
      <c r="F108" s="191"/>
      <c r="G108" s="16">
        <v>100</v>
      </c>
      <c r="H108" s="44">
        <v>0</v>
      </c>
      <c r="I108" s="44">
        <v>0</v>
      </c>
    </row>
    <row r="109" spans="1:9" ht="12.75" customHeight="1" x14ac:dyDescent="0.2">
      <c r="A109" s="191" t="s">
        <v>148</v>
      </c>
      <c r="B109" s="191"/>
      <c r="C109" s="191"/>
      <c r="D109" s="191"/>
      <c r="E109" s="191"/>
      <c r="F109" s="191"/>
      <c r="G109" s="16">
        <v>101</v>
      </c>
      <c r="H109" s="44">
        <v>45154440</v>
      </c>
      <c r="I109" s="44">
        <v>56850759.810000002</v>
      </c>
    </row>
    <row r="110" spans="1:9" ht="12.75" customHeight="1" x14ac:dyDescent="0.2">
      <c r="A110" s="191" t="s">
        <v>149</v>
      </c>
      <c r="B110" s="191"/>
      <c r="C110" s="191"/>
      <c r="D110" s="191"/>
      <c r="E110" s="191"/>
      <c r="F110" s="191"/>
      <c r="G110" s="16">
        <v>102</v>
      </c>
      <c r="H110" s="44">
        <v>0</v>
      </c>
      <c r="I110" s="44">
        <v>0</v>
      </c>
    </row>
    <row r="111" spans="1:9" ht="12.75" customHeight="1" x14ac:dyDescent="0.2">
      <c r="A111" s="191" t="s">
        <v>150</v>
      </c>
      <c r="B111" s="191"/>
      <c r="C111" s="191"/>
      <c r="D111" s="191"/>
      <c r="E111" s="191"/>
      <c r="F111" s="191"/>
      <c r="G111" s="16">
        <v>103</v>
      </c>
      <c r="H111" s="45">
        <v>0</v>
      </c>
      <c r="I111" s="45">
        <v>0</v>
      </c>
    </row>
    <row r="112" spans="1:9" ht="12.75" customHeight="1" x14ac:dyDescent="0.2">
      <c r="A112" s="191" t="s">
        <v>151</v>
      </c>
      <c r="B112" s="191"/>
      <c r="C112" s="191"/>
      <c r="D112" s="191"/>
      <c r="E112" s="191"/>
      <c r="F112" s="191"/>
      <c r="G112" s="16">
        <v>104</v>
      </c>
      <c r="H112" s="44">
        <v>0</v>
      </c>
      <c r="I112" s="44">
        <v>0</v>
      </c>
    </row>
    <row r="113" spans="1:9" ht="12.75" customHeight="1" x14ac:dyDescent="0.2">
      <c r="A113" s="191" t="s">
        <v>152</v>
      </c>
      <c r="B113" s="191"/>
      <c r="C113" s="191"/>
      <c r="D113" s="191"/>
      <c r="E113" s="191"/>
      <c r="F113" s="191"/>
      <c r="G113" s="16">
        <v>105</v>
      </c>
      <c r="H113" s="58">
        <v>5678986</v>
      </c>
      <c r="I113" s="58">
        <v>411273.88</v>
      </c>
    </row>
    <row r="114" spans="1:9" ht="12.75" customHeight="1" x14ac:dyDescent="0.2">
      <c r="A114" s="191" t="s">
        <v>153</v>
      </c>
      <c r="B114" s="191"/>
      <c r="C114" s="191"/>
      <c r="D114" s="191"/>
      <c r="E114" s="191"/>
      <c r="F114" s="191"/>
      <c r="G114" s="16">
        <v>106</v>
      </c>
      <c r="H114" s="58">
        <v>0</v>
      </c>
      <c r="I114" s="58">
        <v>0</v>
      </c>
    </row>
    <row r="115" spans="1:9" ht="12.75" customHeight="1" x14ac:dyDescent="0.2">
      <c r="A115" s="193" t="s">
        <v>154</v>
      </c>
      <c r="B115" s="193"/>
      <c r="C115" s="193"/>
      <c r="D115" s="193"/>
      <c r="E115" s="193"/>
      <c r="F115" s="193"/>
      <c r="G115" s="17">
        <v>107</v>
      </c>
      <c r="H115" s="59">
        <f>SUM(H116:H129)</f>
        <v>283592662</v>
      </c>
      <c r="I115" s="59">
        <f>SUM(I116:I129)</f>
        <v>178928639.52000001</v>
      </c>
    </row>
    <row r="116" spans="1:9" ht="12.75" customHeight="1" x14ac:dyDescent="0.2">
      <c r="A116" s="191" t="s">
        <v>155</v>
      </c>
      <c r="B116" s="191"/>
      <c r="C116" s="191"/>
      <c r="D116" s="191"/>
      <c r="E116" s="191"/>
      <c r="F116" s="191"/>
      <c r="G116" s="16">
        <v>108</v>
      </c>
      <c r="H116" s="44">
        <v>14347243</v>
      </c>
      <c r="I116" s="44">
        <v>23160257.289999999</v>
      </c>
    </row>
    <row r="117" spans="1:9" ht="12.75" customHeight="1" x14ac:dyDescent="0.2">
      <c r="A117" s="191" t="s">
        <v>156</v>
      </c>
      <c r="B117" s="191"/>
      <c r="C117" s="191"/>
      <c r="D117" s="191"/>
      <c r="E117" s="191"/>
      <c r="F117" s="191"/>
      <c r="G117" s="16">
        <v>109</v>
      </c>
      <c r="H117" s="44">
        <v>0</v>
      </c>
      <c r="I117" s="44">
        <v>0</v>
      </c>
    </row>
    <row r="118" spans="1:9" ht="21.6" customHeight="1" x14ac:dyDescent="0.2">
      <c r="A118" s="191" t="s">
        <v>157</v>
      </c>
      <c r="B118" s="191"/>
      <c r="C118" s="191"/>
      <c r="D118" s="191"/>
      <c r="E118" s="191"/>
      <c r="F118" s="191"/>
      <c r="G118" s="16">
        <v>110</v>
      </c>
      <c r="H118" s="44">
        <v>90158074</v>
      </c>
      <c r="I118" s="44">
        <v>6598168.6200000001</v>
      </c>
    </row>
    <row r="119" spans="1:9" ht="25.9" customHeight="1" x14ac:dyDescent="0.2">
      <c r="A119" s="191" t="s">
        <v>158</v>
      </c>
      <c r="B119" s="191"/>
      <c r="C119" s="191"/>
      <c r="D119" s="191"/>
      <c r="E119" s="191"/>
      <c r="F119" s="191"/>
      <c r="G119" s="16">
        <v>111</v>
      </c>
      <c r="H119" s="44">
        <v>0</v>
      </c>
      <c r="I119" s="44">
        <v>0</v>
      </c>
    </row>
    <row r="120" spans="1:9" ht="12.75" customHeight="1" x14ac:dyDescent="0.2">
      <c r="A120" s="191" t="s">
        <v>159</v>
      </c>
      <c r="B120" s="191"/>
      <c r="C120" s="191"/>
      <c r="D120" s="191"/>
      <c r="E120" s="191"/>
      <c r="F120" s="191"/>
      <c r="G120" s="16">
        <v>112</v>
      </c>
      <c r="H120" s="44">
        <v>0</v>
      </c>
      <c r="I120" s="44">
        <v>0</v>
      </c>
    </row>
    <row r="121" spans="1:9" ht="12.75" customHeight="1" x14ac:dyDescent="0.2">
      <c r="A121" s="191" t="s">
        <v>160</v>
      </c>
      <c r="B121" s="191"/>
      <c r="C121" s="191"/>
      <c r="D121" s="191"/>
      <c r="E121" s="191"/>
      <c r="F121" s="191"/>
      <c r="G121" s="16">
        <v>113</v>
      </c>
      <c r="H121" s="44">
        <v>10050561</v>
      </c>
      <c r="I121" s="44">
        <v>25922606.510000002</v>
      </c>
    </row>
    <row r="122" spans="1:9" ht="12.75" customHeight="1" x14ac:dyDescent="0.2">
      <c r="A122" s="191" t="s">
        <v>161</v>
      </c>
      <c r="B122" s="191"/>
      <c r="C122" s="191"/>
      <c r="D122" s="191"/>
      <c r="E122" s="191"/>
      <c r="F122" s="191"/>
      <c r="G122" s="16">
        <v>114</v>
      </c>
      <c r="H122" s="44">
        <v>6611367</v>
      </c>
      <c r="I122" s="44">
        <v>10512321</v>
      </c>
    </row>
    <row r="123" spans="1:9" ht="12.75" customHeight="1" x14ac:dyDescent="0.2">
      <c r="A123" s="191" t="s">
        <v>162</v>
      </c>
      <c r="B123" s="191"/>
      <c r="C123" s="191"/>
      <c r="D123" s="191"/>
      <c r="E123" s="191"/>
      <c r="F123" s="191"/>
      <c r="G123" s="16">
        <v>115</v>
      </c>
      <c r="H123" s="44">
        <v>47258017</v>
      </c>
      <c r="I123" s="44">
        <v>3481087.28</v>
      </c>
    </row>
    <row r="124" spans="1:9" x14ac:dyDescent="0.2">
      <c r="A124" s="191" t="s">
        <v>163</v>
      </c>
      <c r="B124" s="191"/>
      <c r="C124" s="191"/>
      <c r="D124" s="191"/>
      <c r="E124" s="191"/>
      <c r="F124" s="191"/>
      <c r="G124" s="16">
        <v>116</v>
      </c>
      <c r="H124" s="44">
        <v>0</v>
      </c>
      <c r="I124" s="44">
        <v>0</v>
      </c>
    </row>
    <row r="125" spans="1:9" x14ac:dyDescent="0.2">
      <c r="A125" s="191" t="s">
        <v>164</v>
      </c>
      <c r="B125" s="191"/>
      <c r="C125" s="191"/>
      <c r="D125" s="191"/>
      <c r="E125" s="191"/>
      <c r="F125" s="191"/>
      <c r="G125" s="16">
        <v>117</v>
      </c>
      <c r="H125" s="44">
        <v>94323272</v>
      </c>
      <c r="I125" s="44">
        <v>84092233.590000004</v>
      </c>
    </row>
    <row r="126" spans="1:9" x14ac:dyDescent="0.2">
      <c r="A126" s="191" t="s">
        <v>165</v>
      </c>
      <c r="B126" s="191"/>
      <c r="C126" s="191"/>
      <c r="D126" s="191"/>
      <c r="E126" s="191"/>
      <c r="F126" s="191"/>
      <c r="G126" s="16">
        <v>118</v>
      </c>
      <c r="H126" s="44">
        <v>20844128</v>
      </c>
      <c r="I126" s="44">
        <v>25161965.23</v>
      </c>
    </row>
    <row r="127" spans="1:9" x14ac:dyDescent="0.2">
      <c r="A127" s="191" t="s">
        <v>166</v>
      </c>
      <c r="B127" s="191"/>
      <c r="C127" s="191"/>
      <c r="D127" s="191"/>
      <c r="E127" s="191"/>
      <c r="F127" s="191"/>
      <c r="G127" s="16">
        <v>119</v>
      </c>
      <c r="H127" s="44">
        <v>0</v>
      </c>
      <c r="I127" s="44">
        <v>0</v>
      </c>
    </row>
    <row r="128" spans="1:9" x14ac:dyDescent="0.2">
      <c r="A128" s="191" t="s">
        <v>167</v>
      </c>
      <c r="B128" s="191"/>
      <c r="C128" s="191"/>
      <c r="D128" s="191"/>
      <c r="E128" s="191"/>
      <c r="F128" s="191"/>
      <c r="G128" s="16">
        <v>120</v>
      </c>
      <c r="H128" s="58">
        <v>0</v>
      </c>
      <c r="I128" s="58">
        <v>0</v>
      </c>
    </row>
    <row r="129" spans="1:9" x14ac:dyDescent="0.2">
      <c r="A129" s="191" t="s">
        <v>168</v>
      </c>
      <c r="B129" s="191"/>
      <c r="C129" s="191"/>
      <c r="D129" s="191"/>
      <c r="E129" s="191"/>
      <c r="F129" s="191"/>
      <c r="G129" s="16">
        <v>121</v>
      </c>
      <c r="H129" s="58">
        <v>0</v>
      </c>
      <c r="I129" s="58">
        <v>0</v>
      </c>
    </row>
    <row r="130" spans="1:9" ht="22.15" customHeight="1" x14ac:dyDescent="0.2">
      <c r="A130" s="192" t="s">
        <v>169</v>
      </c>
      <c r="B130" s="192"/>
      <c r="C130" s="192"/>
      <c r="D130" s="192"/>
      <c r="E130" s="192"/>
      <c r="F130" s="192"/>
      <c r="G130" s="16">
        <v>122</v>
      </c>
      <c r="H130" s="58">
        <v>248315540</v>
      </c>
      <c r="I130" s="58">
        <v>221907427.27000001</v>
      </c>
    </row>
    <row r="131" spans="1:9" x14ac:dyDescent="0.2">
      <c r="A131" s="193" t="s">
        <v>170</v>
      </c>
      <c r="B131" s="193"/>
      <c r="C131" s="193"/>
      <c r="D131" s="193"/>
      <c r="E131" s="193"/>
      <c r="F131" s="193"/>
      <c r="G131" s="17">
        <v>123</v>
      </c>
      <c r="H131" s="59">
        <f>H75+H96+H103+H115+H130</f>
        <v>896726140.63</v>
      </c>
      <c r="I131" s="59">
        <f>I75+I96+I103+I115+I130</f>
        <v>786124427.68999994</v>
      </c>
    </row>
    <row r="132" spans="1:9" x14ac:dyDescent="0.2">
      <c r="A132" s="194" t="s">
        <v>171</v>
      </c>
      <c r="B132" s="194"/>
      <c r="C132" s="194"/>
      <c r="D132" s="194"/>
      <c r="E132" s="194"/>
      <c r="F132" s="194"/>
      <c r="G132" s="19">
        <v>124</v>
      </c>
      <c r="H132" s="60">
        <v>0</v>
      </c>
      <c r="I132" s="60">
        <v>0</v>
      </c>
    </row>
  </sheetData>
  <sheetProtection algorithmName="SHA-512" hashValue="UkOU9gLnGsbokQ1g6okHVHIalCreKmV9Tv97+DJyXlNREdx0XGiRmhhlNLEer/L9OsCFG1NmoJuvCfo2Tey2Xg==" saltValue="0M/nqei+Br/aloD/1ZCpP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95:I95 H75:I75 H92:I92 H77:I89"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3:I94 H90:I91 H96:I132" xr:uid="{00000000-0002-0000-0100-000006000000}">
      <formula1>0</formula1>
    </dataValidation>
  </dataValidations>
  <pageMargins left="0.75" right="0.75" top="1" bottom="1" header="0.5" footer="0.5"/>
  <pageSetup paperSize="9" scale="48"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zoomScaleNormal="100" zoomScaleSheetLayoutView="110" workbookViewId="0">
      <selection activeCell="K94" sqref="K94"/>
    </sheetView>
  </sheetViews>
  <sheetFormatPr defaultRowHeight="12.75" x14ac:dyDescent="0.2"/>
  <cols>
    <col min="1" max="7" width="9.140625" style="11"/>
    <col min="8" max="9" width="19.425781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59" t="s">
        <v>172</v>
      </c>
      <c r="B1" s="215"/>
      <c r="C1" s="215"/>
      <c r="D1" s="215"/>
      <c r="E1" s="215"/>
      <c r="F1" s="215"/>
      <c r="G1" s="215"/>
      <c r="H1" s="215"/>
      <c r="I1" s="215"/>
    </row>
    <row r="2" spans="1:9" x14ac:dyDescent="0.2">
      <c r="A2" s="258" t="s">
        <v>506</v>
      </c>
      <c r="B2" s="217"/>
      <c r="C2" s="217"/>
      <c r="D2" s="217"/>
      <c r="E2" s="217"/>
      <c r="F2" s="217"/>
      <c r="G2" s="217"/>
      <c r="H2" s="217"/>
      <c r="I2" s="217"/>
    </row>
    <row r="3" spans="1:9" x14ac:dyDescent="0.2">
      <c r="A3" s="237" t="s">
        <v>173</v>
      </c>
      <c r="B3" s="238"/>
      <c r="C3" s="238"/>
      <c r="D3" s="238"/>
      <c r="E3" s="238"/>
      <c r="F3" s="238"/>
      <c r="G3" s="238"/>
      <c r="H3" s="238"/>
      <c r="I3" s="238"/>
    </row>
    <row r="4" spans="1:9" x14ac:dyDescent="0.2">
      <c r="A4" s="257" t="s">
        <v>505</v>
      </c>
      <c r="B4" s="224"/>
      <c r="C4" s="224"/>
      <c r="D4" s="224"/>
      <c r="E4" s="224"/>
      <c r="F4" s="224"/>
      <c r="G4" s="224"/>
      <c r="H4" s="224"/>
      <c r="I4" s="225"/>
    </row>
    <row r="5" spans="1:9" ht="24" thickBot="1" x14ac:dyDescent="0.25">
      <c r="A5" s="255" t="s">
        <v>174</v>
      </c>
      <c r="B5" s="230"/>
      <c r="C5" s="230"/>
      <c r="D5" s="230"/>
      <c r="E5" s="230"/>
      <c r="F5" s="231"/>
      <c r="G5" s="12" t="s">
        <v>175</v>
      </c>
      <c r="H5" s="46" t="s">
        <v>176</v>
      </c>
      <c r="I5" s="46" t="s">
        <v>177</v>
      </c>
    </row>
    <row r="6" spans="1:9" x14ac:dyDescent="0.2">
      <c r="A6" s="256">
        <v>1</v>
      </c>
      <c r="B6" s="227"/>
      <c r="C6" s="227"/>
      <c r="D6" s="227"/>
      <c r="E6" s="227"/>
      <c r="F6" s="228"/>
      <c r="G6" s="14">
        <v>2</v>
      </c>
      <c r="H6" s="20">
        <v>3</v>
      </c>
      <c r="I6" s="20">
        <v>4</v>
      </c>
    </row>
    <row r="7" spans="1:9" x14ac:dyDescent="0.2">
      <c r="A7" s="253" t="s">
        <v>178</v>
      </c>
      <c r="B7" s="253"/>
      <c r="C7" s="253"/>
      <c r="D7" s="253"/>
      <c r="E7" s="253"/>
      <c r="F7" s="253"/>
      <c r="G7" s="24">
        <v>125</v>
      </c>
      <c r="H7" s="63">
        <f>SUM(H8:H12)</f>
        <v>1561889345.6900001</v>
      </c>
      <c r="I7" s="63">
        <f>SUM(I8:I12)</f>
        <v>1437515039.5700002</v>
      </c>
    </row>
    <row r="8" spans="1:9" x14ac:dyDescent="0.2">
      <c r="A8" s="191" t="s">
        <v>179</v>
      </c>
      <c r="B8" s="191"/>
      <c r="C8" s="191"/>
      <c r="D8" s="191"/>
      <c r="E8" s="191"/>
      <c r="F8" s="191"/>
      <c r="G8" s="16">
        <v>126</v>
      </c>
      <c r="H8" s="58">
        <v>17359715.600000001</v>
      </c>
      <c r="I8" s="58">
        <v>21202972.219999999</v>
      </c>
    </row>
    <row r="9" spans="1:9" x14ac:dyDescent="0.2">
      <c r="A9" s="191" t="s">
        <v>180</v>
      </c>
      <c r="B9" s="191"/>
      <c r="C9" s="191"/>
      <c r="D9" s="191"/>
      <c r="E9" s="191"/>
      <c r="F9" s="191"/>
      <c r="G9" s="16">
        <v>127</v>
      </c>
      <c r="H9" s="58">
        <v>1527938877.71</v>
      </c>
      <c r="I9" s="58">
        <v>1396011390.21</v>
      </c>
    </row>
    <row r="10" spans="1:9" x14ac:dyDescent="0.2">
      <c r="A10" s="191" t="s">
        <v>181</v>
      </c>
      <c r="B10" s="191"/>
      <c r="C10" s="191"/>
      <c r="D10" s="191"/>
      <c r="E10" s="191"/>
      <c r="F10" s="191"/>
      <c r="G10" s="16">
        <v>128</v>
      </c>
      <c r="H10" s="58">
        <v>0</v>
      </c>
      <c r="I10" s="58">
        <v>0</v>
      </c>
    </row>
    <row r="11" spans="1:9" x14ac:dyDescent="0.2">
      <c r="A11" s="191" t="s">
        <v>182</v>
      </c>
      <c r="B11" s="191"/>
      <c r="C11" s="191"/>
      <c r="D11" s="191"/>
      <c r="E11" s="191"/>
      <c r="F11" s="191"/>
      <c r="G11" s="16">
        <v>129</v>
      </c>
      <c r="H11" s="58">
        <v>1423531.38</v>
      </c>
      <c r="I11" s="58">
        <v>1365900.14</v>
      </c>
    </row>
    <row r="12" spans="1:9" x14ac:dyDescent="0.2">
      <c r="A12" s="191" t="s">
        <v>183</v>
      </c>
      <c r="B12" s="191"/>
      <c r="C12" s="191"/>
      <c r="D12" s="191"/>
      <c r="E12" s="191"/>
      <c r="F12" s="191"/>
      <c r="G12" s="16">
        <v>130</v>
      </c>
      <c r="H12" s="58">
        <v>15167221</v>
      </c>
      <c r="I12" s="58">
        <v>18934777</v>
      </c>
    </row>
    <row r="13" spans="1:9" ht="22.15" customHeight="1" x14ac:dyDescent="0.2">
      <c r="A13" s="193" t="s">
        <v>184</v>
      </c>
      <c r="B13" s="193"/>
      <c r="C13" s="193"/>
      <c r="D13" s="193"/>
      <c r="E13" s="193"/>
      <c r="F13" s="193"/>
      <c r="G13" s="17">
        <v>131</v>
      </c>
      <c r="H13" s="59">
        <f>H14+H15+H19+H23+H24+H25+H28+H35</f>
        <v>1468312901.28</v>
      </c>
      <c r="I13" s="59">
        <f>I14+I15+I19+I23+I24+I25+I28+I35</f>
        <v>1355023391.7</v>
      </c>
    </row>
    <row r="14" spans="1:9" x14ac:dyDescent="0.2">
      <c r="A14" s="191" t="s">
        <v>185</v>
      </c>
      <c r="B14" s="191"/>
      <c r="C14" s="191"/>
      <c r="D14" s="191"/>
      <c r="E14" s="191"/>
      <c r="F14" s="191"/>
      <c r="G14" s="16">
        <v>132</v>
      </c>
      <c r="H14" s="58">
        <v>-61802389.130000003</v>
      </c>
      <c r="I14" s="58">
        <v>126343753.66</v>
      </c>
    </row>
    <row r="15" spans="1:9" x14ac:dyDescent="0.2">
      <c r="A15" s="252" t="s">
        <v>186</v>
      </c>
      <c r="B15" s="252"/>
      <c r="C15" s="252"/>
      <c r="D15" s="252"/>
      <c r="E15" s="252"/>
      <c r="F15" s="252"/>
      <c r="G15" s="17">
        <v>133</v>
      </c>
      <c r="H15" s="59">
        <f>SUM(H16:H18)</f>
        <v>728433871.33000004</v>
      </c>
      <c r="I15" s="59">
        <f>SUM(I16:I18)</f>
        <v>398645256.56000006</v>
      </c>
    </row>
    <row r="16" spans="1:9" x14ac:dyDescent="0.2">
      <c r="A16" s="251" t="s">
        <v>187</v>
      </c>
      <c r="B16" s="251"/>
      <c r="C16" s="251"/>
      <c r="D16" s="251"/>
      <c r="E16" s="251"/>
      <c r="F16" s="251"/>
      <c r="G16" s="16">
        <v>134</v>
      </c>
      <c r="H16" s="58">
        <v>423003365.40000004</v>
      </c>
      <c r="I16" s="58">
        <v>253199797.73000002</v>
      </c>
    </row>
    <row r="17" spans="1:9" x14ac:dyDescent="0.2">
      <c r="A17" s="251" t="s">
        <v>188</v>
      </c>
      <c r="B17" s="251"/>
      <c r="C17" s="251"/>
      <c r="D17" s="251"/>
      <c r="E17" s="251"/>
      <c r="F17" s="251"/>
      <c r="G17" s="16">
        <v>135</v>
      </c>
      <c r="H17" s="58">
        <v>0</v>
      </c>
      <c r="I17" s="58">
        <v>0</v>
      </c>
    </row>
    <row r="18" spans="1:9" x14ac:dyDescent="0.2">
      <c r="A18" s="251" t="s">
        <v>189</v>
      </c>
      <c r="B18" s="251"/>
      <c r="C18" s="251"/>
      <c r="D18" s="251"/>
      <c r="E18" s="251"/>
      <c r="F18" s="251"/>
      <c r="G18" s="16">
        <v>136</v>
      </c>
      <c r="H18" s="58">
        <v>305430505.93000001</v>
      </c>
      <c r="I18" s="58">
        <v>145445458.83000001</v>
      </c>
    </row>
    <row r="19" spans="1:9" x14ac:dyDescent="0.2">
      <c r="A19" s="252" t="s">
        <v>190</v>
      </c>
      <c r="B19" s="252"/>
      <c r="C19" s="252"/>
      <c r="D19" s="252"/>
      <c r="E19" s="252"/>
      <c r="F19" s="252"/>
      <c r="G19" s="17">
        <v>137</v>
      </c>
      <c r="H19" s="59">
        <f>SUM(H20:H22)</f>
        <v>692788812</v>
      </c>
      <c r="I19" s="59">
        <f>SUM(I20:I22)</f>
        <v>727640967</v>
      </c>
    </row>
    <row r="20" spans="1:9" x14ac:dyDescent="0.2">
      <c r="A20" s="251" t="s">
        <v>191</v>
      </c>
      <c r="B20" s="251"/>
      <c r="C20" s="251"/>
      <c r="D20" s="251"/>
      <c r="E20" s="251"/>
      <c r="F20" s="251"/>
      <c r="G20" s="16">
        <v>138</v>
      </c>
      <c r="H20" s="58">
        <v>407319511</v>
      </c>
      <c r="I20" s="58">
        <v>427906735</v>
      </c>
    </row>
    <row r="21" spans="1:9" x14ac:dyDescent="0.2">
      <c r="A21" s="251" t="s">
        <v>192</v>
      </c>
      <c r="B21" s="251"/>
      <c r="C21" s="251"/>
      <c r="D21" s="251"/>
      <c r="E21" s="251"/>
      <c r="F21" s="251"/>
      <c r="G21" s="16">
        <v>139</v>
      </c>
      <c r="H21" s="58">
        <v>205877510</v>
      </c>
      <c r="I21" s="58">
        <v>216295962</v>
      </c>
    </row>
    <row r="22" spans="1:9" x14ac:dyDescent="0.2">
      <c r="A22" s="251" t="s">
        <v>193</v>
      </c>
      <c r="B22" s="251"/>
      <c r="C22" s="251"/>
      <c r="D22" s="251"/>
      <c r="E22" s="251"/>
      <c r="F22" s="251"/>
      <c r="G22" s="16">
        <v>140</v>
      </c>
      <c r="H22" s="58">
        <v>79591791</v>
      </c>
      <c r="I22" s="58">
        <v>83438270</v>
      </c>
    </row>
    <row r="23" spans="1:9" x14ac:dyDescent="0.2">
      <c r="A23" s="191" t="s">
        <v>194</v>
      </c>
      <c r="B23" s="191"/>
      <c r="C23" s="191"/>
      <c r="D23" s="191"/>
      <c r="E23" s="191"/>
      <c r="F23" s="191"/>
      <c r="G23" s="16">
        <v>141</v>
      </c>
      <c r="H23" s="58">
        <v>41590323.030000001</v>
      </c>
      <c r="I23" s="58">
        <v>42733754.899999999</v>
      </c>
    </row>
    <row r="24" spans="1:9" x14ac:dyDescent="0.2">
      <c r="A24" s="191" t="s">
        <v>195</v>
      </c>
      <c r="B24" s="191"/>
      <c r="C24" s="191"/>
      <c r="D24" s="191"/>
      <c r="E24" s="191"/>
      <c r="F24" s="191"/>
      <c r="G24" s="16">
        <v>142</v>
      </c>
      <c r="H24" s="58">
        <v>42531783.759999998</v>
      </c>
      <c r="I24" s="58">
        <v>43221086.549999997</v>
      </c>
    </row>
    <row r="25" spans="1:9" x14ac:dyDescent="0.2">
      <c r="A25" s="252" t="s">
        <v>196</v>
      </c>
      <c r="B25" s="252"/>
      <c r="C25" s="252"/>
      <c r="D25" s="252"/>
      <c r="E25" s="252"/>
      <c r="F25" s="252"/>
      <c r="G25" s="17">
        <v>143</v>
      </c>
      <c r="H25" s="59">
        <f>H26+H27</f>
        <v>2246590</v>
      </c>
      <c r="I25" s="59">
        <f>I26+I27</f>
        <v>11227054.73</v>
      </c>
    </row>
    <row r="26" spans="1:9" x14ac:dyDescent="0.2">
      <c r="A26" s="251" t="s">
        <v>197</v>
      </c>
      <c r="B26" s="251"/>
      <c r="C26" s="251"/>
      <c r="D26" s="251"/>
      <c r="E26" s="251"/>
      <c r="F26" s="251"/>
      <c r="G26" s="16">
        <v>144</v>
      </c>
      <c r="H26" s="58">
        <v>0</v>
      </c>
      <c r="I26" s="58">
        <v>0</v>
      </c>
    </row>
    <row r="27" spans="1:9" x14ac:dyDescent="0.2">
      <c r="A27" s="251" t="s">
        <v>198</v>
      </c>
      <c r="B27" s="251"/>
      <c r="C27" s="251"/>
      <c r="D27" s="251"/>
      <c r="E27" s="251"/>
      <c r="F27" s="251"/>
      <c r="G27" s="16">
        <v>145</v>
      </c>
      <c r="H27" s="58">
        <v>2246590</v>
      </c>
      <c r="I27" s="58">
        <v>11227054.73</v>
      </c>
    </row>
    <row r="28" spans="1:9" x14ac:dyDescent="0.2">
      <c r="A28" s="252" t="s">
        <v>199</v>
      </c>
      <c r="B28" s="252"/>
      <c r="C28" s="252"/>
      <c r="D28" s="252"/>
      <c r="E28" s="252"/>
      <c r="F28" s="252"/>
      <c r="G28" s="17">
        <v>146</v>
      </c>
      <c r="H28" s="59">
        <f>SUM(H29:H34)</f>
        <v>22523910.289999999</v>
      </c>
      <c r="I28" s="59">
        <f>SUM(I29:I34)</f>
        <v>5211518.3000000007</v>
      </c>
    </row>
    <row r="29" spans="1:9" x14ac:dyDescent="0.2">
      <c r="A29" s="251" t="s">
        <v>200</v>
      </c>
      <c r="B29" s="251"/>
      <c r="C29" s="251"/>
      <c r="D29" s="251"/>
      <c r="E29" s="251"/>
      <c r="F29" s="251"/>
      <c r="G29" s="16">
        <v>147</v>
      </c>
      <c r="H29" s="58">
        <v>12353992</v>
      </c>
      <c r="I29" s="58">
        <v>4415233.4800000004</v>
      </c>
    </row>
    <row r="30" spans="1:9" x14ac:dyDescent="0.2">
      <c r="A30" s="251" t="s">
        <v>201</v>
      </c>
      <c r="B30" s="251"/>
      <c r="C30" s="251"/>
      <c r="D30" s="251"/>
      <c r="E30" s="251"/>
      <c r="F30" s="251"/>
      <c r="G30" s="16">
        <v>148</v>
      </c>
      <c r="H30" s="58">
        <v>0</v>
      </c>
      <c r="I30" s="58">
        <v>0</v>
      </c>
    </row>
    <row r="31" spans="1:9" x14ac:dyDescent="0.2">
      <c r="A31" s="251" t="s">
        <v>202</v>
      </c>
      <c r="B31" s="251"/>
      <c r="C31" s="251"/>
      <c r="D31" s="251"/>
      <c r="E31" s="251"/>
      <c r="F31" s="251"/>
      <c r="G31" s="16">
        <v>149</v>
      </c>
      <c r="H31" s="58">
        <v>0</v>
      </c>
      <c r="I31" s="58">
        <v>0</v>
      </c>
    </row>
    <row r="32" spans="1:9" x14ac:dyDescent="0.2">
      <c r="A32" s="251" t="s">
        <v>203</v>
      </c>
      <c r="B32" s="251"/>
      <c r="C32" s="251"/>
      <c r="D32" s="251"/>
      <c r="E32" s="251"/>
      <c r="F32" s="251"/>
      <c r="G32" s="16">
        <v>150</v>
      </c>
      <c r="H32" s="58">
        <v>0</v>
      </c>
      <c r="I32" s="58">
        <v>0</v>
      </c>
    </row>
    <row r="33" spans="1:9" x14ac:dyDescent="0.2">
      <c r="A33" s="251" t="s">
        <v>204</v>
      </c>
      <c r="B33" s="251"/>
      <c r="C33" s="251"/>
      <c r="D33" s="251"/>
      <c r="E33" s="251"/>
      <c r="F33" s="251"/>
      <c r="G33" s="16">
        <v>151</v>
      </c>
      <c r="H33" s="58">
        <v>1543918.29</v>
      </c>
      <c r="I33" s="58">
        <v>542998.29</v>
      </c>
    </row>
    <row r="34" spans="1:9" x14ac:dyDescent="0.2">
      <c r="A34" s="251" t="s">
        <v>205</v>
      </c>
      <c r="B34" s="251"/>
      <c r="C34" s="251"/>
      <c r="D34" s="251"/>
      <c r="E34" s="251"/>
      <c r="F34" s="251"/>
      <c r="G34" s="16">
        <v>152</v>
      </c>
      <c r="H34" s="58">
        <v>8626000</v>
      </c>
      <c r="I34" s="58">
        <v>253286.53</v>
      </c>
    </row>
    <row r="35" spans="1:9" x14ac:dyDescent="0.2">
      <c r="A35" s="191" t="s">
        <v>206</v>
      </c>
      <c r="B35" s="191"/>
      <c r="C35" s="191"/>
      <c r="D35" s="191"/>
      <c r="E35" s="191"/>
      <c r="F35" s="191"/>
      <c r="G35" s="16">
        <v>153</v>
      </c>
      <c r="H35" s="58">
        <v>0</v>
      </c>
      <c r="I35" s="58">
        <v>0</v>
      </c>
    </row>
    <row r="36" spans="1:9" x14ac:dyDescent="0.2">
      <c r="A36" s="193" t="s">
        <v>207</v>
      </c>
      <c r="B36" s="193"/>
      <c r="C36" s="193"/>
      <c r="D36" s="193"/>
      <c r="E36" s="193"/>
      <c r="F36" s="193"/>
      <c r="G36" s="17">
        <v>154</v>
      </c>
      <c r="H36" s="59">
        <f>SUM(H37:H46)</f>
        <v>7465937.3799999999</v>
      </c>
      <c r="I36" s="59">
        <f>SUM(I37:I46)</f>
        <v>6133211.4400000004</v>
      </c>
    </row>
    <row r="37" spans="1:9" ht="27.6" customHeight="1" x14ac:dyDescent="0.2">
      <c r="A37" s="191" t="s">
        <v>208</v>
      </c>
      <c r="B37" s="191"/>
      <c r="C37" s="191"/>
      <c r="D37" s="191"/>
      <c r="E37" s="191"/>
      <c r="F37" s="191"/>
      <c r="G37" s="16">
        <v>155</v>
      </c>
      <c r="H37" s="58">
        <v>0</v>
      </c>
      <c r="I37" s="58">
        <v>0</v>
      </c>
    </row>
    <row r="38" spans="1:9" ht="25.15" customHeight="1" x14ac:dyDescent="0.2">
      <c r="A38" s="191" t="s">
        <v>209</v>
      </c>
      <c r="B38" s="191"/>
      <c r="C38" s="191"/>
      <c r="D38" s="191"/>
      <c r="E38" s="191"/>
      <c r="F38" s="191"/>
      <c r="G38" s="16">
        <v>156</v>
      </c>
      <c r="H38" s="58">
        <v>0</v>
      </c>
      <c r="I38" s="58">
        <v>0</v>
      </c>
    </row>
    <row r="39" spans="1:9" ht="28.15" customHeight="1" x14ac:dyDescent="0.2">
      <c r="A39" s="191" t="s">
        <v>210</v>
      </c>
      <c r="B39" s="191"/>
      <c r="C39" s="191"/>
      <c r="D39" s="191"/>
      <c r="E39" s="191"/>
      <c r="F39" s="191"/>
      <c r="G39" s="16">
        <v>157</v>
      </c>
      <c r="H39" s="58">
        <v>0</v>
      </c>
      <c r="I39" s="58">
        <v>0</v>
      </c>
    </row>
    <row r="40" spans="1:9" ht="28.15" customHeight="1" x14ac:dyDescent="0.2">
      <c r="A40" s="191" t="s">
        <v>211</v>
      </c>
      <c r="B40" s="191"/>
      <c r="C40" s="191"/>
      <c r="D40" s="191"/>
      <c r="E40" s="191"/>
      <c r="F40" s="191"/>
      <c r="G40" s="16">
        <v>158</v>
      </c>
      <c r="H40" s="58">
        <v>96025.9</v>
      </c>
      <c r="I40" s="58">
        <v>6496.82</v>
      </c>
    </row>
    <row r="41" spans="1:9" ht="22.9" customHeight="1" x14ac:dyDescent="0.2">
      <c r="A41" s="191" t="s">
        <v>212</v>
      </c>
      <c r="B41" s="191"/>
      <c r="C41" s="191"/>
      <c r="D41" s="191"/>
      <c r="E41" s="191"/>
      <c r="F41" s="191"/>
      <c r="G41" s="16">
        <v>159</v>
      </c>
      <c r="H41" s="58">
        <v>46169.599999999999</v>
      </c>
      <c r="I41" s="58">
        <v>0</v>
      </c>
    </row>
    <row r="42" spans="1:9" x14ac:dyDescent="0.2">
      <c r="A42" s="191" t="s">
        <v>213</v>
      </c>
      <c r="B42" s="191"/>
      <c r="C42" s="191"/>
      <c r="D42" s="191"/>
      <c r="E42" s="191"/>
      <c r="F42" s="191"/>
      <c r="G42" s="16">
        <v>160</v>
      </c>
      <c r="H42" s="58">
        <v>0</v>
      </c>
      <c r="I42" s="58">
        <v>0</v>
      </c>
    </row>
    <row r="43" spans="1:9" x14ac:dyDescent="0.2">
      <c r="A43" s="191" t="s">
        <v>214</v>
      </c>
      <c r="B43" s="191"/>
      <c r="C43" s="191"/>
      <c r="D43" s="191"/>
      <c r="E43" s="191"/>
      <c r="F43" s="191"/>
      <c r="G43" s="16">
        <v>161</v>
      </c>
      <c r="H43" s="58">
        <v>4566860.88</v>
      </c>
      <c r="I43" s="58">
        <v>6024714.6600000001</v>
      </c>
    </row>
    <row r="44" spans="1:9" x14ac:dyDescent="0.2">
      <c r="A44" s="191" t="s">
        <v>215</v>
      </c>
      <c r="B44" s="191"/>
      <c r="C44" s="191"/>
      <c r="D44" s="191"/>
      <c r="E44" s="191"/>
      <c r="F44" s="191"/>
      <c r="G44" s="16">
        <v>162</v>
      </c>
      <c r="H44" s="58">
        <v>1373098</v>
      </c>
      <c r="I44" s="58">
        <v>0</v>
      </c>
    </row>
    <row r="45" spans="1:9" x14ac:dyDescent="0.2">
      <c r="A45" s="191" t="s">
        <v>216</v>
      </c>
      <c r="B45" s="191"/>
      <c r="C45" s="191"/>
      <c r="D45" s="191"/>
      <c r="E45" s="191"/>
      <c r="F45" s="191"/>
      <c r="G45" s="16">
        <v>163</v>
      </c>
      <c r="H45" s="58">
        <v>0</v>
      </c>
      <c r="I45" s="58">
        <v>0</v>
      </c>
    </row>
    <row r="46" spans="1:9" x14ac:dyDescent="0.2">
      <c r="A46" s="191" t="s">
        <v>217</v>
      </c>
      <c r="B46" s="191"/>
      <c r="C46" s="191"/>
      <c r="D46" s="191"/>
      <c r="E46" s="191"/>
      <c r="F46" s="191"/>
      <c r="G46" s="16">
        <v>164</v>
      </c>
      <c r="H46" s="58">
        <v>1383783</v>
      </c>
      <c r="I46" s="58">
        <v>101999.96</v>
      </c>
    </row>
    <row r="47" spans="1:9" x14ac:dyDescent="0.2">
      <c r="A47" s="193" t="s">
        <v>218</v>
      </c>
      <c r="B47" s="193"/>
      <c r="C47" s="193"/>
      <c r="D47" s="193"/>
      <c r="E47" s="193"/>
      <c r="F47" s="193"/>
      <c r="G47" s="17">
        <v>165</v>
      </c>
      <c r="H47" s="59">
        <f>SUM(H48:H54)</f>
        <v>670104.52</v>
      </c>
      <c r="I47" s="59">
        <f>SUM(I48:I54)</f>
        <v>3384781.25</v>
      </c>
    </row>
    <row r="48" spans="1:9" ht="23.45" customHeight="1" x14ac:dyDescent="0.2">
      <c r="A48" s="191" t="s">
        <v>219</v>
      </c>
      <c r="B48" s="191"/>
      <c r="C48" s="191"/>
      <c r="D48" s="191"/>
      <c r="E48" s="191"/>
      <c r="F48" s="191"/>
      <c r="G48" s="16">
        <v>166</v>
      </c>
      <c r="H48" s="58">
        <v>0</v>
      </c>
      <c r="I48" s="58">
        <v>0</v>
      </c>
    </row>
    <row r="49" spans="1:9" ht="22.15" customHeight="1" x14ac:dyDescent="0.2">
      <c r="A49" s="248" t="s">
        <v>220</v>
      </c>
      <c r="B49" s="248"/>
      <c r="C49" s="248"/>
      <c r="D49" s="248"/>
      <c r="E49" s="248"/>
      <c r="F49" s="248"/>
      <c r="G49" s="16">
        <v>167</v>
      </c>
      <c r="H49" s="58">
        <v>0</v>
      </c>
      <c r="I49" s="58">
        <v>0</v>
      </c>
    </row>
    <row r="50" spans="1:9" x14ac:dyDescent="0.2">
      <c r="A50" s="248" t="s">
        <v>221</v>
      </c>
      <c r="B50" s="248"/>
      <c r="C50" s="248"/>
      <c r="D50" s="248"/>
      <c r="E50" s="248"/>
      <c r="F50" s="248"/>
      <c r="G50" s="16">
        <v>168</v>
      </c>
      <c r="H50" s="58">
        <v>670104.52</v>
      </c>
      <c r="I50" s="58">
        <v>1291152.3399999999</v>
      </c>
    </row>
    <row r="51" spans="1:9" x14ac:dyDescent="0.2">
      <c r="A51" s="248" t="s">
        <v>222</v>
      </c>
      <c r="B51" s="248"/>
      <c r="C51" s="248"/>
      <c r="D51" s="248"/>
      <c r="E51" s="248"/>
      <c r="F51" s="248"/>
      <c r="G51" s="16">
        <v>169</v>
      </c>
      <c r="H51" s="58">
        <v>0</v>
      </c>
      <c r="I51" s="58">
        <v>2080584.9199999997</v>
      </c>
    </row>
    <row r="52" spans="1:9" x14ac:dyDescent="0.2">
      <c r="A52" s="248" t="s">
        <v>223</v>
      </c>
      <c r="B52" s="248"/>
      <c r="C52" s="248"/>
      <c r="D52" s="248"/>
      <c r="E52" s="248"/>
      <c r="F52" s="248"/>
      <c r="G52" s="16">
        <v>170</v>
      </c>
      <c r="H52" s="58">
        <v>0</v>
      </c>
      <c r="I52" s="58">
        <v>0</v>
      </c>
    </row>
    <row r="53" spans="1:9" x14ac:dyDescent="0.2">
      <c r="A53" s="248" t="s">
        <v>224</v>
      </c>
      <c r="B53" s="248"/>
      <c r="C53" s="248"/>
      <c r="D53" s="248"/>
      <c r="E53" s="248"/>
      <c r="F53" s="248"/>
      <c r="G53" s="16">
        <v>171</v>
      </c>
      <c r="H53" s="58">
        <v>0</v>
      </c>
      <c r="I53" s="58">
        <v>0</v>
      </c>
    </row>
    <row r="54" spans="1:9" x14ac:dyDescent="0.2">
      <c r="A54" s="248" t="s">
        <v>225</v>
      </c>
      <c r="B54" s="248"/>
      <c r="C54" s="248"/>
      <c r="D54" s="248"/>
      <c r="E54" s="248"/>
      <c r="F54" s="248"/>
      <c r="G54" s="16">
        <v>172</v>
      </c>
      <c r="H54" s="58">
        <v>0</v>
      </c>
      <c r="I54" s="58">
        <v>13043.99</v>
      </c>
    </row>
    <row r="55" spans="1:9" ht="30.6" customHeight="1" x14ac:dyDescent="0.2">
      <c r="A55" s="192" t="s">
        <v>226</v>
      </c>
      <c r="B55" s="192"/>
      <c r="C55" s="192"/>
      <c r="D55" s="192"/>
      <c r="E55" s="192"/>
      <c r="F55" s="192"/>
      <c r="G55" s="16">
        <v>173</v>
      </c>
      <c r="H55" s="58">
        <v>0</v>
      </c>
      <c r="I55" s="58">
        <v>0</v>
      </c>
    </row>
    <row r="56" spans="1:9" x14ac:dyDescent="0.2">
      <c r="A56" s="192" t="s">
        <v>227</v>
      </c>
      <c r="B56" s="192"/>
      <c r="C56" s="192"/>
      <c r="D56" s="192"/>
      <c r="E56" s="192"/>
      <c r="F56" s="192"/>
      <c r="G56" s="16">
        <v>174</v>
      </c>
      <c r="H56" s="58">
        <v>0</v>
      </c>
      <c r="I56" s="58">
        <v>0</v>
      </c>
    </row>
    <row r="57" spans="1:9" ht="28.9" customHeight="1" x14ac:dyDescent="0.2">
      <c r="A57" s="192" t="s">
        <v>228</v>
      </c>
      <c r="B57" s="192"/>
      <c r="C57" s="192"/>
      <c r="D57" s="192"/>
      <c r="E57" s="192"/>
      <c r="F57" s="192"/>
      <c r="G57" s="16">
        <v>175</v>
      </c>
      <c r="H57" s="58">
        <v>0</v>
      </c>
      <c r="I57" s="58">
        <v>0</v>
      </c>
    </row>
    <row r="58" spans="1:9" x14ac:dyDescent="0.2">
      <c r="A58" s="192" t="s">
        <v>229</v>
      </c>
      <c r="B58" s="192"/>
      <c r="C58" s="192"/>
      <c r="D58" s="192"/>
      <c r="E58" s="192"/>
      <c r="F58" s="192"/>
      <c r="G58" s="16">
        <v>176</v>
      </c>
      <c r="H58" s="58">
        <v>0</v>
      </c>
      <c r="I58" s="58">
        <v>0</v>
      </c>
    </row>
    <row r="59" spans="1:9" x14ac:dyDescent="0.2">
      <c r="A59" s="193" t="s">
        <v>230</v>
      </c>
      <c r="B59" s="193"/>
      <c r="C59" s="193"/>
      <c r="D59" s="193"/>
      <c r="E59" s="193"/>
      <c r="F59" s="193"/>
      <c r="G59" s="17">
        <v>177</v>
      </c>
      <c r="H59" s="59">
        <f>H7+H36+H55+H56</f>
        <v>1569355283.0700002</v>
      </c>
      <c r="I59" s="59">
        <f>I7+I36+I55+I56</f>
        <v>1443648251.0100002</v>
      </c>
    </row>
    <row r="60" spans="1:9" x14ac:dyDescent="0.2">
      <c r="A60" s="193" t="s">
        <v>231</v>
      </c>
      <c r="B60" s="193"/>
      <c r="C60" s="193"/>
      <c r="D60" s="193"/>
      <c r="E60" s="193"/>
      <c r="F60" s="193"/>
      <c r="G60" s="17">
        <v>178</v>
      </c>
      <c r="H60" s="59">
        <f>H13+H47+H57+H58</f>
        <v>1468983005.8</v>
      </c>
      <c r="I60" s="59">
        <f>I13+I47+I57+I58</f>
        <v>1358408172.95</v>
      </c>
    </row>
    <row r="61" spans="1:9" x14ac:dyDescent="0.2">
      <c r="A61" s="193" t="s">
        <v>232</v>
      </c>
      <c r="B61" s="193"/>
      <c r="C61" s="193"/>
      <c r="D61" s="193"/>
      <c r="E61" s="193"/>
      <c r="F61" s="193"/>
      <c r="G61" s="17">
        <v>179</v>
      </c>
      <c r="H61" s="59">
        <f>H59-H60</f>
        <v>100372277.27000022</v>
      </c>
      <c r="I61" s="59">
        <f>I59-I60</f>
        <v>85240078.060000181</v>
      </c>
    </row>
    <row r="62" spans="1:9" x14ac:dyDescent="0.2">
      <c r="A62" s="250" t="s">
        <v>233</v>
      </c>
      <c r="B62" s="250"/>
      <c r="C62" s="250"/>
      <c r="D62" s="250"/>
      <c r="E62" s="250"/>
      <c r="F62" s="250"/>
      <c r="G62" s="17">
        <v>180</v>
      </c>
      <c r="H62" s="59">
        <f>+IF((H59-H60)&gt;0,(H59-H60),0)</f>
        <v>100372277.27000022</v>
      </c>
      <c r="I62" s="59">
        <f>+IF((I59-I60)&gt;0,(I59-I60),0)</f>
        <v>85240078.060000181</v>
      </c>
    </row>
    <row r="63" spans="1:9" x14ac:dyDescent="0.2">
      <c r="A63" s="250" t="s">
        <v>234</v>
      </c>
      <c r="B63" s="250"/>
      <c r="C63" s="250"/>
      <c r="D63" s="250"/>
      <c r="E63" s="250"/>
      <c r="F63" s="250"/>
      <c r="G63" s="17">
        <v>181</v>
      </c>
      <c r="H63" s="59">
        <f>+IF((H59-H60)&lt;0,(H59-H60),0)</f>
        <v>0</v>
      </c>
      <c r="I63" s="59">
        <f>+IF((I59-I60)&lt;0,(I59-I60),0)</f>
        <v>0</v>
      </c>
    </row>
    <row r="64" spans="1:9" x14ac:dyDescent="0.2">
      <c r="A64" s="192" t="s">
        <v>235</v>
      </c>
      <c r="B64" s="192"/>
      <c r="C64" s="192"/>
      <c r="D64" s="192"/>
      <c r="E64" s="192"/>
      <c r="F64" s="192"/>
      <c r="G64" s="16">
        <v>182</v>
      </c>
      <c r="H64" s="58">
        <v>4821208.1999999993</v>
      </c>
      <c r="I64" s="58">
        <v>8749197</v>
      </c>
    </row>
    <row r="65" spans="1:9" x14ac:dyDescent="0.2">
      <c r="A65" s="193" t="s">
        <v>236</v>
      </c>
      <c r="B65" s="193"/>
      <c r="C65" s="193"/>
      <c r="D65" s="193"/>
      <c r="E65" s="193"/>
      <c r="F65" s="193"/>
      <c r="G65" s="17">
        <v>183</v>
      </c>
      <c r="H65" s="59">
        <f>H61-H64</f>
        <v>95551069.070000216</v>
      </c>
      <c r="I65" s="59">
        <f>I61-I64</f>
        <v>76490881.060000181</v>
      </c>
    </row>
    <row r="66" spans="1:9" x14ac:dyDescent="0.2">
      <c r="A66" s="250" t="s">
        <v>237</v>
      </c>
      <c r="B66" s="250"/>
      <c r="C66" s="250"/>
      <c r="D66" s="250"/>
      <c r="E66" s="250"/>
      <c r="F66" s="250"/>
      <c r="G66" s="17">
        <v>184</v>
      </c>
      <c r="H66" s="59">
        <f>+IF((H61-H64)&gt;0,(H61-H64),0)</f>
        <v>95551069.070000216</v>
      </c>
      <c r="I66" s="59">
        <f>+IF((I61-I64)&gt;0,(I61-I64),0)</f>
        <v>76490881.060000181</v>
      </c>
    </row>
    <row r="67" spans="1:9" x14ac:dyDescent="0.2">
      <c r="A67" s="254" t="s">
        <v>238</v>
      </c>
      <c r="B67" s="254"/>
      <c r="C67" s="254"/>
      <c r="D67" s="254"/>
      <c r="E67" s="254"/>
      <c r="F67" s="254"/>
      <c r="G67" s="18">
        <v>185</v>
      </c>
      <c r="H67" s="64">
        <f>+IF((H61-H64)&lt;0,(H61-H64),0)</f>
        <v>0</v>
      </c>
      <c r="I67" s="64">
        <f>+IF((I61-I64)&lt;0,(I61-I64),0)</f>
        <v>0</v>
      </c>
    </row>
    <row r="68" spans="1:9" x14ac:dyDescent="0.2">
      <c r="A68" s="209" t="s">
        <v>239</v>
      </c>
      <c r="B68" s="209"/>
      <c r="C68" s="209"/>
      <c r="D68" s="209"/>
      <c r="E68" s="209"/>
      <c r="F68" s="209"/>
      <c r="G68" s="241"/>
      <c r="H68" s="241"/>
      <c r="I68" s="241"/>
    </row>
    <row r="69" spans="1:9" ht="25.9" customHeight="1" x14ac:dyDescent="0.2">
      <c r="A69" s="193" t="s">
        <v>240</v>
      </c>
      <c r="B69" s="193"/>
      <c r="C69" s="193"/>
      <c r="D69" s="193"/>
      <c r="E69" s="193"/>
      <c r="F69" s="193"/>
      <c r="G69" s="17">
        <v>186</v>
      </c>
      <c r="H69" s="59">
        <f>H70-H71</f>
        <v>0</v>
      </c>
      <c r="I69" s="59">
        <f>I70-I71</f>
        <v>0</v>
      </c>
    </row>
    <row r="70" spans="1:9" x14ac:dyDescent="0.2">
      <c r="A70" s="248" t="s">
        <v>241</v>
      </c>
      <c r="B70" s="248"/>
      <c r="C70" s="248"/>
      <c r="D70" s="248"/>
      <c r="E70" s="248"/>
      <c r="F70" s="248"/>
      <c r="G70" s="16">
        <v>187</v>
      </c>
      <c r="H70" s="58">
        <v>0</v>
      </c>
      <c r="I70" s="58">
        <v>0</v>
      </c>
    </row>
    <row r="71" spans="1:9" x14ac:dyDescent="0.2">
      <c r="A71" s="248" t="s">
        <v>242</v>
      </c>
      <c r="B71" s="248"/>
      <c r="C71" s="248"/>
      <c r="D71" s="248"/>
      <c r="E71" s="248"/>
      <c r="F71" s="248"/>
      <c r="G71" s="16">
        <v>188</v>
      </c>
      <c r="H71" s="58">
        <v>0</v>
      </c>
      <c r="I71" s="58">
        <v>0</v>
      </c>
    </row>
    <row r="72" spans="1:9" x14ac:dyDescent="0.2">
      <c r="A72" s="192" t="s">
        <v>243</v>
      </c>
      <c r="B72" s="192"/>
      <c r="C72" s="192"/>
      <c r="D72" s="192"/>
      <c r="E72" s="192"/>
      <c r="F72" s="192"/>
      <c r="G72" s="16">
        <v>189</v>
      </c>
      <c r="H72" s="58">
        <v>0</v>
      </c>
      <c r="I72" s="58">
        <v>0</v>
      </c>
    </row>
    <row r="73" spans="1:9" x14ac:dyDescent="0.2">
      <c r="A73" s="250" t="s">
        <v>244</v>
      </c>
      <c r="B73" s="250"/>
      <c r="C73" s="250"/>
      <c r="D73" s="250"/>
      <c r="E73" s="250"/>
      <c r="F73" s="250"/>
      <c r="G73" s="17">
        <v>190</v>
      </c>
      <c r="H73" s="113"/>
      <c r="I73" s="113"/>
    </row>
    <row r="74" spans="1:9" x14ac:dyDescent="0.2">
      <c r="A74" s="254" t="s">
        <v>245</v>
      </c>
      <c r="B74" s="254"/>
      <c r="C74" s="254"/>
      <c r="D74" s="254"/>
      <c r="E74" s="254"/>
      <c r="F74" s="254"/>
      <c r="G74" s="18">
        <v>191</v>
      </c>
      <c r="H74" s="114"/>
      <c r="I74" s="114"/>
    </row>
    <row r="75" spans="1:9" x14ac:dyDescent="0.2">
      <c r="A75" s="209" t="s">
        <v>246</v>
      </c>
      <c r="B75" s="209"/>
      <c r="C75" s="209"/>
      <c r="D75" s="209"/>
      <c r="E75" s="209"/>
      <c r="F75" s="209"/>
      <c r="G75" s="241"/>
      <c r="H75" s="241"/>
      <c r="I75" s="241"/>
    </row>
    <row r="76" spans="1:9" x14ac:dyDescent="0.2">
      <c r="A76" s="193" t="s">
        <v>247</v>
      </c>
      <c r="B76" s="193"/>
      <c r="C76" s="193"/>
      <c r="D76" s="193"/>
      <c r="E76" s="193"/>
      <c r="F76" s="193"/>
      <c r="G76" s="17">
        <v>192</v>
      </c>
      <c r="H76" s="113"/>
      <c r="I76" s="113"/>
    </row>
    <row r="77" spans="1:9" x14ac:dyDescent="0.2">
      <c r="A77" s="249" t="s">
        <v>248</v>
      </c>
      <c r="B77" s="249"/>
      <c r="C77" s="249"/>
      <c r="D77" s="249"/>
      <c r="E77" s="249"/>
      <c r="F77" s="249"/>
      <c r="G77" s="22">
        <v>193</v>
      </c>
      <c r="H77" s="65">
        <v>0</v>
      </c>
      <c r="I77" s="65">
        <v>0</v>
      </c>
    </row>
    <row r="78" spans="1:9" x14ac:dyDescent="0.2">
      <c r="A78" s="249" t="s">
        <v>249</v>
      </c>
      <c r="B78" s="249"/>
      <c r="C78" s="249"/>
      <c r="D78" s="249"/>
      <c r="E78" s="249"/>
      <c r="F78" s="249"/>
      <c r="G78" s="22">
        <v>194</v>
      </c>
      <c r="H78" s="65">
        <v>0</v>
      </c>
      <c r="I78" s="65">
        <v>0</v>
      </c>
    </row>
    <row r="79" spans="1:9" x14ac:dyDescent="0.2">
      <c r="A79" s="193" t="s">
        <v>250</v>
      </c>
      <c r="B79" s="193"/>
      <c r="C79" s="193"/>
      <c r="D79" s="193"/>
      <c r="E79" s="193"/>
      <c r="F79" s="193"/>
      <c r="G79" s="17">
        <v>195</v>
      </c>
      <c r="H79" s="113"/>
      <c r="I79" s="113"/>
    </row>
    <row r="80" spans="1:9" x14ac:dyDescent="0.2">
      <c r="A80" s="193" t="s">
        <v>251</v>
      </c>
      <c r="B80" s="193"/>
      <c r="C80" s="193"/>
      <c r="D80" s="193"/>
      <c r="E80" s="193"/>
      <c r="F80" s="193"/>
      <c r="G80" s="17">
        <v>196</v>
      </c>
      <c r="H80" s="113"/>
      <c r="I80" s="113"/>
    </row>
    <row r="81" spans="1:9" x14ac:dyDescent="0.2">
      <c r="A81" s="250" t="s">
        <v>252</v>
      </c>
      <c r="B81" s="250"/>
      <c r="C81" s="250"/>
      <c r="D81" s="250"/>
      <c r="E81" s="250"/>
      <c r="F81" s="250"/>
      <c r="G81" s="17">
        <v>197</v>
      </c>
      <c r="H81" s="113"/>
      <c r="I81" s="113"/>
    </row>
    <row r="82" spans="1:9" x14ac:dyDescent="0.2">
      <c r="A82" s="254" t="s">
        <v>253</v>
      </c>
      <c r="B82" s="254"/>
      <c r="C82" s="254"/>
      <c r="D82" s="254"/>
      <c r="E82" s="254"/>
      <c r="F82" s="254"/>
      <c r="G82" s="18">
        <v>198</v>
      </c>
      <c r="H82" s="114"/>
      <c r="I82" s="114"/>
    </row>
    <row r="83" spans="1:9" x14ac:dyDescent="0.2">
      <c r="A83" s="209" t="s">
        <v>254</v>
      </c>
      <c r="B83" s="209"/>
      <c r="C83" s="209"/>
      <c r="D83" s="209"/>
      <c r="E83" s="209"/>
      <c r="F83" s="209"/>
      <c r="G83" s="241"/>
      <c r="H83" s="241"/>
      <c r="I83" s="241"/>
    </row>
    <row r="84" spans="1:9" x14ac:dyDescent="0.2">
      <c r="A84" s="242" t="s">
        <v>255</v>
      </c>
      <c r="B84" s="242"/>
      <c r="C84" s="242"/>
      <c r="D84" s="242"/>
      <c r="E84" s="242"/>
      <c r="F84" s="242"/>
      <c r="G84" s="17">
        <v>199</v>
      </c>
      <c r="H84" s="53">
        <f>H85+H86</f>
        <v>0</v>
      </c>
      <c r="I84" s="53">
        <f>I85+I86</f>
        <v>0</v>
      </c>
    </row>
    <row r="85" spans="1:9" x14ac:dyDescent="0.2">
      <c r="A85" s="243" t="s">
        <v>256</v>
      </c>
      <c r="B85" s="243"/>
      <c r="C85" s="243"/>
      <c r="D85" s="243"/>
      <c r="E85" s="243"/>
      <c r="F85" s="243"/>
      <c r="G85" s="16">
        <v>200</v>
      </c>
      <c r="H85" s="52">
        <v>0</v>
      </c>
      <c r="I85" s="52">
        <v>0</v>
      </c>
    </row>
    <row r="86" spans="1:9" x14ac:dyDescent="0.2">
      <c r="A86" s="244" t="s">
        <v>257</v>
      </c>
      <c r="B86" s="244"/>
      <c r="C86" s="244"/>
      <c r="D86" s="244"/>
      <c r="E86" s="244"/>
      <c r="F86" s="244"/>
      <c r="G86" s="19">
        <v>201</v>
      </c>
      <c r="H86" s="66">
        <v>0</v>
      </c>
      <c r="I86" s="66">
        <v>0</v>
      </c>
    </row>
    <row r="87" spans="1:9" x14ac:dyDescent="0.2">
      <c r="A87" s="245" t="s">
        <v>258</v>
      </c>
      <c r="B87" s="245"/>
      <c r="C87" s="245"/>
      <c r="D87" s="245"/>
      <c r="E87" s="245"/>
      <c r="F87" s="245"/>
      <c r="G87" s="246"/>
      <c r="H87" s="246"/>
      <c r="I87" s="246"/>
    </row>
    <row r="88" spans="1:9" x14ac:dyDescent="0.2">
      <c r="A88" s="247" t="s">
        <v>259</v>
      </c>
      <c r="B88" s="247"/>
      <c r="C88" s="247"/>
      <c r="D88" s="247"/>
      <c r="E88" s="247"/>
      <c r="F88" s="247"/>
      <c r="G88" s="16">
        <v>202</v>
      </c>
      <c r="H88" s="52">
        <v>95551068.780000255</v>
      </c>
      <c r="I88" s="52">
        <v>76490880.900000349</v>
      </c>
    </row>
    <row r="89" spans="1:9" ht="24.6" customHeight="1" x14ac:dyDescent="0.2">
      <c r="A89" s="239" t="s">
        <v>260</v>
      </c>
      <c r="B89" s="239"/>
      <c r="C89" s="239"/>
      <c r="D89" s="239"/>
      <c r="E89" s="239"/>
      <c r="F89" s="239"/>
      <c r="G89" s="17">
        <v>203</v>
      </c>
      <c r="H89" s="53">
        <f>SUM(H90:H97)</f>
        <v>0</v>
      </c>
      <c r="I89" s="53">
        <f>SUM(I90:I97)</f>
        <v>0</v>
      </c>
    </row>
    <row r="90" spans="1:9" x14ac:dyDescent="0.2">
      <c r="A90" s="248" t="s">
        <v>261</v>
      </c>
      <c r="B90" s="248"/>
      <c r="C90" s="248"/>
      <c r="D90" s="248"/>
      <c r="E90" s="248"/>
      <c r="F90" s="248"/>
      <c r="G90" s="16">
        <v>204</v>
      </c>
      <c r="H90" s="52">
        <v>0</v>
      </c>
      <c r="I90" s="52">
        <v>0</v>
      </c>
    </row>
    <row r="91" spans="1:9" ht="21.6" customHeight="1" x14ac:dyDescent="0.2">
      <c r="A91" s="248" t="s">
        <v>262</v>
      </c>
      <c r="B91" s="248"/>
      <c r="C91" s="248"/>
      <c r="D91" s="248"/>
      <c r="E91" s="248"/>
      <c r="F91" s="248"/>
      <c r="G91" s="16">
        <v>205</v>
      </c>
      <c r="H91" s="52">
        <v>0</v>
      </c>
      <c r="I91" s="52">
        <v>0</v>
      </c>
    </row>
    <row r="92" spans="1:9" ht="21.6" customHeight="1" x14ac:dyDescent="0.2">
      <c r="A92" s="248" t="s">
        <v>263</v>
      </c>
      <c r="B92" s="248"/>
      <c r="C92" s="248"/>
      <c r="D92" s="248"/>
      <c r="E92" s="248"/>
      <c r="F92" s="248"/>
      <c r="G92" s="16">
        <v>206</v>
      </c>
      <c r="H92" s="52">
        <v>0</v>
      </c>
      <c r="I92" s="52">
        <v>0</v>
      </c>
    </row>
    <row r="93" spans="1:9" x14ac:dyDescent="0.2">
      <c r="A93" s="248" t="s">
        <v>264</v>
      </c>
      <c r="B93" s="248"/>
      <c r="C93" s="248"/>
      <c r="D93" s="248"/>
      <c r="E93" s="248"/>
      <c r="F93" s="248"/>
      <c r="G93" s="16">
        <v>207</v>
      </c>
      <c r="H93" s="52">
        <v>0</v>
      </c>
      <c r="I93" s="52">
        <v>0</v>
      </c>
    </row>
    <row r="94" spans="1:9" ht="24.6" customHeight="1" x14ac:dyDescent="0.2">
      <c r="A94" s="248" t="s">
        <v>265</v>
      </c>
      <c r="B94" s="248"/>
      <c r="C94" s="248"/>
      <c r="D94" s="248"/>
      <c r="E94" s="248"/>
      <c r="F94" s="248"/>
      <c r="G94" s="16">
        <v>208</v>
      </c>
      <c r="H94" s="52">
        <v>0</v>
      </c>
      <c r="I94" s="52">
        <v>0</v>
      </c>
    </row>
    <row r="95" spans="1:9" ht="24.6" customHeight="1" x14ac:dyDescent="0.2">
      <c r="A95" s="248" t="s">
        <v>266</v>
      </c>
      <c r="B95" s="248"/>
      <c r="C95" s="248"/>
      <c r="D95" s="248"/>
      <c r="E95" s="248"/>
      <c r="F95" s="248"/>
      <c r="G95" s="16">
        <v>209</v>
      </c>
      <c r="H95" s="52">
        <v>0</v>
      </c>
      <c r="I95" s="52">
        <v>0</v>
      </c>
    </row>
    <row r="96" spans="1:9" x14ac:dyDescent="0.2">
      <c r="A96" s="248" t="s">
        <v>267</v>
      </c>
      <c r="B96" s="248"/>
      <c r="C96" s="248"/>
      <c r="D96" s="248"/>
      <c r="E96" s="248"/>
      <c r="F96" s="248"/>
      <c r="G96" s="16">
        <v>210</v>
      </c>
      <c r="H96" s="52">
        <v>0</v>
      </c>
      <c r="I96" s="52">
        <v>0</v>
      </c>
    </row>
    <row r="97" spans="1:9" x14ac:dyDescent="0.2">
      <c r="A97" s="248" t="s">
        <v>268</v>
      </c>
      <c r="B97" s="248"/>
      <c r="C97" s="248"/>
      <c r="D97" s="248"/>
      <c r="E97" s="248"/>
      <c r="F97" s="248"/>
      <c r="G97" s="16">
        <v>211</v>
      </c>
      <c r="H97" s="52">
        <v>0</v>
      </c>
      <c r="I97" s="52">
        <v>0</v>
      </c>
    </row>
    <row r="98" spans="1:9" x14ac:dyDescent="0.2">
      <c r="A98" s="247" t="s">
        <v>269</v>
      </c>
      <c r="B98" s="247"/>
      <c r="C98" s="247"/>
      <c r="D98" s="247"/>
      <c r="E98" s="247"/>
      <c r="F98" s="247"/>
      <c r="G98" s="16">
        <v>212</v>
      </c>
      <c r="H98" s="52">
        <v>0</v>
      </c>
      <c r="I98" s="52">
        <v>0</v>
      </c>
    </row>
    <row r="99" spans="1:9" ht="27.6" customHeight="1" x14ac:dyDescent="0.2">
      <c r="A99" s="239" t="s">
        <v>270</v>
      </c>
      <c r="B99" s="239"/>
      <c r="C99" s="239"/>
      <c r="D99" s="239"/>
      <c r="E99" s="239"/>
      <c r="F99" s="239"/>
      <c r="G99" s="17">
        <v>213</v>
      </c>
      <c r="H99" s="53">
        <f>H89-H98</f>
        <v>0</v>
      </c>
      <c r="I99" s="53">
        <f>I89-I98</f>
        <v>0</v>
      </c>
    </row>
    <row r="100" spans="1:9" ht="31.15" customHeight="1" x14ac:dyDescent="0.2">
      <c r="A100" s="240" t="s">
        <v>271</v>
      </c>
      <c r="B100" s="240"/>
      <c r="C100" s="240"/>
      <c r="D100" s="240"/>
      <c r="E100" s="240"/>
      <c r="F100" s="240"/>
      <c r="G100" s="18">
        <v>214</v>
      </c>
      <c r="H100" s="54">
        <f>H88+H99</f>
        <v>95551068.780000255</v>
      </c>
      <c r="I100" s="54">
        <f>I88+I99</f>
        <v>76490880.900000349</v>
      </c>
    </row>
    <row r="101" spans="1:9" ht="28.9" customHeight="1" x14ac:dyDescent="0.2">
      <c r="A101" s="209" t="s">
        <v>272</v>
      </c>
      <c r="B101" s="209"/>
      <c r="C101" s="209"/>
      <c r="D101" s="209"/>
      <c r="E101" s="209"/>
      <c r="F101" s="209"/>
      <c r="G101" s="241"/>
      <c r="H101" s="241"/>
      <c r="I101" s="241"/>
    </row>
    <row r="102" spans="1:9" ht="23.45" customHeight="1" x14ac:dyDescent="0.2">
      <c r="A102" s="242" t="s">
        <v>273</v>
      </c>
      <c r="B102" s="242"/>
      <c r="C102" s="242"/>
      <c r="D102" s="242"/>
      <c r="E102" s="242"/>
      <c r="F102" s="242"/>
      <c r="G102" s="17">
        <v>215</v>
      </c>
      <c r="H102" s="53">
        <f>H103+H104</f>
        <v>0</v>
      </c>
      <c r="I102" s="53">
        <f>I103+I104</f>
        <v>0</v>
      </c>
    </row>
    <row r="103" spans="1:9" x14ac:dyDescent="0.2">
      <c r="A103" s="243" t="s">
        <v>274</v>
      </c>
      <c r="B103" s="243"/>
      <c r="C103" s="243"/>
      <c r="D103" s="243"/>
      <c r="E103" s="243"/>
      <c r="F103" s="243"/>
      <c r="G103" s="16">
        <v>216</v>
      </c>
      <c r="H103" s="52">
        <v>0</v>
      </c>
      <c r="I103" s="52">
        <v>0</v>
      </c>
    </row>
    <row r="104" spans="1:9" x14ac:dyDescent="0.2">
      <c r="A104" s="244" t="s">
        <v>275</v>
      </c>
      <c r="B104" s="244"/>
      <c r="C104" s="244"/>
      <c r="D104" s="244"/>
      <c r="E104" s="244"/>
      <c r="F104" s="244"/>
      <c r="G104" s="19">
        <v>217</v>
      </c>
      <c r="H104" s="66">
        <v>0</v>
      </c>
      <c r="I104" s="66">
        <v>0</v>
      </c>
    </row>
  </sheetData>
  <sheetProtection algorithmName="SHA-512" hashValue="ExdivMfHprhYz4sY5xsdi9t/8zAa8p8xzOYGuRTceLinkImF6Tpr21DX5SkYidaRTik9R1Z/XbNFXWOmUFa3bg==" saltValue="X3mqdawevTVbQLAW0Y3+xA==" spinCount="100000" sheet="1" objects="1" scenarios="1"/>
  <mergeCells count="10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65:F65"/>
    <mergeCell ref="A66:F66"/>
    <mergeCell ref="A70:F70"/>
    <mergeCell ref="A49:F49"/>
    <mergeCell ref="A50:F50"/>
    <mergeCell ref="A51:F51"/>
    <mergeCell ref="A52:F52"/>
    <mergeCell ref="A53:F53"/>
    <mergeCell ref="A54:F54"/>
    <mergeCell ref="A97:F97"/>
    <mergeCell ref="A93:F93"/>
    <mergeCell ref="A94:F94"/>
    <mergeCell ref="A83:I83"/>
    <mergeCell ref="A84:F84"/>
    <mergeCell ref="A85:F85"/>
    <mergeCell ref="A86:F86"/>
    <mergeCell ref="A81:F81"/>
    <mergeCell ref="A82:F8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s>
  <dataValidations count="5">
    <dataValidation type="whole" operator="greaterThanOrEqual" allowBlank="1" showInputMessage="1" showErrorMessage="1" errorTitle="Incorrect entry" error="You can enter only positive whole numbers."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Incorrect entry" error="You can enter only positive or negative whole numbers."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Incorrect entry" error="You can enter only whole numbers."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Incorrect entry" error="You can enter only whole numbers" sqref="H14:I14 H88:I100 H53:I53 H25:I34 H64:I65 H102:I104 H72:I72 H69:I69 H76:I76 H79:I80 H84:I86 H61:I61"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activeCell="K52" sqref="K52"/>
    </sheetView>
  </sheetViews>
  <sheetFormatPr defaultColWidth="9.140625" defaultRowHeight="12.75" x14ac:dyDescent="0.2"/>
  <cols>
    <col min="1" max="6" width="9.140625" style="11"/>
    <col min="7" max="7" width="9.140625" style="23"/>
    <col min="8" max="9" width="18.140625" style="55" customWidth="1"/>
    <col min="10" max="16384" width="9.140625" style="11"/>
  </cols>
  <sheetData>
    <row r="1" spans="1:9" x14ac:dyDescent="0.2">
      <c r="A1" s="259" t="s">
        <v>276</v>
      </c>
      <c r="B1" s="287"/>
      <c r="C1" s="287"/>
      <c r="D1" s="287"/>
      <c r="E1" s="287"/>
      <c r="F1" s="287"/>
      <c r="G1" s="287"/>
      <c r="H1" s="287"/>
      <c r="I1" s="287"/>
    </row>
    <row r="2" spans="1:9" x14ac:dyDescent="0.2">
      <c r="A2" s="258" t="s">
        <v>507</v>
      </c>
      <c r="B2" s="217"/>
      <c r="C2" s="217"/>
      <c r="D2" s="217"/>
      <c r="E2" s="217"/>
      <c r="F2" s="217"/>
      <c r="G2" s="217"/>
      <c r="H2" s="217"/>
      <c r="I2" s="217"/>
    </row>
    <row r="3" spans="1:9" x14ac:dyDescent="0.2">
      <c r="A3" s="289" t="s">
        <v>277</v>
      </c>
      <c r="B3" s="290"/>
      <c r="C3" s="290"/>
      <c r="D3" s="290"/>
      <c r="E3" s="290"/>
      <c r="F3" s="290"/>
      <c r="G3" s="290"/>
      <c r="H3" s="290"/>
      <c r="I3" s="290"/>
    </row>
    <row r="4" spans="1:9" x14ac:dyDescent="0.2">
      <c r="A4" s="288" t="s">
        <v>505</v>
      </c>
      <c r="B4" s="224"/>
      <c r="C4" s="224"/>
      <c r="D4" s="224"/>
      <c r="E4" s="224"/>
      <c r="F4" s="224"/>
      <c r="G4" s="224"/>
      <c r="H4" s="224"/>
      <c r="I4" s="225"/>
    </row>
    <row r="5" spans="1:9" ht="23.25" thickBot="1" x14ac:dyDescent="0.25">
      <c r="A5" s="291" t="s">
        <v>278</v>
      </c>
      <c r="B5" s="292"/>
      <c r="C5" s="292"/>
      <c r="D5" s="292"/>
      <c r="E5" s="292"/>
      <c r="F5" s="293"/>
      <c r="G5" s="13" t="s">
        <v>279</v>
      </c>
      <c r="H5" s="46" t="s">
        <v>280</v>
      </c>
      <c r="I5" s="46" t="s">
        <v>281</v>
      </c>
    </row>
    <row r="6" spans="1:9" x14ac:dyDescent="0.2">
      <c r="A6" s="294">
        <v>1</v>
      </c>
      <c r="B6" s="295"/>
      <c r="C6" s="295"/>
      <c r="D6" s="295"/>
      <c r="E6" s="295"/>
      <c r="F6" s="296"/>
      <c r="G6" s="20">
        <v>2</v>
      </c>
      <c r="H6" s="20" t="s">
        <v>282</v>
      </c>
      <c r="I6" s="20" t="s">
        <v>283</v>
      </c>
    </row>
    <row r="7" spans="1:9" x14ac:dyDescent="0.2">
      <c r="A7" s="266" t="s">
        <v>284</v>
      </c>
      <c r="B7" s="267"/>
      <c r="C7" s="267"/>
      <c r="D7" s="267"/>
      <c r="E7" s="267"/>
      <c r="F7" s="267"/>
      <c r="G7" s="267"/>
      <c r="H7" s="267"/>
      <c r="I7" s="268"/>
    </row>
    <row r="8" spans="1:9" ht="12.75" customHeight="1" x14ac:dyDescent="0.2">
      <c r="A8" s="269" t="s">
        <v>285</v>
      </c>
      <c r="B8" s="270"/>
      <c r="C8" s="270"/>
      <c r="D8" s="270"/>
      <c r="E8" s="270"/>
      <c r="F8" s="271"/>
      <c r="G8" s="21">
        <v>1</v>
      </c>
      <c r="H8" s="47">
        <v>100372277</v>
      </c>
      <c r="I8" s="47">
        <v>85240078.13000001</v>
      </c>
    </row>
    <row r="9" spans="1:9" ht="12.75" customHeight="1" x14ac:dyDescent="0.2">
      <c r="A9" s="284" t="s">
        <v>286</v>
      </c>
      <c r="B9" s="285"/>
      <c r="C9" s="285"/>
      <c r="D9" s="285"/>
      <c r="E9" s="285"/>
      <c r="F9" s="286"/>
      <c r="G9" s="17">
        <v>2</v>
      </c>
      <c r="H9" s="48">
        <f>H10+H11+H12+H13+H14+H15+H16+H17</f>
        <v>31889167</v>
      </c>
      <c r="I9" s="48">
        <f>I10+I11+I12+I13+I14+I15+I16+I17</f>
        <v>55702025.329162396</v>
      </c>
    </row>
    <row r="10" spans="1:9" ht="12.75" customHeight="1" x14ac:dyDescent="0.2">
      <c r="A10" s="281" t="s">
        <v>287</v>
      </c>
      <c r="B10" s="282"/>
      <c r="C10" s="282"/>
      <c r="D10" s="282"/>
      <c r="E10" s="282"/>
      <c r="F10" s="283"/>
      <c r="G10" s="22">
        <v>3</v>
      </c>
      <c r="H10" s="49">
        <v>41590323</v>
      </c>
      <c r="I10" s="49">
        <v>42733754.899999999</v>
      </c>
    </row>
    <row r="11" spans="1:9" ht="31.15" customHeight="1" x14ac:dyDescent="0.2">
      <c r="A11" s="281" t="s">
        <v>288</v>
      </c>
      <c r="B11" s="282"/>
      <c r="C11" s="282"/>
      <c r="D11" s="282"/>
      <c r="E11" s="282"/>
      <c r="F11" s="283"/>
      <c r="G11" s="22">
        <v>4</v>
      </c>
      <c r="H11" s="49">
        <v>-2321811</v>
      </c>
      <c r="I11" s="49">
        <v>-25231.440000000002</v>
      </c>
    </row>
    <row r="12" spans="1:9" ht="28.15" customHeight="1" x14ac:dyDescent="0.2">
      <c r="A12" s="281" t="s">
        <v>289</v>
      </c>
      <c r="B12" s="282"/>
      <c r="C12" s="282"/>
      <c r="D12" s="282"/>
      <c r="E12" s="282"/>
      <c r="F12" s="283"/>
      <c r="G12" s="22">
        <v>5</v>
      </c>
      <c r="H12" s="49">
        <v>-497069</v>
      </c>
      <c r="I12" s="49">
        <v>-265282.25999999989</v>
      </c>
    </row>
    <row r="13" spans="1:9" ht="12.75" customHeight="1" x14ac:dyDescent="0.2">
      <c r="A13" s="281" t="s">
        <v>290</v>
      </c>
      <c r="B13" s="282"/>
      <c r="C13" s="282"/>
      <c r="D13" s="282"/>
      <c r="E13" s="282"/>
      <c r="F13" s="283"/>
      <c r="G13" s="22">
        <v>6</v>
      </c>
      <c r="H13" s="49">
        <v>-5831467</v>
      </c>
      <c r="I13" s="49">
        <v>-6031211.4800000004</v>
      </c>
    </row>
    <row r="14" spans="1:9" ht="12.75" customHeight="1" x14ac:dyDescent="0.2">
      <c r="A14" s="281" t="s">
        <v>291</v>
      </c>
      <c r="B14" s="282"/>
      <c r="C14" s="282"/>
      <c r="D14" s="282"/>
      <c r="E14" s="282"/>
      <c r="F14" s="283"/>
      <c r="G14" s="22">
        <v>7</v>
      </c>
      <c r="H14" s="49">
        <v>669175</v>
      </c>
      <c r="I14" s="49">
        <v>1291147.08</v>
      </c>
    </row>
    <row r="15" spans="1:9" ht="12.75" customHeight="1" x14ac:dyDescent="0.2">
      <c r="A15" s="281" t="s">
        <v>292</v>
      </c>
      <c r="B15" s="282"/>
      <c r="C15" s="282"/>
      <c r="D15" s="282"/>
      <c r="E15" s="282"/>
      <c r="F15" s="283"/>
      <c r="G15" s="22">
        <v>8</v>
      </c>
      <c r="H15" s="49">
        <v>0</v>
      </c>
      <c r="I15" s="49">
        <v>0</v>
      </c>
    </row>
    <row r="16" spans="1:9" ht="12.75" customHeight="1" x14ac:dyDescent="0.2">
      <c r="A16" s="281" t="s">
        <v>293</v>
      </c>
      <c r="B16" s="282"/>
      <c r="C16" s="282"/>
      <c r="D16" s="282"/>
      <c r="E16" s="282"/>
      <c r="F16" s="283"/>
      <c r="G16" s="22">
        <v>9</v>
      </c>
      <c r="H16" s="49">
        <v>-5596692</v>
      </c>
      <c r="I16" s="49">
        <v>4783346.5291624004</v>
      </c>
    </row>
    <row r="17" spans="1:9" ht="27.6" customHeight="1" x14ac:dyDescent="0.2">
      <c r="A17" s="281" t="s">
        <v>294</v>
      </c>
      <c r="B17" s="282"/>
      <c r="C17" s="282"/>
      <c r="D17" s="282"/>
      <c r="E17" s="282"/>
      <c r="F17" s="283"/>
      <c r="G17" s="22">
        <v>10</v>
      </c>
      <c r="H17" s="49">
        <v>3876708</v>
      </c>
      <c r="I17" s="49">
        <v>13215502</v>
      </c>
    </row>
    <row r="18" spans="1:9" ht="29.45" customHeight="1" x14ac:dyDescent="0.2">
      <c r="A18" s="260" t="s">
        <v>295</v>
      </c>
      <c r="B18" s="261"/>
      <c r="C18" s="261"/>
      <c r="D18" s="261"/>
      <c r="E18" s="261"/>
      <c r="F18" s="262"/>
      <c r="G18" s="17">
        <v>11</v>
      </c>
      <c r="H18" s="48">
        <f>H8+H9</f>
        <v>132261444</v>
      </c>
      <c r="I18" s="48">
        <f>I8+I9</f>
        <v>140942103.45916241</v>
      </c>
    </row>
    <row r="19" spans="1:9" ht="12.75" customHeight="1" x14ac:dyDescent="0.2">
      <c r="A19" s="284" t="s">
        <v>296</v>
      </c>
      <c r="B19" s="285"/>
      <c r="C19" s="285"/>
      <c r="D19" s="285"/>
      <c r="E19" s="285"/>
      <c r="F19" s="286"/>
      <c r="G19" s="17">
        <v>12</v>
      </c>
      <c r="H19" s="48">
        <f>H20+H21+H22+H23</f>
        <v>-87665732.521393821</v>
      </c>
      <c r="I19" s="48">
        <f>I20+I21+I22+I23</f>
        <v>136678745.06651315</v>
      </c>
    </row>
    <row r="20" spans="1:9" ht="12.75" customHeight="1" x14ac:dyDescent="0.2">
      <c r="A20" s="281" t="s">
        <v>297</v>
      </c>
      <c r="B20" s="282"/>
      <c r="C20" s="282"/>
      <c r="D20" s="282"/>
      <c r="E20" s="282"/>
      <c r="F20" s="283"/>
      <c r="G20" s="22">
        <v>13</v>
      </c>
      <c r="H20" s="49">
        <v>31019080.738606177</v>
      </c>
      <c r="I20" s="49">
        <v>-125472010.96391004</v>
      </c>
    </row>
    <row r="21" spans="1:9" ht="12.75" customHeight="1" x14ac:dyDescent="0.2">
      <c r="A21" s="281" t="s">
        <v>298</v>
      </c>
      <c r="B21" s="282"/>
      <c r="C21" s="282"/>
      <c r="D21" s="282"/>
      <c r="E21" s="282"/>
      <c r="F21" s="283"/>
      <c r="G21" s="22">
        <v>14</v>
      </c>
      <c r="H21" s="49">
        <v>-53090036</v>
      </c>
      <c r="I21" s="49">
        <v>135656777.3704232</v>
      </c>
    </row>
    <row r="22" spans="1:9" ht="12.75" customHeight="1" x14ac:dyDescent="0.2">
      <c r="A22" s="281" t="s">
        <v>299</v>
      </c>
      <c r="B22" s="282"/>
      <c r="C22" s="282"/>
      <c r="D22" s="282"/>
      <c r="E22" s="282"/>
      <c r="F22" s="283"/>
      <c r="G22" s="22">
        <v>15</v>
      </c>
      <c r="H22" s="49">
        <v>-61824707</v>
      </c>
      <c r="I22" s="49">
        <v>125745642.39</v>
      </c>
    </row>
    <row r="23" spans="1:9" ht="12.75" customHeight="1" x14ac:dyDescent="0.2">
      <c r="A23" s="281" t="s">
        <v>300</v>
      </c>
      <c r="B23" s="282"/>
      <c r="C23" s="282"/>
      <c r="D23" s="282"/>
      <c r="E23" s="282"/>
      <c r="F23" s="283"/>
      <c r="G23" s="22">
        <v>16</v>
      </c>
      <c r="H23" s="49">
        <v>-3770070.26</v>
      </c>
      <c r="I23" s="49">
        <v>748336.26999999955</v>
      </c>
    </row>
    <row r="24" spans="1:9" ht="12.75" customHeight="1" x14ac:dyDescent="0.2">
      <c r="A24" s="260" t="s">
        <v>301</v>
      </c>
      <c r="B24" s="261"/>
      <c r="C24" s="261"/>
      <c r="D24" s="261"/>
      <c r="E24" s="261"/>
      <c r="F24" s="262"/>
      <c r="G24" s="17">
        <v>17</v>
      </c>
      <c r="H24" s="48">
        <f>H18+H19</f>
        <v>44595711.478606179</v>
      </c>
      <c r="I24" s="48">
        <f>I18+I19</f>
        <v>277620848.52567554</v>
      </c>
    </row>
    <row r="25" spans="1:9" ht="12.75" customHeight="1" x14ac:dyDescent="0.2">
      <c r="A25" s="272" t="s">
        <v>302</v>
      </c>
      <c r="B25" s="273"/>
      <c r="C25" s="273"/>
      <c r="D25" s="273"/>
      <c r="E25" s="273"/>
      <c r="F25" s="274"/>
      <c r="G25" s="22">
        <v>18</v>
      </c>
      <c r="H25" s="49">
        <v>-655519</v>
      </c>
      <c r="I25" s="49">
        <v>-1223923.4031884</v>
      </c>
    </row>
    <row r="26" spans="1:9" ht="12.75" customHeight="1" x14ac:dyDescent="0.2">
      <c r="A26" s="272" t="s">
        <v>303</v>
      </c>
      <c r="B26" s="273"/>
      <c r="C26" s="273"/>
      <c r="D26" s="273"/>
      <c r="E26" s="273"/>
      <c r="F26" s="274"/>
      <c r="G26" s="22">
        <v>19</v>
      </c>
      <c r="H26" s="49">
        <v>-3968121</v>
      </c>
      <c r="I26" s="49">
        <v>-406637.44</v>
      </c>
    </row>
    <row r="27" spans="1:9" ht="28.9" customHeight="1" x14ac:dyDescent="0.2">
      <c r="A27" s="263" t="s">
        <v>304</v>
      </c>
      <c r="B27" s="264"/>
      <c r="C27" s="264"/>
      <c r="D27" s="264"/>
      <c r="E27" s="264"/>
      <c r="F27" s="265"/>
      <c r="G27" s="18">
        <v>20</v>
      </c>
      <c r="H27" s="50">
        <f>H24+H25+H26</f>
        <v>39972071.478606179</v>
      </c>
      <c r="I27" s="50">
        <f>I24+I25+I26</f>
        <v>275990287.68248713</v>
      </c>
    </row>
    <row r="28" spans="1:9" x14ac:dyDescent="0.2">
      <c r="A28" s="266" t="s">
        <v>305</v>
      </c>
      <c r="B28" s="267"/>
      <c r="C28" s="267"/>
      <c r="D28" s="267"/>
      <c r="E28" s="267"/>
      <c r="F28" s="267"/>
      <c r="G28" s="267"/>
      <c r="H28" s="267"/>
      <c r="I28" s="268"/>
    </row>
    <row r="29" spans="1:9" ht="23.45" customHeight="1" x14ac:dyDescent="0.2">
      <c r="A29" s="269" t="s">
        <v>306</v>
      </c>
      <c r="B29" s="270"/>
      <c r="C29" s="270"/>
      <c r="D29" s="270"/>
      <c r="E29" s="270"/>
      <c r="F29" s="271"/>
      <c r="G29" s="21">
        <v>21</v>
      </c>
      <c r="H29" s="51">
        <v>2360356.2500000005</v>
      </c>
      <c r="I29" s="51">
        <v>168735.26</v>
      </c>
    </row>
    <row r="30" spans="1:9" ht="12.75" customHeight="1" x14ac:dyDescent="0.2">
      <c r="A30" s="272" t="s">
        <v>307</v>
      </c>
      <c r="B30" s="273"/>
      <c r="C30" s="273"/>
      <c r="D30" s="273"/>
      <c r="E30" s="273"/>
      <c r="F30" s="274"/>
      <c r="G30" s="22">
        <v>22</v>
      </c>
      <c r="H30" s="52">
        <v>10955477</v>
      </c>
      <c r="I30" s="52">
        <v>5013291.6470984602</v>
      </c>
    </row>
    <row r="31" spans="1:9" ht="12.75" customHeight="1" x14ac:dyDescent="0.2">
      <c r="A31" s="272" t="s">
        <v>308</v>
      </c>
      <c r="B31" s="273"/>
      <c r="C31" s="273"/>
      <c r="D31" s="273"/>
      <c r="E31" s="273"/>
      <c r="F31" s="274"/>
      <c r="G31" s="22">
        <v>23</v>
      </c>
      <c r="H31" s="52">
        <v>1733650</v>
      </c>
      <c r="I31" s="52">
        <v>1783759.4495768098</v>
      </c>
    </row>
    <row r="32" spans="1:9" ht="12.75" customHeight="1" x14ac:dyDescent="0.2">
      <c r="A32" s="272" t="s">
        <v>309</v>
      </c>
      <c r="B32" s="273"/>
      <c r="C32" s="273"/>
      <c r="D32" s="273"/>
      <c r="E32" s="273"/>
      <c r="F32" s="274"/>
      <c r="G32" s="22">
        <v>24</v>
      </c>
      <c r="H32" s="52">
        <v>69720</v>
      </c>
      <c r="I32" s="52">
        <v>58616.09</v>
      </c>
    </row>
    <row r="33" spans="1:9" ht="12.75" customHeight="1" x14ac:dyDescent="0.2">
      <c r="A33" s="272" t="s">
        <v>310</v>
      </c>
      <c r="B33" s="273"/>
      <c r="C33" s="273"/>
      <c r="D33" s="273"/>
      <c r="E33" s="273"/>
      <c r="F33" s="274"/>
      <c r="G33" s="22">
        <v>25</v>
      </c>
      <c r="H33" s="52">
        <v>0</v>
      </c>
      <c r="I33" s="52">
        <v>16804102</v>
      </c>
    </row>
    <row r="34" spans="1:9" ht="12.75" customHeight="1" x14ac:dyDescent="0.2">
      <c r="A34" s="272" t="s">
        <v>311</v>
      </c>
      <c r="B34" s="273"/>
      <c r="C34" s="273"/>
      <c r="D34" s="273"/>
      <c r="E34" s="273"/>
      <c r="F34" s="274"/>
      <c r="G34" s="22">
        <v>26</v>
      </c>
      <c r="H34" s="52">
        <v>4794322.45</v>
      </c>
      <c r="I34" s="52">
        <v>11260832.960000003</v>
      </c>
    </row>
    <row r="35" spans="1:9" ht="27.6" customHeight="1" x14ac:dyDescent="0.2">
      <c r="A35" s="260" t="s">
        <v>312</v>
      </c>
      <c r="B35" s="261"/>
      <c r="C35" s="261"/>
      <c r="D35" s="261"/>
      <c r="E35" s="261"/>
      <c r="F35" s="262"/>
      <c r="G35" s="17">
        <v>27</v>
      </c>
      <c r="H35" s="53">
        <f>H29+H30+H31+H32+H33+H34</f>
        <v>19913525.699999999</v>
      </c>
      <c r="I35" s="53">
        <f>I29+I30+I31+I32+I33+I34</f>
        <v>35089337.406675272</v>
      </c>
    </row>
    <row r="36" spans="1:9" ht="26.45" customHeight="1" x14ac:dyDescent="0.2">
      <c r="A36" s="272" t="s">
        <v>313</v>
      </c>
      <c r="B36" s="273"/>
      <c r="C36" s="273"/>
      <c r="D36" s="273"/>
      <c r="E36" s="273"/>
      <c r="F36" s="274"/>
      <c r="G36" s="22">
        <v>28</v>
      </c>
      <c r="H36" s="52">
        <v>-78141941</v>
      </c>
      <c r="I36" s="52">
        <v>-59252056.690000005</v>
      </c>
    </row>
    <row r="37" spans="1:9" ht="12.75" customHeight="1" x14ac:dyDescent="0.2">
      <c r="A37" s="272" t="s">
        <v>314</v>
      </c>
      <c r="B37" s="273"/>
      <c r="C37" s="273"/>
      <c r="D37" s="273"/>
      <c r="E37" s="273"/>
      <c r="F37" s="274"/>
      <c r="G37" s="22">
        <v>29</v>
      </c>
      <c r="H37" s="52">
        <v>0</v>
      </c>
      <c r="I37" s="52">
        <v>0</v>
      </c>
    </row>
    <row r="38" spans="1:9" ht="12.75" customHeight="1" x14ac:dyDescent="0.2">
      <c r="A38" s="272" t="s">
        <v>315</v>
      </c>
      <c r="B38" s="273"/>
      <c r="C38" s="273"/>
      <c r="D38" s="273"/>
      <c r="E38" s="273"/>
      <c r="F38" s="274"/>
      <c r="G38" s="22">
        <v>30</v>
      </c>
      <c r="H38" s="52">
        <v>-3439843</v>
      </c>
      <c r="I38" s="52">
        <v>-15000000</v>
      </c>
    </row>
    <row r="39" spans="1:9" ht="12.75" customHeight="1" x14ac:dyDescent="0.2">
      <c r="A39" s="272" t="s">
        <v>316</v>
      </c>
      <c r="B39" s="273"/>
      <c r="C39" s="273"/>
      <c r="D39" s="273"/>
      <c r="E39" s="273"/>
      <c r="F39" s="274"/>
      <c r="G39" s="22">
        <v>31</v>
      </c>
      <c r="H39" s="52">
        <v>0</v>
      </c>
      <c r="I39" s="52">
        <v>0</v>
      </c>
    </row>
    <row r="40" spans="1:9" ht="12.75" customHeight="1" x14ac:dyDescent="0.2">
      <c r="A40" s="272" t="s">
        <v>317</v>
      </c>
      <c r="B40" s="273"/>
      <c r="C40" s="273"/>
      <c r="D40" s="273"/>
      <c r="E40" s="273"/>
      <c r="F40" s="274"/>
      <c r="G40" s="22">
        <v>32</v>
      </c>
      <c r="H40" s="52">
        <v>0</v>
      </c>
      <c r="I40" s="52">
        <v>0</v>
      </c>
    </row>
    <row r="41" spans="1:9" ht="22.9" customHeight="1" x14ac:dyDescent="0.2">
      <c r="A41" s="260" t="s">
        <v>318</v>
      </c>
      <c r="B41" s="261"/>
      <c r="C41" s="261"/>
      <c r="D41" s="261"/>
      <c r="E41" s="261"/>
      <c r="F41" s="262"/>
      <c r="G41" s="17">
        <v>33</v>
      </c>
      <c r="H41" s="53">
        <f>H36+H37+H38+H39+H40</f>
        <v>-81581784</v>
      </c>
      <c r="I41" s="53">
        <f>I36+I37+I38+I39+I40</f>
        <v>-74252056.689999998</v>
      </c>
    </row>
    <row r="42" spans="1:9" ht="30.6" customHeight="1" x14ac:dyDescent="0.2">
      <c r="A42" s="263" t="s">
        <v>319</v>
      </c>
      <c r="B42" s="264"/>
      <c r="C42" s="264"/>
      <c r="D42" s="264"/>
      <c r="E42" s="264"/>
      <c r="F42" s="265"/>
      <c r="G42" s="18">
        <v>34</v>
      </c>
      <c r="H42" s="54">
        <f>H35+H41</f>
        <v>-61668258.299999997</v>
      </c>
      <c r="I42" s="54">
        <f>I35+I41</f>
        <v>-39162719.283324726</v>
      </c>
    </row>
    <row r="43" spans="1:9" x14ac:dyDescent="0.2">
      <c r="A43" s="266" t="s">
        <v>320</v>
      </c>
      <c r="B43" s="267"/>
      <c r="C43" s="267"/>
      <c r="D43" s="267"/>
      <c r="E43" s="267"/>
      <c r="F43" s="267"/>
      <c r="G43" s="267"/>
      <c r="H43" s="267"/>
      <c r="I43" s="268"/>
    </row>
    <row r="44" spans="1:9" ht="12.75" customHeight="1" x14ac:dyDescent="0.2">
      <c r="A44" s="269" t="s">
        <v>321</v>
      </c>
      <c r="B44" s="270"/>
      <c r="C44" s="270"/>
      <c r="D44" s="270"/>
      <c r="E44" s="270"/>
      <c r="F44" s="271"/>
      <c r="G44" s="21">
        <v>35</v>
      </c>
      <c r="H44" s="51">
        <v>0</v>
      </c>
      <c r="I44" s="51">
        <v>0</v>
      </c>
    </row>
    <row r="45" spans="1:9" ht="27.6" customHeight="1" x14ac:dyDescent="0.2">
      <c r="A45" s="272" t="s">
        <v>322</v>
      </c>
      <c r="B45" s="273"/>
      <c r="C45" s="273"/>
      <c r="D45" s="273"/>
      <c r="E45" s="273"/>
      <c r="F45" s="274"/>
      <c r="G45" s="22">
        <v>36</v>
      </c>
      <c r="H45" s="52">
        <v>0</v>
      </c>
      <c r="I45" s="52">
        <v>0</v>
      </c>
    </row>
    <row r="46" spans="1:9" ht="12.75" customHeight="1" x14ac:dyDescent="0.2">
      <c r="A46" s="272" t="s">
        <v>323</v>
      </c>
      <c r="B46" s="273"/>
      <c r="C46" s="273"/>
      <c r="D46" s="273"/>
      <c r="E46" s="273"/>
      <c r="F46" s="274"/>
      <c r="G46" s="22">
        <v>37</v>
      </c>
      <c r="H46" s="52">
        <v>23715826</v>
      </c>
      <c r="I46" s="52">
        <v>20609226.220000003</v>
      </c>
    </row>
    <row r="47" spans="1:9" ht="12.75" customHeight="1" x14ac:dyDescent="0.2">
      <c r="A47" s="272" t="s">
        <v>324</v>
      </c>
      <c r="B47" s="273"/>
      <c r="C47" s="273"/>
      <c r="D47" s="273"/>
      <c r="E47" s="273"/>
      <c r="F47" s="274"/>
      <c r="G47" s="22">
        <v>38</v>
      </c>
      <c r="H47" s="52">
        <v>0</v>
      </c>
      <c r="I47" s="52">
        <v>0</v>
      </c>
    </row>
    <row r="48" spans="1:9" ht="25.9" customHeight="1" x14ac:dyDescent="0.2">
      <c r="A48" s="260" t="s">
        <v>325</v>
      </c>
      <c r="B48" s="261"/>
      <c r="C48" s="261"/>
      <c r="D48" s="261"/>
      <c r="E48" s="261"/>
      <c r="F48" s="262"/>
      <c r="G48" s="17">
        <v>39</v>
      </c>
      <c r="H48" s="53">
        <f>H44+H45+H46+H47</f>
        <v>23715826</v>
      </c>
      <c r="I48" s="53">
        <f>I44+I45+I46+I47</f>
        <v>20609226.220000003</v>
      </c>
    </row>
    <row r="49" spans="1:9" ht="24.6" customHeight="1" x14ac:dyDescent="0.2">
      <c r="A49" s="272" t="s">
        <v>326</v>
      </c>
      <c r="B49" s="273"/>
      <c r="C49" s="273"/>
      <c r="D49" s="273"/>
      <c r="E49" s="273"/>
      <c r="F49" s="274"/>
      <c r="G49" s="22">
        <v>40</v>
      </c>
      <c r="H49" s="52">
        <v>0</v>
      </c>
      <c r="I49" s="52">
        <v>-13795972.110000001</v>
      </c>
    </row>
    <row r="50" spans="1:9" ht="12.75" customHeight="1" x14ac:dyDescent="0.2">
      <c r="A50" s="272" t="s">
        <v>327</v>
      </c>
      <c r="B50" s="273"/>
      <c r="C50" s="273"/>
      <c r="D50" s="273"/>
      <c r="E50" s="273"/>
      <c r="F50" s="274"/>
      <c r="G50" s="22">
        <v>41</v>
      </c>
      <c r="H50" s="52">
        <v>-94000379</v>
      </c>
      <c r="I50" s="52">
        <v>-65231346</v>
      </c>
    </row>
    <row r="51" spans="1:9" ht="12.75" customHeight="1" x14ac:dyDescent="0.2">
      <c r="A51" s="272" t="s">
        <v>328</v>
      </c>
      <c r="B51" s="273"/>
      <c r="C51" s="273"/>
      <c r="D51" s="273"/>
      <c r="E51" s="273"/>
      <c r="F51" s="274"/>
      <c r="G51" s="22">
        <v>42</v>
      </c>
      <c r="H51" s="52">
        <v>0</v>
      </c>
      <c r="I51" s="52">
        <v>-11502388.140000001</v>
      </c>
    </row>
    <row r="52" spans="1:9" ht="26.45" customHeight="1" x14ac:dyDescent="0.2">
      <c r="A52" s="272" t="s">
        <v>329</v>
      </c>
      <c r="B52" s="273"/>
      <c r="C52" s="273"/>
      <c r="D52" s="273"/>
      <c r="E52" s="273"/>
      <c r="F52" s="274"/>
      <c r="G52" s="22">
        <v>43</v>
      </c>
      <c r="H52" s="52">
        <v>0</v>
      </c>
      <c r="I52" s="52">
        <v>0</v>
      </c>
    </row>
    <row r="53" spans="1:9" ht="12.75" customHeight="1" x14ac:dyDescent="0.2">
      <c r="A53" s="272" t="s">
        <v>330</v>
      </c>
      <c r="B53" s="273"/>
      <c r="C53" s="273"/>
      <c r="D53" s="273"/>
      <c r="E53" s="273"/>
      <c r="F53" s="274"/>
      <c r="G53" s="22">
        <v>44</v>
      </c>
      <c r="H53" s="52">
        <v>-9189804</v>
      </c>
      <c r="I53" s="52">
        <v>-1234760</v>
      </c>
    </row>
    <row r="54" spans="1:9" ht="27.6" customHeight="1" x14ac:dyDescent="0.2">
      <c r="A54" s="260" t="s">
        <v>331</v>
      </c>
      <c r="B54" s="261"/>
      <c r="C54" s="261"/>
      <c r="D54" s="261"/>
      <c r="E54" s="261"/>
      <c r="F54" s="262"/>
      <c r="G54" s="17">
        <v>45</v>
      </c>
      <c r="H54" s="53">
        <f>H49+H50+H51+H52+H53</f>
        <v>-103190183</v>
      </c>
      <c r="I54" s="53">
        <f>I49+I50+I51+I52+I53</f>
        <v>-91764466.25</v>
      </c>
    </row>
    <row r="55" spans="1:9" ht="27.6" customHeight="1" x14ac:dyDescent="0.2">
      <c r="A55" s="275" t="s">
        <v>332</v>
      </c>
      <c r="B55" s="276"/>
      <c r="C55" s="276"/>
      <c r="D55" s="276"/>
      <c r="E55" s="276"/>
      <c r="F55" s="277"/>
      <c r="G55" s="17">
        <v>46</v>
      </c>
      <c r="H55" s="53">
        <f>H48+H54</f>
        <v>-79474357</v>
      </c>
      <c r="I55" s="53">
        <f>I48+I54</f>
        <v>-71155240.030000001</v>
      </c>
    </row>
    <row r="56" spans="1:9" x14ac:dyDescent="0.2">
      <c r="A56" s="211" t="s">
        <v>333</v>
      </c>
      <c r="B56" s="212"/>
      <c r="C56" s="212"/>
      <c r="D56" s="212"/>
      <c r="E56" s="212"/>
      <c r="F56" s="213"/>
      <c r="G56" s="22">
        <v>47</v>
      </c>
      <c r="H56" s="52">
        <v>560233</v>
      </c>
      <c r="I56" s="52">
        <v>-1671780</v>
      </c>
    </row>
    <row r="57" spans="1:9" ht="27" customHeight="1" x14ac:dyDescent="0.2">
      <c r="A57" s="275" t="s">
        <v>334</v>
      </c>
      <c r="B57" s="276"/>
      <c r="C57" s="276"/>
      <c r="D57" s="276"/>
      <c r="E57" s="276"/>
      <c r="F57" s="277"/>
      <c r="G57" s="17">
        <v>48</v>
      </c>
      <c r="H57" s="53">
        <f>H27+H42+H55+H56</f>
        <v>-100610310.82139382</v>
      </c>
      <c r="I57" s="53">
        <f>I27+I42+I55+I56</f>
        <v>164000548.36916241</v>
      </c>
    </row>
    <row r="58" spans="1:9" ht="27" customHeight="1" x14ac:dyDescent="0.2">
      <c r="A58" s="278" t="s">
        <v>335</v>
      </c>
      <c r="B58" s="279"/>
      <c r="C58" s="279"/>
      <c r="D58" s="279"/>
      <c r="E58" s="279"/>
      <c r="F58" s="280"/>
      <c r="G58" s="22">
        <v>49</v>
      </c>
      <c r="H58" s="52">
        <v>182442833</v>
      </c>
      <c r="I58" s="52">
        <v>81832522</v>
      </c>
    </row>
    <row r="59" spans="1:9" ht="28.9" customHeight="1" x14ac:dyDescent="0.2">
      <c r="A59" s="263" t="s">
        <v>336</v>
      </c>
      <c r="B59" s="264"/>
      <c r="C59" s="264"/>
      <c r="D59" s="264"/>
      <c r="E59" s="264"/>
      <c r="F59" s="265"/>
      <c r="G59" s="18">
        <v>50</v>
      </c>
      <c r="H59" s="54">
        <f>H57+H58</f>
        <v>81832522.178606182</v>
      </c>
      <c r="I59" s="54">
        <f>I57+I58</f>
        <v>245833070.36916241</v>
      </c>
    </row>
  </sheetData>
  <sheetProtection algorithmName="SHA-512" hashValue="rJj1EfgBvxb3k5QPHa6r/ZvI420uzxam4UfzTlQkiuIZ9eztp1G661sWud+ASEOpxaNXwz0/w+cDCseLhlQUqw==" saltValue="7FrFLOh6DGlX3w3vSYsYn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tabSelected="1" zoomScaleNormal="100" zoomScaleSheetLayoutView="110" workbookViewId="0">
      <selection activeCell="I15" sqref="I15"/>
    </sheetView>
  </sheetViews>
  <sheetFormatPr defaultRowHeight="12.75" x14ac:dyDescent="0.2"/>
  <cols>
    <col min="1" max="7" width="9.140625" style="11"/>
    <col min="8" max="9" width="20.71093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59" t="s">
        <v>337</v>
      </c>
      <c r="B1" s="287"/>
      <c r="C1" s="287"/>
      <c r="D1" s="287"/>
      <c r="E1" s="287"/>
      <c r="F1" s="287"/>
      <c r="G1" s="287"/>
      <c r="H1" s="287"/>
      <c r="I1" s="287"/>
    </row>
    <row r="2" spans="1:9" ht="12.75" customHeight="1" x14ac:dyDescent="0.2">
      <c r="A2" s="258" t="s">
        <v>508</v>
      </c>
      <c r="B2" s="217"/>
      <c r="C2" s="217"/>
      <c r="D2" s="217"/>
      <c r="E2" s="217"/>
      <c r="F2" s="217"/>
      <c r="G2" s="217"/>
      <c r="H2" s="217"/>
      <c r="I2" s="217"/>
    </row>
    <row r="3" spans="1:9" x14ac:dyDescent="0.2">
      <c r="A3" s="289" t="s">
        <v>338</v>
      </c>
      <c r="B3" s="297"/>
      <c r="C3" s="297"/>
      <c r="D3" s="297"/>
      <c r="E3" s="297"/>
      <c r="F3" s="297"/>
      <c r="G3" s="297"/>
      <c r="H3" s="297"/>
      <c r="I3" s="297"/>
    </row>
    <row r="4" spans="1:9" x14ac:dyDescent="0.2">
      <c r="A4" s="288" t="s">
        <v>505</v>
      </c>
      <c r="B4" s="224"/>
      <c r="C4" s="224"/>
      <c r="D4" s="224"/>
      <c r="E4" s="224"/>
      <c r="F4" s="224"/>
      <c r="G4" s="224"/>
      <c r="H4" s="224"/>
      <c r="I4" s="225"/>
    </row>
    <row r="5" spans="1:9" ht="24" thickBot="1" x14ac:dyDescent="0.25">
      <c r="A5" s="291" t="s">
        <v>339</v>
      </c>
      <c r="B5" s="292"/>
      <c r="C5" s="292"/>
      <c r="D5" s="292"/>
      <c r="E5" s="292"/>
      <c r="F5" s="293"/>
      <c r="G5" s="12" t="s">
        <v>340</v>
      </c>
      <c r="H5" s="46" t="s">
        <v>341</v>
      </c>
      <c r="I5" s="46" t="s">
        <v>342</v>
      </c>
    </row>
    <row r="6" spans="1:9" x14ac:dyDescent="0.2">
      <c r="A6" s="294">
        <v>1</v>
      </c>
      <c r="B6" s="295"/>
      <c r="C6" s="295"/>
      <c r="D6" s="295"/>
      <c r="E6" s="295"/>
      <c r="F6" s="296"/>
      <c r="G6" s="14">
        <v>2</v>
      </c>
      <c r="H6" s="20" t="s">
        <v>343</v>
      </c>
      <c r="I6" s="20" t="s">
        <v>344</v>
      </c>
    </row>
    <row r="7" spans="1:9" x14ac:dyDescent="0.2">
      <c r="A7" s="266" t="s">
        <v>345</v>
      </c>
      <c r="B7" s="301"/>
      <c r="C7" s="301"/>
      <c r="D7" s="301"/>
      <c r="E7" s="301"/>
      <c r="F7" s="301"/>
      <c r="G7" s="301"/>
      <c r="H7" s="301"/>
      <c r="I7" s="302"/>
    </row>
    <row r="8" spans="1:9" x14ac:dyDescent="0.2">
      <c r="A8" s="303" t="s">
        <v>346</v>
      </c>
      <c r="B8" s="303"/>
      <c r="C8" s="303"/>
      <c r="D8" s="303"/>
      <c r="E8" s="303"/>
      <c r="F8" s="303"/>
      <c r="G8" s="15">
        <v>1</v>
      </c>
      <c r="H8" s="51"/>
      <c r="I8" s="51"/>
    </row>
    <row r="9" spans="1:9" x14ac:dyDescent="0.2">
      <c r="A9" s="248" t="s">
        <v>347</v>
      </c>
      <c r="B9" s="248"/>
      <c r="C9" s="248"/>
      <c r="D9" s="248"/>
      <c r="E9" s="248"/>
      <c r="F9" s="248"/>
      <c r="G9" s="16">
        <v>2</v>
      </c>
      <c r="H9" s="52"/>
      <c r="I9" s="52"/>
    </row>
    <row r="10" spans="1:9" x14ac:dyDescent="0.2">
      <c r="A10" s="248" t="s">
        <v>348</v>
      </c>
      <c r="B10" s="248"/>
      <c r="C10" s="248"/>
      <c r="D10" s="248"/>
      <c r="E10" s="248"/>
      <c r="F10" s="248"/>
      <c r="G10" s="16">
        <v>3</v>
      </c>
      <c r="H10" s="52"/>
      <c r="I10" s="52"/>
    </row>
    <row r="11" spans="1:9" x14ac:dyDescent="0.2">
      <c r="A11" s="248" t="s">
        <v>349</v>
      </c>
      <c r="B11" s="248"/>
      <c r="C11" s="248"/>
      <c r="D11" s="248"/>
      <c r="E11" s="248"/>
      <c r="F11" s="248"/>
      <c r="G11" s="16">
        <v>4</v>
      </c>
      <c r="H11" s="52"/>
      <c r="I11" s="52"/>
    </row>
    <row r="12" spans="1:9" x14ac:dyDescent="0.2">
      <c r="A12" s="248" t="s">
        <v>350</v>
      </c>
      <c r="B12" s="248"/>
      <c r="C12" s="248"/>
      <c r="D12" s="248"/>
      <c r="E12" s="248"/>
      <c r="F12" s="248"/>
      <c r="G12" s="16">
        <v>5</v>
      </c>
      <c r="H12" s="52"/>
      <c r="I12" s="52"/>
    </row>
    <row r="13" spans="1:9" x14ac:dyDescent="0.2">
      <c r="A13" s="248" t="s">
        <v>351</v>
      </c>
      <c r="B13" s="248"/>
      <c r="C13" s="248"/>
      <c r="D13" s="248"/>
      <c r="E13" s="248"/>
      <c r="F13" s="248"/>
      <c r="G13" s="16">
        <v>6</v>
      </c>
      <c r="H13" s="52"/>
      <c r="I13" s="52"/>
    </row>
    <row r="14" spans="1:9" x14ac:dyDescent="0.2">
      <c r="A14" s="248" t="s">
        <v>352</v>
      </c>
      <c r="B14" s="248"/>
      <c r="C14" s="248"/>
      <c r="D14" s="248"/>
      <c r="E14" s="248"/>
      <c r="F14" s="248"/>
      <c r="G14" s="16">
        <v>7</v>
      </c>
      <c r="H14" s="52"/>
      <c r="I14" s="52"/>
    </row>
    <row r="15" spans="1:9" x14ac:dyDescent="0.2">
      <c r="A15" s="248" t="s">
        <v>353</v>
      </c>
      <c r="B15" s="248"/>
      <c r="C15" s="248"/>
      <c r="D15" s="248"/>
      <c r="E15" s="248"/>
      <c r="F15" s="248"/>
      <c r="G15" s="16">
        <v>8</v>
      </c>
      <c r="H15" s="52"/>
      <c r="I15" s="52"/>
    </row>
    <row r="16" spans="1:9" x14ac:dyDescent="0.2">
      <c r="A16" s="239" t="s">
        <v>354</v>
      </c>
      <c r="B16" s="239"/>
      <c r="C16" s="239"/>
      <c r="D16" s="239"/>
      <c r="E16" s="239"/>
      <c r="F16" s="239"/>
      <c r="G16" s="17">
        <v>9</v>
      </c>
      <c r="H16" s="53">
        <f>SUM(H8:H15)</f>
        <v>0</v>
      </c>
      <c r="I16" s="53">
        <f>SUM(I8:I15)</f>
        <v>0</v>
      </c>
    </row>
    <row r="17" spans="1:9" x14ac:dyDescent="0.2">
      <c r="A17" s="248" t="s">
        <v>355</v>
      </c>
      <c r="B17" s="248"/>
      <c r="C17" s="248"/>
      <c r="D17" s="248"/>
      <c r="E17" s="248"/>
      <c r="F17" s="248"/>
      <c r="G17" s="16">
        <v>10</v>
      </c>
      <c r="H17" s="52"/>
      <c r="I17" s="52"/>
    </row>
    <row r="18" spans="1:9" x14ac:dyDescent="0.2">
      <c r="A18" s="248" t="s">
        <v>356</v>
      </c>
      <c r="B18" s="248"/>
      <c r="C18" s="248"/>
      <c r="D18" s="248"/>
      <c r="E18" s="248"/>
      <c r="F18" s="248"/>
      <c r="G18" s="16">
        <v>11</v>
      </c>
      <c r="H18" s="52"/>
      <c r="I18" s="52"/>
    </row>
    <row r="19" spans="1:9" ht="25.9" customHeight="1" x14ac:dyDescent="0.2">
      <c r="A19" s="300" t="s">
        <v>357</v>
      </c>
      <c r="B19" s="300"/>
      <c r="C19" s="300"/>
      <c r="D19" s="300"/>
      <c r="E19" s="300"/>
      <c r="F19" s="300"/>
      <c r="G19" s="18">
        <v>12</v>
      </c>
      <c r="H19" s="54">
        <f>H16+H17+H18</f>
        <v>0</v>
      </c>
      <c r="I19" s="54">
        <f>I16+I17+I18</f>
        <v>0</v>
      </c>
    </row>
    <row r="20" spans="1:9" x14ac:dyDescent="0.2">
      <c r="A20" s="266" t="s">
        <v>358</v>
      </c>
      <c r="B20" s="301"/>
      <c r="C20" s="301"/>
      <c r="D20" s="301"/>
      <c r="E20" s="301"/>
      <c r="F20" s="301"/>
      <c r="G20" s="301"/>
      <c r="H20" s="301"/>
      <c r="I20" s="302"/>
    </row>
    <row r="21" spans="1:9" ht="26.45" customHeight="1" x14ac:dyDescent="0.2">
      <c r="A21" s="303" t="s">
        <v>359</v>
      </c>
      <c r="B21" s="303"/>
      <c r="C21" s="303"/>
      <c r="D21" s="303"/>
      <c r="E21" s="303"/>
      <c r="F21" s="303"/>
      <c r="G21" s="15">
        <v>13</v>
      </c>
      <c r="H21" s="51"/>
      <c r="I21" s="51"/>
    </row>
    <row r="22" spans="1:9" x14ac:dyDescent="0.2">
      <c r="A22" s="248" t="s">
        <v>360</v>
      </c>
      <c r="B22" s="248"/>
      <c r="C22" s="248"/>
      <c r="D22" s="248"/>
      <c r="E22" s="248"/>
      <c r="F22" s="248"/>
      <c r="G22" s="16">
        <v>14</v>
      </c>
      <c r="H22" s="52"/>
      <c r="I22" s="52"/>
    </row>
    <row r="23" spans="1:9" x14ac:dyDescent="0.2">
      <c r="A23" s="248" t="s">
        <v>361</v>
      </c>
      <c r="B23" s="248"/>
      <c r="C23" s="248"/>
      <c r="D23" s="248"/>
      <c r="E23" s="248"/>
      <c r="F23" s="248"/>
      <c r="G23" s="16">
        <v>15</v>
      </c>
      <c r="H23" s="52"/>
      <c r="I23" s="52"/>
    </row>
    <row r="24" spans="1:9" x14ac:dyDescent="0.2">
      <c r="A24" s="248" t="s">
        <v>362</v>
      </c>
      <c r="B24" s="248"/>
      <c r="C24" s="248"/>
      <c r="D24" s="248"/>
      <c r="E24" s="248"/>
      <c r="F24" s="248"/>
      <c r="G24" s="16">
        <v>16</v>
      </c>
      <c r="H24" s="52"/>
      <c r="I24" s="52"/>
    </row>
    <row r="25" spans="1:9" x14ac:dyDescent="0.2">
      <c r="A25" s="248" t="s">
        <v>363</v>
      </c>
      <c r="B25" s="248"/>
      <c r="C25" s="248"/>
      <c r="D25" s="248"/>
      <c r="E25" s="248"/>
      <c r="F25" s="248"/>
      <c r="G25" s="16">
        <v>17</v>
      </c>
      <c r="H25" s="52"/>
      <c r="I25" s="52"/>
    </row>
    <row r="26" spans="1:9" x14ac:dyDescent="0.2">
      <c r="A26" s="248" t="s">
        <v>364</v>
      </c>
      <c r="B26" s="248"/>
      <c r="C26" s="248"/>
      <c r="D26" s="248"/>
      <c r="E26" s="248"/>
      <c r="F26" s="248"/>
      <c r="G26" s="16">
        <v>18</v>
      </c>
      <c r="H26" s="52"/>
      <c r="I26" s="52"/>
    </row>
    <row r="27" spans="1:9" ht="25.15" customHeight="1" x14ac:dyDescent="0.2">
      <c r="A27" s="239" t="s">
        <v>365</v>
      </c>
      <c r="B27" s="239"/>
      <c r="C27" s="239"/>
      <c r="D27" s="239"/>
      <c r="E27" s="239"/>
      <c r="F27" s="239"/>
      <c r="G27" s="17">
        <v>19</v>
      </c>
      <c r="H27" s="53">
        <f>SUM(H21:H26)</f>
        <v>0</v>
      </c>
      <c r="I27" s="53">
        <f>SUM(I21:I26)</f>
        <v>0</v>
      </c>
    </row>
    <row r="28" spans="1:9" ht="21" customHeight="1" x14ac:dyDescent="0.2">
      <c r="A28" s="248" t="s">
        <v>366</v>
      </c>
      <c r="B28" s="248"/>
      <c r="C28" s="248"/>
      <c r="D28" s="248"/>
      <c r="E28" s="248"/>
      <c r="F28" s="248"/>
      <c r="G28" s="16">
        <v>20</v>
      </c>
      <c r="H28" s="52"/>
      <c r="I28" s="52"/>
    </row>
    <row r="29" spans="1:9" x14ac:dyDescent="0.2">
      <c r="A29" s="248" t="s">
        <v>367</v>
      </c>
      <c r="B29" s="248"/>
      <c r="C29" s="248"/>
      <c r="D29" s="248"/>
      <c r="E29" s="248"/>
      <c r="F29" s="248"/>
      <c r="G29" s="16">
        <v>21</v>
      </c>
      <c r="H29" s="52"/>
      <c r="I29" s="52"/>
    </row>
    <row r="30" spans="1:9" x14ac:dyDescent="0.2">
      <c r="A30" s="248" t="s">
        <v>368</v>
      </c>
      <c r="B30" s="248"/>
      <c r="C30" s="248"/>
      <c r="D30" s="248"/>
      <c r="E30" s="248"/>
      <c r="F30" s="248"/>
      <c r="G30" s="16">
        <v>22</v>
      </c>
      <c r="H30" s="52"/>
      <c r="I30" s="52"/>
    </row>
    <row r="31" spans="1:9" x14ac:dyDescent="0.2">
      <c r="A31" s="248" t="s">
        <v>369</v>
      </c>
      <c r="B31" s="248"/>
      <c r="C31" s="248"/>
      <c r="D31" s="248"/>
      <c r="E31" s="248"/>
      <c r="F31" s="248"/>
      <c r="G31" s="16">
        <v>23</v>
      </c>
      <c r="H31" s="52"/>
      <c r="I31" s="52"/>
    </row>
    <row r="32" spans="1:9" x14ac:dyDescent="0.2">
      <c r="A32" s="248" t="s">
        <v>370</v>
      </c>
      <c r="B32" s="248"/>
      <c r="C32" s="248"/>
      <c r="D32" s="248"/>
      <c r="E32" s="248"/>
      <c r="F32" s="248"/>
      <c r="G32" s="16">
        <v>24</v>
      </c>
      <c r="H32" s="52"/>
      <c r="I32" s="52"/>
    </row>
    <row r="33" spans="1:9" ht="28.9" customHeight="1" x14ac:dyDescent="0.2">
      <c r="A33" s="239" t="s">
        <v>371</v>
      </c>
      <c r="B33" s="239"/>
      <c r="C33" s="239"/>
      <c r="D33" s="239"/>
      <c r="E33" s="239"/>
      <c r="F33" s="239"/>
      <c r="G33" s="17">
        <v>25</v>
      </c>
      <c r="H33" s="53">
        <f>SUM(H28:H32)</f>
        <v>0</v>
      </c>
      <c r="I33" s="53">
        <f>SUM(I28:I32)</f>
        <v>0</v>
      </c>
    </row>
    <row r="34" spans="1:9" ht="26.45" customHeight="1" x14ac:dyDescent="0.2">
      <c r="A34" s="300" t="s">
        <v>372</v>
      </c>
      <c r="B34" s="300"/>
      <c r="C34" s="300"/>
      <c r="D34" s="300"/>
      <c r="E34" s="300"/>
      <c r="F34" s="300"/>
      <c r="G34" s="18">
        <v>26</v>
      </c>
      <c r="H34" s="54">
        <f>H27+H33</f>
        <v>0</v>
      </c>
      <c r="I34" s="54">
        <f>I27+I33</f>
        <v>0</v>
      </c>
    </row>
    <row r="35" spans="1:9" x14ac:dyDescent="0.2">
      <c r="A35" s="266" t="s">
        <v>373</v>
      </c>
      <c r="B35" s="301"/>
      <c r="C35" s="301"/>
      <c r="D35" s="301"/>
      <c r="E35" s="301"/>
      <c r="F35" s="301"/>
      <c r="G35" s="301">
        <v>0</v>
      </c>
      <c r="H35" s="301"/>
      <c r="I35" s="302"/>
    </row>
    <row r="36" spans="1:9" x14ac:dyDescent="0.2">
      <c r="A36" s="304" t="s">
        <v>374</v>
      </c>
      <c r="B36" s="304"/>
      <c r="C36" s="304"/>
      <c r="D36" s="304"/>
      <c r="E36" s="304"/>
      <c r="F36" s="304"/>
      <c r="G36" s="15">
        <v>27</v>
      </c>
      <c r="H36" s="51"/>
      <c r="I36" s="51"/>
    </row>
    <row r="37" spans="1:9" ht="21.6" customHeight="1" x14ac:dyDescent="0.2">
      <c r="A37" s="191" t="s">
        <v>375</v>
      </c>
      <c r="B37" s="191"/>
      <c r="C37" s="191"/>
      <c r="D37" s="191"/>
      <c r="E37" s="191"/>
      <c r="F37" s="191"/>
      <c r="G37" s="16">
        <v>28</v>
      </c>
      <c r="H37" s="52"/>
      <c r="I37" s="52"/>
    </row>
    <row r="38" spans="1:9" x14ac:dyDescent="0.2">
      <c r="A38" s="191" t="s">
        <v>376</v>
      </c>
      <c r="B38" s="191"/>
      <c r="C38" s="191"/>
      <c r="D38" s="191"/>
      <c r="E38" s="191"/>
      <c r="F38" s="191"/>
      <c r="G38" s="16">
        <v>29</v>
      </c>
      <c r="H38" s="52"/>
      <c r="I38" s="52"/>
    </row>
    <row r="39" spans="1:9" x14ac:dyDescent="0.2">
      <c r="A39" s="191" t="s">
        <v>377</v>
      </c>
      <c r="B39" s="191"/>
      <c r="C39" s="191"/>
      <c r="D39" s="191"/>
      <c r="E39" s="191"/>
      <c r="F39" s="191"/>
      <c r="G39" s="16">
        <v>30</v>
      </c>
      <c r="H39" s="52"/>
      <c r="I39" s="52"/>
    </row>
    <row r="40" spans="1:9" ht="26.45" customHeight="1" x14ac:dyDescent="0.2">
      <c r="A40" s="239" t="s">
        <v>378</v>
      </c>
      <c r="B40" s="239"/>
      <c r="C40" s="239"/>
      <c r="D40" s="239"/>
      <c r="E40" s="239"/>
      <c r="F40" s="239"/>
      <c r="G40" s="17">
        <v>31</v>
      </c>
      <c r="H40" s="53">
        <f>H39+H38+H37+H36</f>
        <v>0</v>
      </c>
      <c r="I40" s="53">
        <f>I39+I38+I37+I36</f>
        <v>0</v>
      </c>
    </row>
    <row r="41" spans="1:9" ht="22.9" customHeight="1" x14ac:dyDescent="0.2">
      <c r="A41" s="191" t="s">
        <v>379</v>
      </c>
      <c r="B41" s="191"/>
      <c r="C41" s="191"/>
      <c r="D41" s="191"/>
      <c r="E41" s="191"/>
      <c r="F41" s="191"/>
      <c r="G41" s="16">
        <v>32</v>
      </c>
      <c r="H41" s="52"/>
      <c r="I41" s="52"/>
    </row>
    <row r="42" spans="1:9" x14ac:dyDescent="0.2">
      <c r="A42" s="191" t="s">
        <v>380</v>
      </c>
      <c r="B42" s="191"/>
      <c r="C42" s="191"/>
      <c r="D42" s="191"/>
      <c r="E42" s="191"/>
      <c r="F42" s="191"/>
      <c r="G42" s="16">
        <v>33</v>
      </c>
      <c r="H42" s="52"/>
      <c r="I42" s="52"/>
    </row>
    <row r="43" spans="1:9" x14ac:dyDescent="0.2">
      <c r="A43" s="191" t="s">
        <v>381</v>
      </c>
      <c r="B43" s="191"/>
      <c r="C43" s="191"/>
      <c r="D43" s="191"/>
      <c r="E43" s="191"/>
      <c r="F43" s="191"/>
      <c r="G43" s="16">
        <v>34</v>
      </c>
      <c r="H43" s="52"/>
      <c r="I43" s="52"/>
    </row>
    <row r="44" spans="1:9" ht="25.15" customHeight="1" x14ac:dyDescent="0.2">
      <c r="A44" s="191" t="s">
        <v>382</v>
      </c>
      <c r="B44" s="191"/>
      <c r="C44" s="191"/>
      <c r="D44" s="191"/>
      <c r="E44" s="191"/>
      <c r="F44" s="191"/>
      <c r="G44" s="16">
        <v>35</v>
      </c>
      <c r="H44" s="52"/>
      <c r="I44" s="52"/>
    </row>
    <row r="45" spans="1:9" x14ac:dyDescent="0.2">
      <c r="A45" s="191" t="s">
        <v>383</v>
      </c>
      <c r="B45" s="191"/>
      <c r="C45" s="191"/>
      <c r="D45" s="191"/>
      <c r="E45" s="191"/>
      <c r="F45" s="191"/>
      <c r="G45" s="16">
        <v>36</v>
      </c>
      <c r="H45" s="52"/>
      <c r="I45" s="52"/>
    </row>
    <row r="46" spans="1:9" ht="25.15" customHeight="1" x14ac:dyDescent="0.2">
      <c r="A46" s="239" t="s">
        <v>384</v>
      </c>
      <c r="B46" s="239"/>
      <c r="C46" s="239"/>
      <c r="D46" s="239"/>
      <c r="E46" s="239"/>
      <c r="F46" s="239"/>
      <c r="G46" s="17">
        <v>37</v>
      </c>
      <c r="H46" s="53">
        <f>H45+H44+H43+H42+H41</f>
        <v>0</v>
      </c>
      <c r="I46" s="53">
        <f>I45+I44+I43+I42+I41</f>
        <v>0</v>
      </c>
    </row>
    <row r="47" spans="1:9" ht="28.15" customHeight="1" x14ac:dyDescent="0.2">
      <c r="A47" s="242" t="s">
        <v>385</v>
      </c>
      <c r="B47" s="242"/>
      <c r="C47" s="242"/>
      <c r="D47" s="242"/>
      <c r="E47" s="242"/>
      <c r="F47" s="242"/>
      <c r="G47" s="17">
        <v>38</v>
      </c>
      <c r="H47" s="53">
        <f>H46+H40</f>
        <v>0</v>
      </c>
      <c r="I47" s="53">
        <f>I46+I40</f>
        <v>0</v>
      </c>
    </row>
    <row r="48" spans="1:9" x14ac:dyDescent="0.2">
      <c r="A48" s="248" t="s">
        <v>386</v>
      </c>
      <c r="B48" s="248"/>
      <c r="C48" s="248"/>
      <c r="D48" s="248"/>
      <c r="E48" s="248"/>
      <c r="F48" s="248"/>
      <c r="G48" s="16">
        <v>39</v>
      </c>
      <c r="H48" s="52"/>
      <c r="I48" s="52"/>
    </row>
    <row r="49" spans="1:9" ht="24.6" customHeight="1" x14ac:dyDescent="0.2">
      <c r="A49" s="242" t="s">
        <v>387</v>
      </c>
      <c r="B49" s="242"/>
      <c r="C49" s="242"/>
      <c r="D49" s="242"/>
      <c r="E49" s="242"/>
      <c r="F49" s="242"/>
      <c r="G49" s="17">
        <v>40</v>
      </c>
      <c r="H49" s="53">
        <f>H19+H34+H47+H48</f>
        <v>0</v>
      </c>
      <c r="I49" s="53">
        <f>I19+I34+I47+I48</f>
        <v>0</v>
      </c>
    </row>
    <row r="50" spans="1:9" ht="23.45" customHeight="1" x14ac:dyDescent="0.2">
      <c r="A50" s="299" t="s">
        <v>388</v>
      </c>
      <c r="B50" s="299"/>
      <c r="C50" s="299"/>
      <c r="D50" s="299"/>
      <c r="E50" s="299"/>
      <c r="F50" s="299"/>
      <c r="G50" s="16">
        <v>41</v>
      </c>
      <c r="H50" s="52"/>
      <c r="I50" s="52"/>
    </row>
    <row r="51" spans="1:9" ht="28.9" customHeight="1" x14ac:dyDescent="0.2">
      <c r="A51" s="298" t="s">
        <v>389</v>
      </c>
      <c r="B51" s="298"/>
      <c r="C51" s="298"/>
      <c r="D51" s="298"/>
      <c r="E51" s="298"/>
      <c r="F51" s="298"/>
      <c r="G51" s="19">
        <v>42</v>
      </c>
      <c r="H51" s="67">
        <f>H50+H49</f>
        <v>0</v>
      </c>
      <c r="I51" s="67">
        <f>I50+I49</f>
        <v>0</v>
      </c>
    </row>
  </sheetData>
  <sheetProtection algorithmName="SHA-512" hashValue="XfvVDYHtwzGJyPLoHT9VAcHhr+efDyaLIjiaaIBrCO6pY1QctBpmCZDkXlAM7awQJq8XljR+gBqdfWm/+gfjpQ==" saltValue="zbbwqnPgFMOQiqo4ST8Gnw=="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34:I34 H15:I16 H31:I31 H18:I19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36:I40 H21:I27 H50:I51" xr:uid="{00000000-0002-0000-0400-000005000000}">
      <formula1>0</formula1>
    </dataValidation>
  </dataValidations>
  <pageMargins left="0.71" right="0.22" top="1" bottom="1" header="0.5" footer="0.5"/>
  <pageSetup paperSize="9" scale="85"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view="pageBreakPreview" zoomScale="80" zoomScaleNormal="100" zoomScaleSheetLayoutView="80" workbookViewId="0">
      <selection activeCell="W68" sqref="W68"/>
    </sheetView>
  </sheetViews>
  <sheetFormatPr defaultRowHeight="12.75" x14ac:dyDescent="0.2"/>
  <cols>
    <col min="1" max="4" width="9.140625" style="2"/>
    <col min="5" max="5" width="10.140625" style="2" bestFit="1" customWidth="1"/>
    <col min="6" max="6" width="9.140625" style="2"/>
    <col min="7" max="7" width="10.85546875" style="2" bestFit="1" customWidth="1"/>
    <col min="8" max="23" width="12.7109375" style="69" customWidth="1"/>
    <col min="24"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323" t="s">
        <v>390</v>
      </c>
      <c r="B1" s="324"/>
      <c r="C1" s="324"/>
      <c r="D1" s="324"/>
      <c r="E1" s="324"/>
      <c r="F1" s="324"/>
      <c r="G1" s="324"/>
      <c r="H1" s="324"/>
      <c r="I1" s="324"/>
      <c r="J1" s="324"/>
      <c r="K1" s="68"/>
    </row>
    <row r="2" spans="1:23" ht="15.75" x14ac:dyDescent="0.2">
      <c r="A2" s="3"/>
      <c r="B2" s="4"/>
      <c r="C2" s="325" t="s">
        <v>391</v>
      </c>
      <c r="D2" s="325"/>
      <c r="E2" s="5">
        <v>43831</v>
      </c>
      <c r="F2" s="6" t="s">
        <v>392</v>
      </c>
      <c r="G2" s="5">
        <v>44196</v>
      </c>
      <c r="H2" s="70"/>
      <c r="I2" s="70"/>
      <c r="J2" s="70"/>
      <c r="K2" s="71"/>
      <c r="V2" s="72" t="s">
        <v>393</v>
      </c>
    </row>
    <row r="3" spans="1:23" ht="13.5" customHeight="1" thickBot="1" x14ac:dyDescent="0.25">
      <c r="A3" s="326" t="s">
        <v>394</v>
      </c>
      <c r="B3" s="327"/>
      <c r="C3" s="327"/>
      <c r="D3" s="327"/>
      <c r="E3" s="327"/>
      <c r="F3" s="327"/>
      <c r="G3" s="330" t="s">
        <v>395</v>
      </c>
      <c r="H3" s="314" t="s">
        <v>396</v>
      </c>
      <c r="I3" s="314"/>
      <c r="J3" s="314"/>
      <c r="K3" s="314"/>
      <c r="L3" s="314"/>
      <c r="M3" s="314"/>
      <c r="N3" s="314"/>
      <c r="O3" s="314"/>
      <c r="P3" s="314"/>
      <c r="Q3" s="314"/>
      <c r="R3" s="314"/>
      <c r="S3" s="314"/>
      <c r="T3" s="314"/>
      <c r="U3" s="314"/>
      <c r="V3" s="314" t="s">
        <v>397</v>
      </c>
      <c r="W3" s="316" t="s">
        <v>398</v>
      </c>
    </row>
    <row r="4" spans="1:23" ht="68.25" thickBot="1" x14ac:dyDescent="0.25">
      <c r="A4" s="328"/>
      <c r="B4" s="329"/>
      <c r="C4" s="329"/>
      <c r="D4" s="329"/>
      <c r="E4" s="329"/>
      <c r="F4" s="329"/>
      <c r="G4" s="331"/>
      <c r="H4" s="73" t="s">
        <v>399</v>
      </c>
      <c r="I4" s="73" t="s">
        <v>400</v>
      </c>
      <c r="J4" s="73" t="s">
        <v>401</v>
      </c>
      <c r="K4" s="73" t="s">
        <v>402</v>
      </c>
      <c r="L4" s="73" t="s">
        <v>403</v>
      </c>
      <c r="M4" s="73" t="s">
        <v>404</v>
      </c>
      <c r="N4" s="73" t="s">
        <v>405</v>
      </c>
      <c r="O4" s="73" t="s">
        <v>406</v>
      </c>
      <c r="P4" s="73" t="s">
        <v>407</v>
      </c>
      <c r="Q4" s="73" t="s">
        <v>408</v>
      </c>
      <c r="R4" s="73" t="s">
        <v>409</v>
      </c>
      <c r="S4" s="73" t="s">
        <v>410</v>
      </c>
      <c r="T4" s="73" t="s">
        <v>411</v>
      </c>
      <c r="U4" s="73" t="s">
        <v>412</v>
      </c>
      <c r="V4" s="315"/>
      <c r="W4" s="317"/>
    </row>
    <row r="5" spans="1:23" ht="22.5" x14ac:dyDescent="0.2">
      <c r="A5" s="318">
        <v>1</v>
      </c>
      <c r="B5" s="319"/>
      <c r="C5" s="319"/>
      <c r="D5" s="319"/>
      <c r="E5" s="319"/>
      <c r="F5" s="319"/>
      <c r="G5" s="7">
        <v>2</v>
      </c>
      <c r="H5" s="74" t="s">
        <v>413</v>
      </c>
      <c r="I5" s="75" t="s">
        <v>414</v>
      </c>
      <c r="J5" s="74" t="s">
        <v>415</v>
      </c>
      <c r="K5" s="75" t="s">
        <v>416</v>
      </c>
      <c r="L5" s="74" t="s">
        <v>417</v>
      </c>
      <c r="M5" s="75" t="s">
        <v>418</v>
      </c>
      <c r="N5" s="74" t="s">
        <v>419</v>
      </c>
      <c r="O5" s="75" t="s">
        <v>420</v>
      </c>
      <c r="P5" s="74" t="s">
        <v>421</v>
      </c>
      <c r="Q5" s="75" t="s">
        <v>422</v>
      </c>
      <c r="R5" s="74" t="s">
        <v>423</v>
      </c>
      <c r="S5" s="75" t="s">
        <v>424</v>
      </c>
      <c r="T5" s="74" t="s">
        <v>425</v>
      </c>
      <c r="U5" s="74" t="s">
        <v>426</v>
      </c>
      <c r="V5" s="74" t="s">
        <v>427</v>
      </c>
      <c r="W5" s="76" t="s">
        <v>428</v>
      </c>
    </row>
    <row r="6" spans="1:23" x14ac:dyDescent="0.2">
      <c r="A6" s="320" t="s">
        <v>429</v>
      </c>
      <c r="B6" s="320"/>
      <c r="C6" s="320"/>
      <c r="D6" s="320"/>
      <c r="E6" s="320"/>
      <c r="F6" s="320"/>
      <c r="G6" s="320"/>
      <c r="H6" s="320"/>
      <c r="I6" s="320"/>
      <c r="J6" s="320"/>
      <c r="K6" s="320"/>
      <c r="L6" s="320"/>
      <c r="M6" s="320"/>
      <c r="N6" s="321"/>
      <c r="O6" s="321"/>
      <c r="P6" s="321"/>
      <c r="Q6" s="321"/>
      <c r="R6" s="321"/>
      <c r="S6" s="321"/>
      <c r="T6" s="321"/>
      <c r="U6" s="321"/>
      <c r="V6" s="321"/>
      <c r="W6" s="322"/>
    </row>
    <row r="7" spans="1:23" x14ac:dyDescent="0.2">
      <c r="A7" s="312" t="s">
        <v>430</v>
      </c>
      <c r="B7" s="312"/>
      <c r="C7" s="312"/>
      <c r="D7" s="312"/>
      <c r="E7" s="312"/>
      <c r="F7" s="312"/>
      <c r="G7" s="8">
        <v>1</v>
      </c>
      <c r="H7" s="77">
        <v>133165000</v>
      </c>
      <c r="I7" s="77">
        <v>0</v>
      </c>
      <c r="J7" s="77">
        <v>6658250</v>
      </c>
      <c r="K7" s="77">
        <v>14872546</v>
      </c>
      <c r="L7" s="77">
        <v>240540</v>
      </c>
      <c r="M7" s="77">
        <v>0</v>
      </c>
      <c r="N7" s="77">
        <v>0</v>
      </c>
      <c r="O7" s="77">
        <v>0</v>
      </c>
      <c r="P7" s="77">
        <v>0</v>
      </c>
      <c r="Q7" s="77">
        <v>0</v>
      </c>
      <c r="R7" s="77">
        <v>0</v>
      </c>
      <c r="S7" s="77">
        <v>24830595</v>
      </c>
      <c r="T7" s="77">
        <v>111848080</v>
      </c>
      <c r="U7" s="78">
        <f>H7+I7+J7+K7-L7+M7+N7+O7+P7+Q7+R7+S7+T7</f>
        <v>291133931</v>
      </c>
      <c r="V7" s="77">
        <v>0</v>
      </c>
      <c r="W7" s="78">
        <f>U7+V7</f>
        <v>291133931</v>
      </c>
    </row>
    <row r="8" spans="1:23" x14ac:dyDescent="0.2">
      <c r="A8" s="307" t="s">
        <v>431</v>
      </c>
      <c r="B8" s="307"/>
      <c r="C8" s="307"/>
      <c r="D8" s="307"/>
      <c r="E8" s="307"/>
      <c r="F8" s="307"/>
      <c r="G8" s="8">
        <v>2</v>
      </c>
      <c r="H8" s="77">
        <v>0</v>
      </c>
      <c r="I8" s="77">
        <v>0</v>
      </c>
      <c r="J8" s="77">
        <v>0</v>
      </c>
      <c r="K8" s="77">
        <v>0</v>
      </c>
      <c r="L8" s="77">
        <v>0</v>
      </c>
      <c r="M8" s="77">
        <v>0</v>
      </c>
      <c r="N8" s="77">
        <v>0</v>
      </c>
      <c r="O8" s="77">
        <v>0</v>
      </c>
      <c r="P8" s="77">
        <v>0</v>
      </c>
      <c r="Q8" s="77">
        <v>0</v>
      </c>
      <c r="R8" s="77">
        <v>0</v>
      </c>
      <c r="S8" s="77">
        <v>0</v>
      </c>
      <c r="T8" s="77">
        <v>0</v>
      </c>
      <c r="U8" s="78">
        <f t="shared" ref="U8:U9" si="0">H8+I8+J8+K8-L8+M8+N8+O8+P8+Q8+R8+S8+T8</f>
        <v>0</v>
      </c>
      <c r="V8" s="77">
        <v>0</v>
      </c>
      <c r="W8" s="78">
        <f t="shared" ref="W8:W9" si="1">U8+V8</f>
        <v>0</v>
      </c>
    </row>
    <row r="9" spans="1:23" x14ac:dyDescent="0.2">
      <c r="A9" s="307" t="s">
        <v>432</v>
      </c>
      <c r="B9" s="307"/>
      <c r="C9" s="307"/>
      <c r="D9" s="307"/>
      <c r="E9" s="307"/>
      <c r="F9" s="307"/>
      <c r="G9" s="8">
        <v>3</v>
      </c>
      <c r="H9" s="77">
        <v>0</v>
      </c>
      <c r="I9" s="77">
        <v>0</v>
      </c>
      <c r="J9" s="77">
        <v>0</v>
      </c>
      <c r="K9" s="77">
        <v>0</v>
      </c>
      <c r="L9" s="77">
        <v>0</v>
      </c>
      <c r="M9" s="77">
        <v>0</v>
      </c>
      <c r="N9" s="77">
        <v>0</v>
      </c>
      <c r="O9" s="77">
        <v>0</v>
      </c>
      <c r="P9" s="77">
        <v>0</v>
      </c>
      <c r="Q9" s="77">
        <v>0</v>
      </c>
      <c r="R9" s="77">
        <v>0</v>
      </c>
      <c r="S9" s="77">
        <v>0</v>
      </c>
      <c r="T9" s="77">
        <v>0</v>
      </c>
      <c r="U9" s="78">
        <f t="shared" si="0"/>
        <v>0</v>
      </c>
      <c r="V9" s="77">
        <v>0</v>
      </c>
      <c r="W9" s="78">
        <f t="shared" si="1"/>
        <v>0</v>
      </c>
    </row>
    <row r="10" spans="1:23" ht="22.5" customHeight="1" x14ac:dyDescent="0.2">
      <c r="A10" s="313" t="s">
        <v>433</v>
      </c>
      <c r="B10" s="313"/>
      <c r="C10" s="313"/>
      <c r="D10" s="313"/>
      <c r="E10" s="313"/>
      <c r="F10" s="313"/>
      <c r="G10" s="9">
        <v>4</v>
      </c>
      <c r="H10" s="79">
        <f>H7+H8+H9</f>
        <v>133165000</v>
      </c>
      <c r="I10" s="79">
        <f t="shared" ref="I10:W10" si="2">I7+I8+I9</f>
        <v>0</v>
      </c>
      <c r="J10" s="79">
        <f t="shared" si="2"/>
        <v>6658250</v>
      </c>
      <c r="K10" s="79">
        <f t="shared" si="2"/>
        <v>14872546</v>
      </c>
      <c r="L10" s="79">
        <f t="shared" si="2"/>
        <v>240540</v>
      </c>
      <c r="M10" s="79">
        <f t="shared" si="2"/>
        <v>0</v>
      </c>
      <c r="N10" s="79">
        <f t="shared" si="2"/>
        <v>0</v>
      </c>
      <c r="O10" s="79">
        <f t="shared" si="2"/>
        <v>0</v>
      </c>
      <c r="P10" s="79">
        <f t="shared" si="2"/>
        <v>0</v>
      </c>
      <c r="Q10" s="79">
        <f t="shared" si="2"/>
        <v>0</v>
      </c>
      <c r="R10" s="79">
        <f t="shared" si="2"/>
        <v>0</v>
      </c>
      <c r="S10" s="79">
        <f t="shared" si="2"/>
        <v>24830595</v>
      </c>
      <c r="T10" s="79">
        <f t="shared" si="2"/>
        <v>111848080</v>
      </c>
      <c r="U10" s="79">
        <f t="shared" si="2"/>
        <v>291133931</v>
      </c>
      <c r="V10" s="79">
        <f t="shared" si="2"/>
        <v>0</v>
      </c>
      <c r="W10" s="79">
        <f t="shared" si="2"/>
        <v>291133931</v>
      </c>
    </row>
    <row r="11" spans="1:23" x14ac:dyDescent="0.2">
      <c r="A11" s="307" t="s">
        <v>434</v>
      </c>
      <c r="B11" s="307"/>
      <c r="C11" s="307"/>
      <c r="D11" s="307"/>
      <c r="E11" s="307"/>
      <c r="F11" s="307"/>
      <c r="G11" s="8">
        <v>5</v>
      </c>
      <c r="H11" s="81">
        <v>0</v>
      </c>
      <c r="I11" s="81">
        <v>0</v>
      </c>
      <c r="J11" s="81">
        <v>0</v>
      </c>
      <c r="K11" s="81">
        <v>0</v>
      </c>
      <c r="L11" s="81">
        <v>0</v>
      </c>
      <c r="M11" s="81">
        <v>0</v>
      </c>
      <c r="N11" s="81">
        <v>0</v>
      </c>
      <c r="O11" s="81">
        <v>0</v>
      </c>
      <c r="P11" s="81">
        <v>0</v>
      </c>
      <c r="Q11" s="81">
        <v>0</v>
      </c>
      <c r="R11" s="81">
        <v>0</v>
      </c>
      <c r="S11" s="81">
        <v>0</v>
      </c>
      <c r="T11" s="77">
        <v>95551069</v>
      </c>
      <c r="U11" s="78">
        <f>H11+I11+J11+K11-L11+M11+N11+O11+P11+Q11+R11+S11+T11</f>
        <v>95551069</v>
      </c>
      <c r="V11" s="77">
        <v>0</v>
      </c>
      <c r="W11" s="78">
        <f t="shared" ref="W11:W28" si="3">U11+V11</f>
        <v>95551069</v>
      </c>
    </row>
    <row r="12" spans="1:23" x14ac:dyDescent="0.2">
      <c r="A12" s="307" t="s">
        <v>435</v>
      </c>
      <c r="B12" s="307"/>
      <c r="C12" s="307"/>
      <c r="D12" s="307"/>
      <c r="E12" s="307"/>
      <c r="F12" s="307"/>
      <c r="G12" s="8">
        <v>6</v>
      </c>
      <c r="H12" s="81">
        <v>0</v>
      </c>
      <c r="I12" s="81">
        <v>0</v>
      </c>
      <c r="J12" s="81">
        <v>0</v>
      </c>
      <c r="K12" s="81">
        <v>0</v>
      </c>
      <c r="L12" s="81">
        <v>0</v>
      </c>
      <c r="M12" s="81">
        <v>0</v>
      </c>
      <c r="N12" s="77">
        <v>0</v>
      </c>
      <c r="O12" s="81">
        <v>0</v>
      </c>
      <c r="P12" s="81">
        <v>0</v>
      </c>
      <c r="Q12" s="81">
        <v>0</v>
      </c>
      <c r="R12" s="81">
        <v>0</v>
      </c>
      <c r="S12" s="81">
        <v>0</v>
      </c>
      <c r="T12" s="81">
        <v>0</v>
      </c>
      <c r="U12" s="78">
        <f t="shared" ref="U12:U28" si="4">H12+I12+J12+K12-L12+M12+N12+O12+P12+Q12+R12+S12+T12</f>
        <v>0</v>
      </c>
      <c r="V12" s="77">
        <v>0</v>
      </c>
      <c r="W12" s="78">
        <f t="shared" si="3"/>
        <v>0</v>
      </c>
    </row>
    <row r="13" spans="1:23" ht="26.25" customHeight="1" x14ac:dyDescent="0.2">
      <c r="A13" s="307" t="s">
        <v>436</v>
      </c>
      <c r="B13" s="307"/>
      <c r="C13" s="307"/>
      <c r="D13" s="307"/>
      <c r="E13" s="307"/>
      <c r="F13" s="307"/>
      <c r="G13" s="8">
        <v>7</v>
      </c>
      <c r="H13" s="81">
        <v>0</v>
      </c>
      <c r="I13" s="81">
        <v>0</v>
      </c>
      <c r="J13" s="81">
        <v>0</v>
      </c>
      <c r="K13" s="81">
        <v>0</v>
      </c>
      <c r="L13" s="81">
        <v>0</v>
      </c>
      <c r="M13" s="81">
        <v>0</v>
      </c>
      <c r="N13" s="81">
        <v>0</v>
      </c>
      <c r="O13" s="77">
        <v>0</v>
      </c>
      <c r="P13" s="81">
        <v>0</v>
      </c>
      <c r="Q13" s="81">
        <v>0</v>
      </c>
      <c r="R13" s="81">
        <v>0</v>
      </c>
      <c r="S13" s="77">
        <v>0</v>
      </c>
      <c r="T13" s="77">
        <v>0</v>
      </c>
      <c r="U13" s="78">
        <f t="shared" si="4"/>
        <v>0</v>
      </c>
      <c r="V13" s="77">
        <v>0</v>
      </c>
      <c r="W13" s="78">
        <f t="shared" si="3"/>
        <v>0</v>
      </c>
    </row>
    <row r="14" spans="1:23" ht="29.25" customHeight="1" x14ac:dyDescent="0.2">
      <c r="A14" s="307" t="s">
        <v>437</v>
      </c>
      <c r="B14" s="307"/>
      <c r="C14" s="307"/>
      <c r="D14" s="307"/>
      <c r="E14" s="307"/>
      <c r="F14" s="307"/>
      <c r="G14" s="8">
        <v>8</v>
      </c>
      <c r="H14" s="81">
        <v>0</v>
      </c>
      <c r="I14" s="81">
        <v>0</v>
      </c>
      <c r="J14" s="81">
        <v>0</v>
      </c>
      <c r="K14" s="81">
        <v>0</v>
      </c>
      <c r="L14" s="81">
        <v>0</v>
      </c>
      <c r="M14" s="81">
        <v>0</v>
      </c>
      <c r="N14" s="81">
        <v>0</v>
      </c>
      <c r="O14" s="81">
        <v>0</v>
      </c>
      <c r="P14" s="77">
        <v>0</v>
      </c>
      <c r="Q14" s="81">
        <v>0</v>
      </c>
      <c r="R14" s="81">
        <v>0</v>
      </c>
      <c r="S14" s="77">
        <v>0</v>
      </c>
      <c r="T14" s="77">
        <v>0</v>
      </c>
      <c r="U14" s="78">
        <f t="shared" si="4"/>
        <v>0</v>
      </c>
      <c r="V14" s="77">
        <v>0</v>
      </c>
      <c r="W14" s="78">
        <f t="shared" si="3"/>
        <v>0</v>
      </c>
    </row>
    <row r="15" spans="1:23" x14ac:dyDescent="0.2">
      <c r="A15" s="307" t="s">
        <v>438</v>
      </c>
      <c r="B15" s="307"/>
      <c r="C15" s="307"/>
      <c r="D15" s="307"/>
      <c r="E15" s="307"/>
      <c r="F15" s="307"/>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x14ac:dyDescent="0.2">
      <c r="A16" s="307" t="s">
        <v>439</v>
      </c>
      <c r="B16" s="307"/>
      <c r="C16" s="307"/>
      <c r="D16" s="307"/>
      <c r="E16" s="307"/>
      <c r="F16" s="307"/>
      <c r="G16" s="8">
        <v>10</v>
      </c>
      <c r="H16" s="81">
        <v>0</v>
      </c>
      <c r="I16" s="81">
        <v>0</v>
      </c>
      <c r="J16" s="81">
        <v>0</v>
      </c>
      <c r="K16" s="81">
        <v>0</v>
      </c>
      <c r="L16" s="81">
        <v>0</v>
      </c>
      <c r="M16" s="81">
        <v>0</v>
      </c>
      <c r="N16" s="81">
        <v>0</v>
      </c>
      <c r="O16" s="81">
        <v>0</v>
      </c>
      <c r="P16" s="81">
        <v>0</v>
      </c>
      <c r="Q16" s="81">
        <v>0</v>
      </c>
      <c r="R16" s="77">
        <v>0</v>
      </c>
      <c r="S16" s="77">
        <v>0</v>
      </c>
      <c r="T16" s="77">
        <v>0</v>
      </c>
      <c r="U16" s="78">
        <f t="shared" si="4"/>
        <v>0</v>
      </c>
      <c r="V16" s="77">
        <v>0</v>
      </c>
      <c r="W16" s="78">
        <f t="shared" si="3"/>
        <v>0</v>
      </c>
    </row>
    <row r="17" spans="1:23" ht="23.25" customHeight="1" x14ac:dyDescent="0.2">
      <c r="A17" s="307" t="s">
        <v>440</v>
      </c>
      <c r="B17" s="307"/>
      <c r="C17" s="307"/>
      <c r="D17" s="307"/>
      <c r="E17" s="307"/>
      <c r="F17" s="307"/>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x14ac:dyDescent="0.2">
      <c r="A18" s="307" t="s">
        <v>441</v>
      </c>
      <c r="B18" s="307"/>
      <c r="C18" s="307"/>
      <c r="D18" s="307"/>
      <c r="E18" s="307"/>
      <c r="F18" s="307"/>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x14ac:dyDescent="0.2">
      <c r="A19" s="307" t="s">
        <v>442</v>
      </c>
      <c r="B19" s="307"/>
      <c r="C19" s="307"/>
      <c r="D19" s="307"/>
      <c r="E19" s="307"/>
      <c r="F19" s="307"/>
      <c r="G19" s="8">
        <v>13</v>
      </c>
      <c r="H19" s="77">
        <v>0</v>
      </c>
      <c r="I19" s="77">
        <v>0</v>
      </c>
      <c r="J19" s="77">
        <v>0</v>
      </c>
      <c r="K19" s="77">
        <v>0</v>
      </c>
      <c r="L19" s="77">
        <v>0</v>
      </c>
      <c r="M19" s="77">
        <v>0</v>
      </c>
      <c r="N19" s="77">
        <v>0</v>
      </c>
      <c r="O19" s="77">
        <v>0</v>
      </c>
      <c r="P19" s="77">
        <v>0</v>
      </c>
      <c r="Q19" s="77">
        <v>0</v>
      </c>
      <c r="R19" s="77">
        <v>0</v>
      </c>
      <c r="S19" s="77">
        <v>1114497</v>
      </c>
      <c r="T19" s="77">
        <v>0</v>
      </c>
      <c r="U19" s="78">
        <f t="shared" si="4"/>
        <v>1114497</v>
      </c>
      <c r="V19" s="77">
        <v>0</v>
      </c>
      <c r="W19" s="78">
        <f t="shared" si="3"/>
        <v>1114497</v>
      </c>
    </row>
    <row r="20" spans="1:23" x14ac:dyDescent="0.2">
      <c r="A20" s="307" t="s">
        <v>443</v>
      </c>
      <c r="B20" s="307"/>
      <c r="C20" s="307"/>
      <c r="D20" s="307"/>
      <c r="E20" s="307"/>
      <c r="F20" s="307"/>
      <c r="G20" s="8">
        <v>14</v>
      </c>
      <c r="H20" s="81">
        <v>0</v>
      </c>
      <c r="I20" s="81">
        <v>0</v>
      </c>
      <c r="J20" s="81">
        <v>0</v>
      </c>
      <c r="K20" s="81">
        <v>0</v>
      </c>
      <c r="L20" s="81">
        <v>0</v>
      </c>
      <c r="M20" s="81">
        <v>0</v>
      </c>
      <c r="N20" s="77">
        <v>0</v>
      </c>
      <c r="O20" s="77">
        <v>0</v>
      </c>
      <c r="P20" s="77">
        <v>0</v>
      </c>
      <c r="Q20" s="77">
        <v>0</v>
      </c>
      <c r="R20" s="77">
        <v>0</v>
      </c>
      <c r="S20" s="77">
        <v>0</v>
      </c>
      <c r="T20" s="77">
        <v>0</v>
      </c>
      <c r="U20" s="78">
        <f t="shared" si="4"/>
        <v>0</v>
      </c>
      <c r="V20" s="77">
        <v>0</v>
      </c>
      <c r="W20" s="78">
        <f t="shared" si="3"/>
        <v>0</v>
      </c>
    </row>
    <row r="21" spans="1:23" ht="30.75" customHeight="1" x14ac:dyDescent="0.2">
      <c r="A21" s="307" t="s">
        <v>444</v>
      </c>
      <c r="B21" s="307"/>
      <c r="C21" s="307"/>
      <c r="D21" s="307"/>
      <c r="E21" s="307"/>
      <c r="F21" s="307"/>
      <c r="G21" s="8">
        <v>15</v>
      </c>
      <c r="H21" s="77">
        <v>0</v>
      </c>
      <c r="I21" s="77">
        <v>0</v>
      </c>
      <c r="J21" s="77">
        <v>0</v>
      </c>
      <c r="K21" s="77">
        <v>0</v>
      </c>
      <c r="L21" s="77">
        <v>0</v>
      </c>
      <c r="M21" s="77">
        <v>0</v>
      </c>
      <c r="N21" s="77">
        <v>0</v>
      </c>
      <c r="O21" s="77">
        <v>0</v>
      </c>
      <c r="P21" s="77">
        <v>0</v>
      </c>
      <c r="Q21" s="77">
        <v>0</v>
      </c>
      <c r="R21" s="77">
        <v>0</v>
      </c>
      <c r="S21" s="77">
        <v>0</v>
      </c>
      <c r="T21" s="77">
        <v>0</v>
      </c>
      <c r="U21" s="78">
        <f t="shared" si="4"/>
        <v>0</v>
      </c>
      <c r="V21" s="77">
        <v>0</v>
      </c>
      <c r="W21" s="78">
        <f t="shared" si="3"/>
        <v>0</v>
      </c>
    </row>
    <row r="22" spans="1:23" ht="28.5" customHeight="1" x14ac:dyDescent="0.2">
      <c r="A22" s="307" t="s">
        <v>445</v>
      </c>
      <c r="B22" s="307"/>
      <c r="C22" s="307"/>
      <c r="D22" s="307"/>
      <c r="E22" s="307"/>
      <c r="F22" s="307"/>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x14ac:dyDescent="0.2">
      <c r="A23" s="307" t="s">
        <v>446</v>
      </c>
      <c r="B23" s="307"/>
      <c r="C23" s="307"/>
      <c r="D23" s="307"/>
      <c r="E23" s="307"/>
      <c r="F23" s="307"/>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x14ac:dyDescent="0.2">
      <c r="A24" s="307" t="s">
        <v>447</v>
      </c>
      <c r="B24" s="307"/>
      <c r="C24" s="307"/>
      <c r="D24" s="307"/>
      <c r="E24" s="307"/>
      <c r="F24" s="307"/>
      <c r="G24" s="8">
        <v>18</v>
      </c>
      <c r="H24" s="77">
        <v>0</v>
      </c>
      <c r="I24" s="77">
        <v>0</v>
      </c>
      <c r="J24" s="77">
        <v>0</v>
      </c>
      <c r="K24" s="77">
        <v>0</v>
      </c>
      <c r="L24" s="77">
        <v>0</v>
      </c>
      <c r="M24" s="77">
        <v>0</v>
      </c>
      <c r="N24" s="77">
        <v>0</v>
      </c>
      <c r="O24" s="77">
        <v>0</v>
      </c>
      <c r="P24" s="77">
        <v>0</v>
      </c>
      <c r="Q24" s="77">
        <v>0</v>
      </c>
      <c r="R24" s="77">
        <v>0</v>
      </c>
      <c r="S24" s="77">
        <v>0</v>
      </c>
      <c r="T24" s="77">
        <v>0</v>
      </c>
      <c r="U24" s="78">
        <f t="shared" si="4"/>
        <v>0</v>
      </c>
      <c r="V24" s="77">
        <v>0</v>
      </c>
      <c r="W24" s="78">
        <f t="shared" si="3"/>
        <v>0</v>
      </c>
    </row>
    <row r="25" spans="1:23" x14ac:dyDescent="0.2">
      <c r="A25" s="307" t="s">
        <v>448</v>
      </c>
      <c r="B25" s="307"/>
      <c r="C25" s="307"/>
      <c r="D25" s="307"/>
      <c r="E25" s="307"/>
      <c r="F25" s="307"/>
      <c r="G25" s="8">
        <v>19</v>
      </c>
      <c r="H25" s="77">
        <v>0</v>
      </c>
      <c r="I25" s="77">
        <v>0</v>
      </c>
      <c r="J25" s="77">
        <v>0</v>
      </c>
      <c r="K25" s="77">
        <v>0</v>
      </c>
      <c r="L25" s="77">
        <v>0</v>
      </c>
      <c r="M25" s="77">
        <v>0</v>
      </c>
      <c r="N25" s="77">
        <v>0</v>
      </c>
      <c r="O25" s="77">
        <v>0</v>
      </c>
      <c r="P25" s="77">
        <v>0</v>
      </c>
      <c r="Q25" s="77">
        <v>0</v>
      </c>
      <c r="R25" s="77">
        <v>0</v>
      </c>
      <c r="S25" s="77">
        <v>-93999594</v>
      </c>
      <c r="T25" s="77">
        <v>0</v>
      </c>
      <c r="U25" s="78">
        <f t="shared" si="4"/>
        <v>-93999594</v>
      </c>
      <c r="V25" s="77">
        <v>0</v>
      </c>
      <c r="W25" s="78">
        <f t="shared" si="3"/>
        <v>-93999594</v>
      </c>
    </row>
    <row r="26" spans="1:23" x14ac:dyDescent="0.2">
      <c r="A26" s="307" t="s">
        <v>449</v>
      </c>
      <c r="B26" s="307"/>
      <c r="C26" s="307"/>
      <c r="D26" s="307"/>
      <c r="E26" s="307"/>
      <c r="F26" s="307"/>
      <c r="G26" s="8">
        <v>20</v>
      </c>
      <c r="H26" s="77">
        <v>0</v>
      </c>
      <c r="I26" s="77">
        <v>0</v>
      </c>
      <c r="J26" s="77">
        <v>0</v>
      </c>
      <c r="K26" s="77">
        <v>0</v>
      </c>
      <c r="L26" s="77">
        <v>0</v>
      </c>
      <c r="M26" s="77">
        <v>0</v>
      </c>
      <c r="N26" s="77">
        <v>0</v>
      </c>
      <c r="O26" s="77">
        <v>0</v>
      </c>
      <c r="P26" s="77">
        <v>0</v>
      </c>
      <c r="Q26" s="77">
        <v>0</v>
      </c>
      <c r="R26" s="77">
        <v>0</v>
      </c>
      <c r="S26" s="77">
        <v>0</v>
      </c>
      <c r="T26" s="77">
        <v>0</v>
      </c>
      <c r="U26" s="78">
        <f t="shared" si="4"/>
        <v>0</v>
      </c>
      <c r="V26" s="77">
        <v>0</v>
      </c>
      <c r="W26" s="78">
        <f t="shared" si="3"/>
        <v>0</v>
      </c>
    </row>
    <row r="27" spans="1:23" x14ac:dyDescent="0.2">
      <c r="A27" s="307" t="s">
        <v>450</v>
      </c>
      <c r="B27" s="307"/>
      <c r="C27" s="307"/>
      <c r="D27" s="307"/>
      <c r="E27" s="307"/>
      <c r="F27" s="307"/>
      <c r="G27" s="8">
        <v>21</v>
      </c>
      <c r="H27" s="77">
        <v>0</v>
      </c>
      <c r="I27" s="77">
        <v>0</v>
      </c>
      <c r="J27" s="77">
        <v>0</v>
      </c>
      <c r="K27" s="77">
        <v>0</v>
      </c>
      <c r="L27" s="77">
        <v>0</v>
      </c>
      <c r="M27" s="77">
        <v>0</v>
      </c>
      <c r="N27" s="77">
        <v>0</v>
      </c>
      <c r="O27" s="77">
        <v>0</v>
      </c>
      <c r="P27" s="77">
        <v>0</v>
      </c>
      <c r="Q27" s="77">
        <v>0</v>
      </c>
      <c r="R27" s="77">
        <v>0</v>
      </c>
      <c r="S27" s="77">
        <v>111848080</v>
      </c>
      <c r="T27" s="77">
        <v>-111848080</v>
      </c>
      <c r="U27" s="78">
        <f t="shared" si="4"/>
        <v>0</v>
      </c>
      <c r="V27" s="77">
        <v>0</v>
      </c>
      <c r="W27" s="78">
        <f t="shared" si="3"/>
        <v>0</v>
      </c>
    </row>
    <row r="28" spans="1:23" x14ac:dyDescent="0.2">
      <c r="A28" s="307" t="s">
        <v>451</v>
      </c>
      <c r="B28" s="307"/>
      <c r="C28" s="307"/>
      <c r="D28" s="307"/>
      <c r="E28" s="307"/>
      <c r="F28" s="307"/>
      <c r="G28" s="8">
        <v>22</v>
      </c>
      <c r="H28" s="77">
        <v>0</v>
      </c>
      <c r="I28" s="77">
        <v>0</v>
      </c>
      <c r="J28" s="77">
        <v>0</v>
      </c>
      <c r="K28" s="77">
        <v>0</v>
      </c>
      <c r="L28" s="77">
        <v>0</v>
      </c>
      <c r="M28" s="77">
        <v>0</v>
      </c>
      <c r="N28" s="77">
        <v>0</v>
      </c>
      <c r="O28" s="77">
        <v>0</v>
      </c>
      <c r="P28" s="77">
        <v>0</v>
      </c>
      <c r="Q28" s="77">
        <v>0</v>
      </c>
      <c r="R28" s="77">
        <v>0</v>
      </c>
      <c r="S28" s="77">
        <v>0</v>
      </c>
      <c r="T28" s="77">
        <v>0</v>
      </c>
      <c r="U28" s="78">
        <f t="shared" si="4"/>
        <v>0</v>
      </c>
      <c r="V28" s="77">
        <v>0</v>
      </c>
      <c r="W28" s="78">
        <f t="shared" si="3"/>
        <v>0</v>
      </c>
    </row>
    <row r="29" spans="1:23" ht="27.75" customHeight="1" x14ac:dyDescent="0.2">
      <c r="A29" s="308" t="s">
        <v>452</v>
      </c>
      <c r="B29" s="308"/>
      <c r="C29" s="308"/>
      <c r="D29" s="308"/>
      <c r="E29" s="308"/>
      <c r="F29" s="308"/>
      <c r="G29" s="10">
        <v>23</v>
      </c>
      <c r="H29" s="80">
        <f>SUM(H10:H28)</f>
        <v>133165000</v>
      </c>
      <c r="I29" s="80">
        <f t="shared" ref="I29:W29" si="5">SUM(I10:I28)</f>
        <v>0</v>
      </c>
      <c r="J29" s="80">
        <f t="shared" si="5"/>
        <v>6658250</v>
      </c>
      <c r="K29" s="80">
        <f t="shared" si="5"/>
        <v>14872546</v>
      </c>
      <c r="L29" s="80">
        <f t="shared" si="5"/>
        <v>240540</v>
      </c>
      <c r="M29" s="80">
        <f t="shared" si="5"/>
        <v>0</v>
      </c>
      <c r="N29" s="80">
        <f t="shared" si="5"/>
        <v>0</v>
      </c>
      <c r="O29" s="80">
        <f t="shared" si="5"/>
        <v>0</v>
      </c>
      <c r="P29" s="80">
        <f t="shared" si="5"/>
        <v>0</v>
      </c>
      <c r="Q29" s="80">
        <f t="shared" si="5"/>
        <v>0</v>
      </c>
      <c r="R29" s="80">
        <f t="shared" si="5"/>
        <v>0</v>
      </c>
      <c r="S29" s="80">
        <f t="shared" si="5"/>
        <v>43793578</v>
      </c>
      <c r="T29" s="80">
        <f t="shared" si="5"/>
        <v>95551069</v>
      </c>
      <c r="U29" s="80">
        <f t="shared" si="5"/>
        <v>293799903</v>
      </c>
      <c r="V29" s="80">
        <f t="shared" si="5"/>
        <v>0</v>
      </c>
      <c r="W29" s="80">
        <f t="shared" si="5"/>
        <v>293799903</v>
      </c>
    </row>
    <row r="30" spans="1:23" x14ac:dyDescent="0.2">
      <c r="A30" s="309" t="s">
        <v>453</v>
      </c>
      <c r="B30" s="310"/>
      <c r="C30" s="310"/>
      <c r="D30" s="310"/>
      <c r="E30" s="310"/>
      <c r="F30" s="310"/>
      <c r="G30" s="310"/>
      <c r="H30" s="310"/>
      <c r="I30" s="310"/>
      <c r="J30" s="310"/>
      <c r="K30" s="310"/>
      <c r="L30" s="310"/>
      <c r="M30" s="310"/>
      <c r="N30" s="310"/>
      <c r="O30" s="310"/>
      <c r="P30" s="310"/>
      <c r="Q30" s="310"/>
      <c r="R30" s="310"/>
      <c r="S30" s="310"/>
      <c r="T30" s="310"/>
      <c r="U30" s="310"/>
      <c r="V30" s="310"/>
      <c r="W30" s="310"/>
    </row>
    <row r="31" spans="1:23" ht="36.75" customHeight="1" x14ac:dyDescent="0.2">
      <c r="A31" s="305" t="s">
        <v>454</v>
      </c>
      <c r="B31" s="305"/>
      <c r="C31" s="305"/>
      <c r="D31" s="305"/>
      <c r="E31" s="305"/>
      <c r="F31" s="305"/>
      <c r="G31" s="9">
        <v>24</v>
      </c>
      <c r="H31" s="79">
        <f>SUM(H12:H20)</f>
        <v>0</v>
      </c>
      <c r="I31" s="79">
        <f t="shared" ref="I31:W31" si="6">SUM(I12:I20)</f>
        <v>0</v>
      </c>
      <c r="J31" s="79">
        <f t="shared" si="6"/>
        <v>0</v>
      </c>
      <c r="K31" s="79">
        <f t="shared" si="6"/>
        <v>0</v>
      </c>
      <c r="L31" s="79">
        <f t="shared" si="6"/>
        <v>0</v>
      </c>
      <c r="M31" s="79">
        <f t="shared" si="6"/>
        <v>0</v>
      </c>
      <c r="N31" s="79">
        <f t="shared" si="6"/>
        <v>0</v>
      </c>
      <c r="O31" s="79">
        <f t="shared" si="6"/>
        <v>0</v>
      </c>
      <c r="P31" s="79">
        <f t="shared" si="6"/>
        <v>0</v>
      </c>
      <c r="Q31" s="79">
        <f t="shared" si="6"/>
        <v>0</v>
      </c>
      <c r="R31" s="79">
        <f t="shared" si="6"/>
        <v>0</v>
      </c>
      <c r="S31" s="79">
        <f t="shared" si="6"/>
        <v>1114497</v>
      </c>
      <c r="T31" s="79">
        <f t="shared" si="6"/>
        <v>0</v>
      </c>
      <c r="U31" s="79">
        <f t="shared" si="6"/>
        <v>1114497</v>
      </c>
      <c r="V31" s="79">
        <f t="shared" si="6"/>
        <v>0</v>
      </c>
      <c r="W31" s="79">
        <f t="shared" si="6"/>
        <v>1114497</v>
      </c>
    </row>
    <row r="32" spans="1:23" ht="31.5" customHeight="1" x14ac:dyDescent="0.2">
      <c r="A32" s="305" t="s">
        <v>455</v>
      </c>
      <c r="B32" s="305"/>
      <c r="C32" s="305"/>
      <c r="D32" s="305"/>
      <c r="E32" s="305"/>
      <c r="F32" s="305"/>
      <c r="G32" s="9">
        <v>25</v>
      </c>
      <c r="H32" s="79">
        <f>H11+H31</f>
        <v>0</v>
      </c>
      <c r="I32" s="79">
        <f t="shared" ref="I32:W32" si="7">I11+I31</f>
        <v>0</v>
      </c>
      <c r="J32" s="79">
        <f t="shared" si="7"/>
        <v>0</v>
      </c>
      <c r="K32" s="79">
        <f t="shared" si="7"/>
        <v>0</v>
      </c>
      <c r="L32" s="79">
        <f t="shared" si="7"/>
        <v>0</v>
      </c>
      <c r="M32" s="79">
        <f t="shared" si="7"/>
        <v>0</v>
      </c>
      <c r="N32" s="79">
        <f t="shared" si="7"/>
        <v>0</v>
      </c>
      <c r="O32" s="79">
        <f t="shared" si="7"/>
        <v>0</v>
      </c>
      <c r="P32" s="79">
        <f t="shared" si="7"/>
        <v>0</v>
      </c>
      <c r="Q32" s="79">
        <f t="shared" si="7"/>
        <v>0</v>
      </c>
      <c r="R32" s="79">
        <f t="shared" si="7"/>
        <v>0</v>
      </c>
      <c r="S32" s="79">
        <f t="shared" si="7"/>
        <v>1114497</v>
      </c>
      <c r="T32" s="79">
        <f t="shared" si="7"/>
        <v>95551069</v>
      </c>
      <c r="U32" s="79">
        <f t="shared" si="7"/>
        <v>96665566</v>
      </c>
      <c r="V32" s="79">
        <f t="shared" si="7"/>
        <v>0</v>
      </c>
      <c r="W32" s="79">
        <f t="shared" si="7"/>
        <v>96665566</v>
      </c>
    </row>
    <row r="33" spans="1:23" ht="30.75" customHeight="1" x14ac:dyDescent="0.2">
      <c r="A33" s="306" t="s">
        <v>456</v>
      </c>
      <c r="B33" s="306"/>
      <c r="C33" s="306"/>
      <c r="D33" s="306"/>
      <c r="E33" s="306"/>
      <c r="F33" s="306"/>
      <c r="G33" s="10">
        <v>26</v>
      </c>
      <c r="H33" s="80">
        <f>SUM(H21:H28)</f>
        <v>0</v>
      </c>
      <c r="I33" s="80">
        <f t="shared" ref="I33:W33" si="8">SUM(I21:I28)</f>
        <v>0</v>
      </c>
      <c r="J33" s="80">
        <f t="shared" si="8"/>
        <v>0</v>
      </c>
      <c r="K33" s="80">
        <f t="shared" si="8"/>
        <v>0</v>
      </c>
      <c r="L33" s="80">
        <f t="shared" si="8"/>
        <v>0</v>
      </c>
      <c r="M33" s="80">
        <f t="shared" si="8"/>
        <v>0</v>
      </c>
      <c r="N33" s="80">
        <f t="shared" si="8"/>
        <v>0</v>
      </c>
      <c r="O33" s="80">
        <f t="shared" si="8"/>
        <v>0</v>
      </c>
      <c r="P33" s="80">
        <f t="shared" si="8"/>
        <v>0</v>
      </c>
      <c r="Q33" s="80">
        <f t="shared" si="8"/>
        <v>0</v>
      </c>
      <c r="R33" s="80">
        <f t="shared" si="8"/>
        <v>0</v>
      </c>
      <c r="S33" s="80">
        <f t="shared" si="8"/>
        <v>17848486</v>
      </c>
      <c r="T33" s="80">
        <f t="shared" si="8"/>
        <v>-111848080</v>
      </c>
      <c r="U33" s="80">
        <f t="shared" si="8"/>
        <v>-93999594</v>
      </c>
      <c r="V33" s="80">
        <f t="shared" si="8"/>
        <v>0</v>
      </c>
      <c r="W33" s="80">
        <f t="shared" si="8"/>
        <v>-93999594</v>
      </c>
    </row>
    <row r="34" spans="1:23" x14ac:dyDescent="0.2">
      <c r="A34" s="309" t="s">
        <v>457</v>
      </c>
      <c r="B34" s="311"/>
      <c r="C34" s="311"/>
      <c r="D34" s="311"/>
      <c r="E34" s="311"/>
      <c r="F34" s="311"/>
      <c r="G34" s="311"/>
      <c r="H34" s="311"/>
      <c r="I34" s="311"/>
      <c r="J34" s="311"/>
      <c r="K34" s="311"/>
      <c r="L34" s="311"/>
      <c r="M34" s="311"/>
      <c r="N34" s="311"/>
      <c r="O34" s="311"/>
      <c r="P34" s="311"/>
      <c r="Q34" s="311"/>
      <c r="R34" s="311"/>
      <c r="S34" s="311"/>
      <c r="T34" s="311"/>
      <c r="U34" s="311"/>
      <c r="V34" s="311"/>
      <c r="W34" s="311"/>
    </row>
    <row r="35" spans="1:23" x14ac:dyDescent="0.2">
      <c r="A35" s="312" t="s">
        <v>458</v>
      </c>
      <c r="B35" s="312"/>
      <c r="C35" s="312"/>
      <c r="D35" s="312"/>
      <c r="E35" s="312"/>
      <c r="F35" s="312"/>
      <c r="G35" s="8">
        <v>27</v>
      </c>
      <c r="H35" s="77">
        <v>133165000</v>
      </c>
      <c r="I35" s="77">
        <v>0</v>
      </c>
      <c r="J35" s="77">
        <v>6658250</v>
      </c>
      <c r="K35" s="77">
        <v>14872546</v>
      </c>
      <c r="L35" s="77">
        <v>240540</v>
      </c>
      <c r="M35" s="77">
        <v>0</v>
      </c>
      <c r="N35" s="77">
        <v>0</v>
      </c>
      <c r="O35" s="77">
        <v>0</v>
      </c>
      <c r="P35" s="77">
        <v>0</v>
      </c>
      <c r="Q35" s="77">
        <v>0</v>
      </c>
      <c r="R35" s="77">
        <v>0</v>
      </c>
      <c r="S35" s="77">
        <v>139344647</v>
      </c>
      <c r="T35" s="77">
        <v>0</v>
      </c>
      <c r="U35" s="78">
        <f t="shared" ref="U35:U37" si="9">H35+I35+J35+K35-L35+M35+N35+O35+P35+Q35+R35+S35+T35</f>
        <v>293799903</v>
      </c>
      <c r="V35" s="77">
        <v>0</v>
      </c>
      <c r="W35" s="78">
        <f t="shared" ref="W35:W37" si="10">U35+V35</f>
        <v>293799903</v>
      </c>
    </row>
    <row r="36" spans="1:23" x14ac:dyDescent="0.2">
      <c r="A36" s="307" t="s">
        <v>459</v>
      </c>
      <c r="B36" s="307"/>
      <c r="C36" s="307"/>
      <c r="D36" s="307"/>
      <c r="E36" s="307"/>
      <c r="F36" s="307"/>
      <c r="G36" s="8">
        <v>28</v>
      </c>
      <c r="H36" s="77">
        <v>0</v>
      </c>
      <c r="I36" s="77">
        <v>0</v>
      </c>
      <c r="J36" s="77">
        <v>0</v>
      </c>
      <c r="K36" s="77">
        <v>0</v>
      </c>
      <c r="L36" s="77">
        <v>0</v>
      </c>
      <c r="M36" s="77">
        <v>0</v>
      </c>
      <c r="N36" s="77">
        <v>0</v>
      </c>
      <c r="O36" s="77">
        <v>0</v>
      </c>
      <c r="P36" s="77">
        <v>0</v>
      </c>
      <c r="Q36" s="77">
        <v>0</v>
      </c>
      <c r="R36" s="77">
        <v>0</v>
      </c>
      <c r="S36" s="77">
        <v>0</v>
      </c>
      <c r="T36" s="77">
        <v>0</v>
      </c>
      <c r="U36" s="78">
        <f t="shared" si="9"/>
        <v>0</v>
      </c>
      <c r="V36" s="77">
        <v>0</v>
      </c>
      <c r="W36" s="78">
        <f t="shared" si="10"/>
        <v>0</v>
      </c>
    </row>
    <row r="37" spans="1:23" x14ac:dyDescent="0.2">
      <c r="A37" s="307" t="s">
        <v>460</v>
      </c>
      <c r="B37" s="307"/>
      <c r="C37" s="307"/>
      <c r="D37" s="307"/>
      <c r="E37" s="307"/>
      <c r="F37" s="307"/>
      <c r="G37" s="8">
        <v>29</v>
      </c>
      <c r="H37" s="77">
        <v>0</v>
      </c>
      <c r="I37" s="77">
        <v>0</v>
      </c>
      <c r="J37" s="77">
        <v>0</v>
      </c>
      <c r="K37" s="77">
        <v>0</v>
      </c>
      <c r="L37" s="77">
        <v>0</v>
      </c>
      <c r="M37" s="77">
        <v>0</v>
      </c>
      <c r="N37" s="77">
        <v>0</v>
      </c>
      <c r="O37" s="77">
        <v>0</v>
      </c>
      <c r="P37" s="77">
        <v>0</v>
      </c>
      <c r="Q37" s="77">
        <v>0</v>
      </c>
      <c r="R37" s="77">
        <v>0</v>
      </c>
      <c r="S37" s="77">
        <v>0</v>
      </c>
      <c r="T37" s="77">
        <v>0</v>
      </c>
      <c r="U37" s="78">
        <f t="shared" si="9"/>
        <v>0</v>
      </c>
      <c r="V37" s="77">
        <v>0</v>
      </c>
      <c r="W37" s="78">
        <f t="shared" si="10"/>
        <v>0</v>
      </c>
    </row>
    <row r="38" spans="1:23" ht="25.5" customHeight="1" x14ac:dyDescent="0.2">
      <c r="A38" s="313" t="s">
        <v>461</v>
      </c>
      <c r="B38" s="313"/>
      <c r="C38" s="313"/>
      <c r="D38" s="313"/>
      <c r="E38" s="313"/>
      <c r="F38" s="313"/>
      <c r="G38" s="9">
        <v>30</v>
      </c>
      <c r="H38" s="79">
        <f>H35+H36+H37</f>
        <v>133165000</v>
      </c>
      <c r="I38" s="79">
        <f t="shared" ref="I38:W38" si="11">I35+I36+I37</f>
        <v>0</v>
      </c>
      <c r="J38" s="79">
        <f t="shared" si="11"/>
        <v>6658250</v>
      </c>
      <c r="K38" s="79">
        <f t="shared" si="11"/>
        <v>14872546</v>
      </c>
      <c r="L38" s="79">
        <f t="shared" si="11"/>
        <v>240540</v>
      </c>
      <c r="M38" s="79">
        <f t="shared" si="11"/>
        <v>0</v>
      </c>
      <c r="N38" s="79">
        <f t="shared" si="11"/>
        <v>0</v>
      </c>
      <c r="O38" s="79">
        <f t="shared" si="11"/>
        <v>0</v>
      </c>
      <c r="P38" s="79">
        <f t="shared" si="11"/>
        <v>0</v>
      </c>
      <c r="Q38" s="79">
        <f t="shared" si="11"/>
        <v>0</v>
      </c>
      <c r="R38" s="79">
        <f t="shared" si="11"/>
        <v>0</v>
      </c>
      <c r="S38" s="79">
        <f t="shared" si="11"/>
        <v>139344647</v>
      </c>
      <c r="T38" s="79">
        <f t="shared" si="11"/>
        <v>0</v>
      </c>
      <c r="U38" s="79">
        <f t="shared" si="11"/>
        <v>293799903</v>
      </c>
      <c r="V38" s="79">
        <f t="shared" si="11"/>
        <v>0</v>
      </c>
      <c r="W38" s="79">
        <f t="shared" si="11"/>
        <v>293799903</v>
      </c>
    </row>
    <row r="39" spans="1:23" x14ac:dyDescent="0.2">
      <c r="A39" s="307" t="s">
        <v>462</v>
      </c>
      <c r="B39" s="307"/>
      <c r="C39" s="307"/>
      <c r="D39" s="307"/>
      <c r="E39" s="307"/>
      <c r="F39" s="307"/>
      <c r="G39" s="8">
        <v>31</v>
      </c>
      <c r="H39" s="81">
        <v>0</v>
      </c>
      <c r="I39" s="81">
        <v>0</v>
      </c>
      <c r="J39" s="81">
        <v>0</v>
      </c>
      <c r="K39" s="81">
        <v>0</v>
      </c>
      <c r="L39" s="81">
        <v>0</v>
      </c>
      <c r="M39" s="81">
        <v>0</v>
      </c>
      <c r="N39" s="81">
        <v>0</v>
      </c>
      <c r="O39" s="81">
        <v>0</v>
      </c>
      <c r="P39" s="81">
        <v>0</v>
      </c>
      <c r="Q39" s="81">
        <v>0</v>
      </c>
      <c r="R39" s="81">
        <v>0</v>
      </c>
      <c r="S39" s="81">
        <v>0</v>
      </c>
      <c r="T39" s="77">
        <v>76490881</v>
      </c>
      <c r="U39" s="78">
        <f t="shared" ref="U39:U56" si="12">H39+I39+J39+K39-L39+M39+N39+O39+P39+Q39+R39+S39+T39</f>
        <v>76490881</v>
      </c>
      <c r="V39" s="77">
        <v>0</v>
      </c>
      <c r="W39" s="78">
        <f t="shared" ref="W39:W56" si="13">U39+V39</f>
        <v>76490881</v>
      </c>
    </row>
    <row r="40" spans="1:23" x14ac:dyDescent="0.2">
      <c r="A40" s="307" t="s">
        <v>463</v>
      </c>
      <c r="B40" s="307"/>
      <c r="C40" s="307"/>
      <c r="D40" s="307"/>
      <c r="E40" s="307"/>
      <c r="F40" s="307"/>
      <c r="G40" s="8">
        <v>32</v>
      </c>
      <c r="H40" s="81">
        <v>0</v>
      </c>
      <c r="I40" s="81">
        <v>0</v>
      </c>
      <c r="J40" s="81">
        <v>0</v>
      </c>
      <c r="K40" s="81">
        <v>0</v>
      </c>
      <c r="L40" s="81">
        <v>0</v>
      </c>
      <c r="M40" s="81">
        <v>0</v>
      </c>
      <c r="N40" s="77">
        <v>0</v>
      </c>
      <c r="O40" s="81">
        <v>0</v>
      </c>
      <c r="P40" s="81">
        <v>0</v>
      </c>
      <c r="Q40" s="81">
        <v>0</v>
      </c>
      <c r="R40" s="81">
        <v>0</v>
      </c>
      <c r="S40" s="81">
        <v>0</v>
      </c>
      <c r="T40" s="81">
        <v>0</v>
      </c>
      <c r="U40" s="78">
        <f t="shared" si="12"/>
        <v>0</v>
      </c>
      <c r="V40" s="77">
        <v>0</v>
      </c>
      <c r="W40" s="78">
        <f t="shared" si="13"/>
        <v>0</v>
      </c>
    </row>
    <row r="41" spans="1:23" ht="27" customHeight="1" x14ac:dyDescent="0.2">
      <c r="A41" s="307" t="s">
        <v>464</v>
      </c>
      <c r="B41" s="307"/>
      <c r="C41" s="307"/>
      <c r="D41" s="307"/>
      <c r="E41" s="307"/>
      <c r="F41" s="307"/>
      <c r="G41" s="8">
        <v>33</v>
      </c>
      <c r="H41" s="81">
        <v>0</v>
      </c>
      <c r="I41" s="81">
        <v>0</v>
      </c>
      <c r="J41" s="81">
        <v>0</v>
      </c>
      <c r="K41" s="81">
        <v>0</v>
      </c>
      <c r="L41" s="81">
        <v>0</v>
      </c>
      <c r="M41" s="81">
        <v>0</v>
      </c>
      <c r="N41" s="81">
        <v>0</v>
      </c>
      <c r="O41" s="77">
        <v>0</v>
      </c>
      <c r="P41" s="81">
        <v>0</v>
      </c>
      <c r="Q41" s="81">
        <v>0</v>
      </c>
      <c r="R41" s="81">
        <v>0</v>
      </c>
      <c r="S41" s="77">
        <v>0</v>
      </c>
      <c r="T41" s="77">
        <v>0</v>
      </c>
      <c r="U41" s="78">
        <f t="shared" si="12"/>
        <v>0</v>
      </c>
      <c r="V41" s="77">
        <v>0</v>
      </c>
      <c r="W41" s="78">
        <f t="shared" si="13"/>
        <v>0</v>
      </c>
    </row>
    <row r="42" spans="1:23" ht="20.25" customHeight="1" x14ac:dyDescent="0.2">
      <c r="A42" s="307" t="s">
        <v>465</v>
      </c>
      <c r="B42" s="307"/>
      <c r="C42" s="307"/>
      <c r="D42" s="307"/>
      <c r="E42" s="307"/>
      <c r="F42" s="307"/>
      <c r="G42" s="8">
        <v>34</v>
      </c>
      <c r="H42" s="81">
        <v>0</v>
      </c>
      <c r="I42" s="81">
        <v>0</v>
      </c>
      <c r="J42" s="81">
        <v>0</v>
      </c>
      <c r="K42" s="81">
        <v>0</v>
      </c>
      <c r="L42" s="81">
        <v>0</v>
      </c>
      <c r="M42" s="81">
        <v>0</v>
      </c>
      <c r="N42" s="81">
        <v>0</v>
      </c>
      <c r="O42" s="81">
        <v>0</v>
      </c>
      <c r="P42" s="77">
        <v>0</v>
      </c>
      <c r="Q42" s="81">
        <v>0</v>
      </c>
      <c r="R42" s="81">
        <v>0</v>
      </c>
      <c r="S42" s="77">
        <v>0</v>
      </c>
      <c r="T42" s="77">
        <v>0</v>
      </c>
      <c r="U42" s="78">
        <f t="shared" si="12"/>
        <v>0</v>
      </c>
      <c r="V42" s="77">
        <v>0</v>
      </c>
      <c r="W42" s="78">
        <f t="shared" si="13"/>
        <v>0</v>
      </c>
    </row>
    <row r="43" spans="1:23" ht="21" customHeight="1" x14ac:dyDescent="0.2">
      <c r="A43" s="307" t="s">
        <v>466</v>
      </c>
      <c r="B43" s="307"/>
      <c r="C43" s="307"/>
      <c r="D43" s="307"/>
      <c r="E43" s="307"/>
      <c r="F43" s="307"/>
      <c r="G43" s="8">
        <v>35</v>
      </c>
      <c r="H43" s="81">
        <v>0</v>
      </c>
      <c r="I43" s="81">
        <v>0</v>
      </c>
      <c r="J43" s="81">
        <v>0</v>
      </c>
      <c r="K43" s="81">
        <v>0</v>
      </c>
      <c r="L43" s="81">
        <v>0</v>
      </c>
      <c r="M43" s="81">
        <v>0</v>
      </c>
      <c r="N43" s="81">
        <v>0</v>
      </c>
      <c r="O43" s="81">
        <v>0</v>
      </c>
      <c r="P43" s="81">
        <v>0</v>
      </c>
      <c r="Q43" s="77">
        <v>0</v>
      </c>
      <c r="R43" s="81">
        <v>0</v>
      </c>
      <c r="S43" s="77">
        <v>0</v>
      </c>
      <c r="T43" s="77">
        <v>0</v>
      </c>
      <c r="U43" s="78">
        <f t="shared" si="12"/>
        <v>0</v>
      </c>
      <c r="V43" s="77">
        <v>0</v>
      </c>
      <c r="W43" s="78">
        <f t="shared" si="13"/>
        <v>0</v>
      </c>
    </row>
    <row r="44" spans="1:23" ht="29.25" customHeight="1" x14ac:dyDescent="0.2">
      <c r="A44" s="307" t="s">
        <v>467</v>
      </c>
      <c r="B44" s="307"/>
      <c r="C44" s="307"/>
      <c r="D44" s="307"/>
      <c r="E44" s="307"/>
      <c r="F44" s="307"/>
      <c r="G44" s="8">
        <v>36</v>
      </c>
      <c r="H44" s="81">
        <v>0</v>
      </c>
      <c r="I44" s="81">
        <v>0</v>
      </c>
      <c r="J44" s="81">
        <v>0</v>
      </c>
      <c r="K44" s="81">
        <v>0</v>
      </c>
      <c r="L44" s="81">
        <v>0</v>
      </c>
      <c r="M44" s="81">
        <v>0</v>
      </c>
      <c r="N44" s="81">
        <v>0</v>
      </c>
      <c r="O44" s="81">
        <v>0</v>
      </c>
      <c r="P44" s="81">
        <v>0</v>
      </c>
      <c r="Q44" s="81">
        <v>0</v>
      </c>
      <c r="R44" s="77">
        <v>0</v>
      </c>
      <c r="S44" s="77">
        <v>0</v>
      </c>
      <c r="T44" s="77">
        <v>0</v>
      </c>
      <c r="U44" s="78">
        <f t="shared" si="12"/>
        <v>0</v>
      </c>
      <c r="V44" s="77">
        <v>0</v>
      </c>
      <c r="W44" s="78">
        <f t="shared" si="13"/>
        <v>0</v>
      </c>
    </row>
    <row r="45" spans="1:23" ht="21" customHeight="1" x14ac:dyDescent="0.2">
      <c r="A45" s="307" t="s">
        <v>468</v>
      </c>
      <c r="B45" s="307"/>
      <c r="C45" s="307"/>
      <c r="D45" s="307"/>
      <c r="E45" s="307"/>
      <c r="F45" s="307"/>
      <c r="G45" s="8">
        <v>37</v>
      </c>
      <c r="H45" s="81">
        <v>0</v>
      </c>
      <c r="I45" s="81">
        <v>0</v>
      </c>
      <c r="J45" s="81">
        <v>0</v>
      </c>
      <c r="K45" s="81">
        <v>0</v>
      </c>
      <c r="L45" s="81">
        <v>0</v>
      </c>
      <c r="M45" s="81">
        <v>0</v>
      </c>
      <c r="N45" s="77">
        <v>0</v>
      </c>
      <c r="O45" s="77">
        <v>0</v>
      </c>
      <c r="P45" s="77">
        <v>0</v>
      </c>
      <c r="Q45" s="77">
        <v>0</v>
      </c>
      <c r="R45" s="77">
        <v>0</v>
      </c>
      <c r="S45" s="77">
        <v>0</v>
      </c>
      <c r="T45" s="77">
        <v>0</v>
      </c>
      <c r="U45" s="78">
        <f t="shared" si="12"/>
        <v>0</v>
      </c>
      <c r="V45" s="77">
        <v>0</v>
      </c>
      <c r="W45" s="78">
        <f t="shared" si="13"/>
        <v>0</v>
      </c>
    </row>
    <row r="46" spans="1:23" x14ac:dyDescent="0.2">
      <c r="A46" s="307" t="s">
        <v>469</v>
      </c>
      <c r="B46" s="307"/>
      <c r="C46" s="307"/>
      <c r="D46" s="307"/>
      <c r="E46" s="307"/>
      <c r="F46" s="307"/>
      <c r="G46" s="8">
        <v>38</v>
      </c>
      <c r="H46" s="81">
        <v>0</v>
      </c>
      <c r="I46" s="81">
        <v>0</v>
      </c>
      <c r="J46" s="81">
        <v>0</v>
      </c>
      <c r="K46" s="81">
        <v>0</v>
      </c>
      <c r="L46" s="81">
        <v>0</v>
      </c>
      <c r="M46" s="81">
        <v>0</v>
      </c>
      <c r="N46" s="77">
        <v>0</v>
      </c>
      <c r="O46" s="77">
        <v>0</v>
      </c>
      <c r="P46" s="77">
        <v>0</v>
      </c>
      <c r="Q46" s="77">
        <v>0</v>
      </c>
      <c r="R46" s="77">
        <v>0</v>
      </c>
      <c r="S46" s="77">
        <v>0</v>
      </c>
      <c r="T46" s="77">
        <v>0</v>
      </c>
      <c r="U46" s="78">
        <f t="shared" si="12"/>
        <v>0</v>
      </c>
      <c r="V46" s="77">
        <v>0</v>
      </c>
      <c r="W46" s="78">
        <f t="shared" si="13"/>
        <v>0</v>
      </c>
    </row>
    <row r="47" spans="1:23" x14ac:dyDescent="0.2">
      <c r="A47" s="307" t="s">
        <v>470</v>
      </c>
      <c r="B47" s="307"/>
      <c r="C47" s="307"/>
      <c r="D47" s="307"/>
      <c r="E47" s="307"/>
      <c r="F47" s="307"/>
      <c r="G47" s="8">
        <v>39</v>
      </c>
      <c r="H47" s="77">
        <v>0</v>
      </c>
      <c r="I47" s="77">
        <v>0</v>
      </c>
      <c r="J47" s="77">
        <v>0</v>
      </c>
      <c r="K47" s="77">
        <v>0</v>
      </c>
      <c r="L47" s="77">
        <v>0</v>
      </c>
      <c r="M47" s="77">
        <v>0</v>
      </c>
      <c r="N47" s="77">
        <v>0</v>
      </c>
      <c r="O47" s="77">
        <v>0</v>
      </c>
      <c r="P47" s="77">
        <v>0</v>
      </c>
      <c r="Q47" s="77">
        <v>0</v>
      </c>
      <c r="R47" s="77">
        <v>0</v>
      </c>
      <c r="S47" s="77">
        <v>0</v>
      </c>
      <c r="T47" s="77">
        <v>0</v>
      </c>
      <c r="U47" s="78">
        <f t="shared" si="12"/>
        <v>0</v>
      </c>
      <c r="V47" s="77">
        <v>0</v>
      </c>
      <c r="W47" s="78">
        <f t="shared" si="13"/>
        <v>0</v>
      </c>
    </row>
    <row r="48" spans="1:23" x14ac:dyDescent="0.2">
      <c r="A48" s="307" t="s">
        <v>471</v>
      </c>
      <c r="B48" s="307"/>
      <c r="C48" s="307"/>
      <c r="D48" s="307"/>
      <c r="E48" s="307"/>
      <c r="F48" s="307"/>
      <c r="G48" s="8">
        <v>40</v>
      </c>
      <c r="H48" s="81">
        <v>0</v>
      </c>
      <c r="I48" s="81">
        <v>0</v>
      </c>
      <c r="J48" s="81">
        <v>0</v>
      </c>
      <c r="K48" s="81">
        <v>0</v>
      </c>
      <c r="L48" s="81">
        <v>0</v>
      </c>
      <c r="M48" s="81">
        <v>0</v>
      </c>
      <c r="N48" s="77">
        <v>0</v>
      </c>
      <c r="O48" s="77">
        <v>0</v>
      </c>
      <c r="P48" s="77">
        <v>0</v>
      </c>
      <c r="Q48" s="77">
        <v>0</v>
      </c>
      <c r="R48" s="77">
        <v>0</v>
      </c>
      <c r="S48" s="77">
        <v>0</v>
      </c>
      <c r="T48" s="77">
        <v>0</v>
      </c>
      <c r="U48" s="78">
        <f t="shared" si="12"/>
        <v>0</v>
      </c>
      <c r="V48" s="77">
        <v>0</v>
      </c>
      <c r="W48" s="78">
        <f t="shared" si="13"/>
        <v>0</v>
      </c>
    </row>
    <row r="49" spans="1:23" ht="24" customHeight="1" x14ac:dyDescent="0.2">
      <c r="A49" s="307" t="s">
        <v>472</v>
      </c>
      <c r="B49" s="307"/>
      <c r="C49" s="307"/>
      <c r="D49" s="307"/>
      <c r="E49" s="307"/>
      <c r="F49" s="307"/>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3"/>
        <v>0</v>
      </c>
    </row>
    <row r="50" spans="1:23" ht="26.25" customHeight="1" x14ac:dyDescent="0.2">
      <c r="A50" s="307" t="s">
        <v>473</v>
      </c>
      <c r="B50" s="307"/>
      <c r="C50" s="307"/>
      <c r="D50" s="307"/>
      <c r="E50" s="307"/>
      <c r="F50" s="307"/>
      <c r="G50" s="8">
        <v>42</v>
      </c>
      <c r="H50" s="77">
        <v>0</v>
      </c>
      <c r="I50" s="77">
        <v>0</v>
      </c>
      <c r="J50" s="77">
        <v>0</v>
      </c>
      <c r="K50" s="77">
        <v>0</v>
      </c>
      <c r="L50" s="77">
        <v>0</v>
      </c>
      <c r="M50" s="77">
        <v>0</v>
      </c>
      <c r="N50" s="77">
        <v>0</v>
      </c>
      <c r="O50" s="77">
        <v>0</v>
      </c>
      <c r="P50" s="77">
        <v>0</v>
      </c>
      <c r="Q50" s="77">
        <v>0</v>
      </c>
      <c r="R50" s="77">
        <v>0</v>
      </c>
      <c r="S50" s="77">
        <v>0</v>
      </c>
      <c r="T50" s="77">
        <v>0</v>
      </c>
      <c r="U50" s="78">
        <f t="shared" si="12"/>
        <v>0</v>
      </c>
      <c r="V50" s="77">
        <v>0</v>
      </c>
      <c r="W50" s="78">
        <f t="shared" si="13"/>
        <v>0</v>
      </c>
    </row>
    <row r="51" spans="1:23" ht="22.5" customHeight="1" x14ac:dyDescent="0.2">
      <c r="A51" s="307" t="s">
        <v>474</v>
      </c>
      <c r="B51" s="307"/>
      <c r="C51" s="307"/>
      <c r="D51" s="307"/>
      <c r="E51" s="307"/>
      <c r="F51" s="307"/>
      <c r="G51" s="8">
        <v>43</v>
      </c>
      <c r="H51" s="77">
        <v>0</v>
      </c>
      <c r="I51" s="77">
        <v>0</v>
      </c>
      <c r="J51" s="77">
        <v>0</v>
      </c>
      <c r="K51" s="77">
        <v>0</v>
      </c>
      <c r="L51" s="77">
        <v>0</v>
      </c>
      <c r="M51" s="77">
        <v>0</v>
      </c>
      <c r="N51" s="77">
        <v>0</v>
      </c>
      <c r="O51" s="77">
        <v>0</v>
      </c>
      <c r="P51" s="77">
        <v>0</v>
      </c>
      <c r="Q51" s="77">
        <v>0</v>
      </c>
      <c r="R51" s="77">
        <v>0</v>
      </c>
      <c r="S51" s="77">
        <v>0</v>
      </c>
      <c r="T51" s="77">
        <v>0</v>
      </c>
      <c r="U51" s="78">
        <f t="shared" si="12"/>
        <v>0</v>
      </c>
      <c r="V51" s="77">
        <v>0</v>
      </c>
      <c r="W51" s="78">
        <f t="shared" si="13"/>
        <v>0</v>
      </c>
    </row>
    <row r="52" spans="1:23" x14ac:dyDescent="0.2">
      <c r="A52" s="307" t="s">
        <v>475</v>
      </c>
      <c r="B52" s="307"/>
      <c r="C52" s="307"/>
      <c r="D52" s="307"/>
      <c r="E52" s="307"/>
      <c r="F52" s="307"/>
      <c r="G52" s="8">
        <v>44</v>
      </c>
      <c r="H52" s="77">
        <v>0</v>
      </c>
      <c r="I52" s="77">
        <v>0</v>
      </c>
      <c r="J52" s="77">
        <v>0</v>
      </c>
      <c r="K52" s="77">
        <v>0</v>
      </c>
      <c r="L52" s="77">
        <v>1234760</v>
      </c>
      <c r="M52" s="77">
        <v>0</v>
      </c>
      <c r="N52" s="77">
        <v>0</v>
      </c>
      <c r="O52" s="77">
        <v>0</v>
      </c>
      <c r="P52" s="77">
        <v>0</v>
      </c>
      <c r="Q52" s="77">
        <v>0</v>
      </c>
      <c r="R52" s="77">
        <v>0</v>
      </c>
      <c r="S52" s="77">
        <v>0</v>
      </c>
      <c r="T52" s="77">
        <v>0</v>
      </c>
      <c r="U52" s="78">
        <f t="shared" si="12"/>
        <v>-1234760</v>
      </c>
      <c r="V52" s="77">
        <v>0</v>
      </c>
      <c r="W52" s="78">
        <f t="shared" si="13"/>
        <v>-1234760</v>
      </c>
    </row>
    <row r="53" spans="1:23" x14ac:dyDescent="0.2">
      <c r="A53" s="307" t="s">
        <v>476</v>
      </c>
      <c r="B53" s="307"/>
      <c r="C53" s="307"/>
      <c r="D53" s="307"/>
      <c r="E53" s="307"/>
      <c r="F53" s="307"/>
      <c r="G53" s="8">
        <v>45</v>
      </c>
      <c r="H53" s="77">
        <v>0</v>
      </c>
      <c r="I53" s="77">
        <v>0</v>
      </c>
      <c r="J53" s="77">
        <v>0</v>
      </c>
      <c r="K53" s="77">
        <v>0</v>
      </c>
      <c r="L53" s="77">
        <v>0</v>
      </c>
      <c r="M53" s="77">
        <v>0</v>
      </c>
      <c r="N53" s="77">
        <v>0</v>
      </c>
      <c r="O53" s="77">
        <v>0</v>
      </c>
      <c r="P53" s="77">
        <v>0</v>
      </c>
      <c r="Q53" s="77">
        <v>0</v>
      </c>
      <c r="R53" s="77">
        <v>0</v>
      </c>
      <c r="S53" s="77">
        <v>-65230956</v>
      </c>
      <c r="T53" s="77">
        <v>0</v>
      </c>
      <c r="U53" s="78">
        <f t="shared" si="12"/>
        <v>-65230956</v>
      </c>
      <c r="V53" s="77">
        <v>0</v>
      </c>
      <c r="W53" s="78">
        <f t="shared" si="13"/>
        <v>-65230956</v>
      </c>
    </row>
    <row r="54" spans="1:23" x14ac:dyDescent="0.2">
      <c r="A54" s="307" t="s">
        <v>477</v>
      </c>
      <c r="B54" s="307"/>
      <c r="C54" s="307"/>
      <c r="D54" s="307"/>
      <c r="E54" s="307"/>
      <c r="F54" s="307"/>
      <c r="G54" s="8">
        <v>46</v>
      </c>
      <c r="H54" s="77">
        <v>0</v>
      </c>
      <c r="I54" s="77">
        <v>0</v>
      </c>
      <c r="J54" s="77">
        <v>0</v>
      </c>
      <c r="K54" s="77">
        <v>-969100</v>
      </c>
      <c r="L54" s="77">
        <v>-969100</v>
      </c>
      <c r="M54" s="77">
        <v>0</v>
      </c>
      <c r="N54" s="77">
        <v>0</v>
      </c>
      <c r="O54" s="77">
        <v>0</v>
      </c>
      <c r="P54" s="77">
        <v>0</v>
      </c>
      <c r="Q54" s="77">
        <v>0</v>
      </c>
      <c r="R54" s="77">
        <v>0</v>
      </c>
      <c r="S54" s="77">
        <v>3268314</v>
      </c>
      <c r="T54" s="77">
        <v>0</v>
      </c>
      <c r="U54" s="78">
        <f t="shared" si="12"/>
        <v>3268314</v>
      </c>
      <c r="V54" s="77">
        <v>0</v>
      </c>
      <c r="W54" s="78">
        <f t="shared" si="13"/>
        <v>3268314</v>
      </c>
    </row>
    <row r="55" spans="1:23" x14ac:dyDescent="0.2">
      <c r="A55" s="307" t="s">
        <v>478</v>
      </c>
      <c r="B55" s="307"/>
      <c r="C55" s="307"/>
      <c r="D55" s="307"/>
      <c r="E55" s="307"/>
      <c r="F55" s="307"/>
      <c r="G55" s="8">
        <v>47</v>
      </c>
      <c r="H55" s="77">
        <v>0</v>
      </c>
      <c r="I55" s="77">
        <v>0</v>
      </c>
      <c r="J55" s="77">
        <v>0</v>
      </c>
      <c r="K55" s="77">
        <v>0</v>
      </c>
      <c r="L55" s="77">
        <v>0</v>
      </c>
      <c r="M55" s="77">
        <v>0</v>
      </c>
      <c r="N55" s="77">
        <v>0</v>
      </c>
      <c r="O55" s="77">
        <v>0</v>
      </c>
      <c r="P55" s="77">
        <v>0</v>
      </c>
      <c r="Q55" s="77">
        <v>0</v>
      </c>
      <c r="R55" s="77">
        <v>0</v>
      </c>
      <c r="S55" s="77">
        <v>0</v>
      </c>
      <c r="T55" s="77">
        <v>0</v>
      </c>
      <c r="U55" s="78">
        <f t="shared" si="12"/>
        <v>0</v>
      </c>
      <c r="V55" s="77">
        <v>0</v>
      </c>
      <c r="W55" s="78">
        <f t="shared" si="13"/>
        <v>0</v>
      </c>
    </row>
    <row r="56" spans="1:23" x14ac:dyDescent="0.2">
      <c r="A56" s="307" t="s">
        <v>479</v>
      </c>
      <c r="B56" s="307"/>
      <c r="C56" s="307"/>
      <c r="D56" s="307"/>
      <c r="E56" s="307"/>
      <c r="F56" s="307"/>
      <c r="G56" s="8">
        <v>48</v>
      </c>
      <c r="H56" s="77">
        <v>0</v>
      </c>
      <c r="I56" s="77">
        <v>0</v>
      </c>
      <c r="J56" s="77">
        <v>0</v>
      </c>
      <c r="K56" s="77">
        <v>0</v>
      </c>
      <c r="L56" s="77">
        <v>0</v>
      </c>
      <c r="M56" s="77">
        <v>0</v>
      </c>
      <c r="N56" s="77">
        <v>0</v>
      </c>
      <c r="O56" s="77">
        <v>0</v>
      </c>
      <c r="P56" s="77">
        <v>0</v>
      </c>
      <c r="Q56" s="77">
        <v>0</v>
      </c>
      <c r="R56" s="77">
        <v>0</v>
      </c>
      <c r="S56" s="77">
        <v>0</v>
      </c>
      <c r="T56" s="77">
        <v>0</v>
      </c>
      <c r="U56" s="78">
        <f t="shared" si="12"/>
        <v>0</v>
      </c>
      <c r="V56" s="77">
        <v>0</v>
      </c>
      <c r="W56" s="78">
        <f t="shared" si="13"/>
        <v>0</v>
      </c>
    </row>
    <row r="57" spans="1:23" ht="24" customHeight="1" x14ac:dyDescent="0.2">
      <c r="A57" s="308" t="s">
        <v>480</v>
      </c>
      <c r="B57" s="308"/>
      <c r="C57" s="308"/>
      <c r="D57" s="308"/>
      <c r="E57" s="308"/>
      <c r="F57" s="308"/>
      <c r="G57" s="10">
        <v>49</v>
      </c>
      <c r="H57" s="80">
        <f>SUM(H38:H56)</f>
        <v>133165000</v>
      </c>
      <c r="I57" s="80">
        <f t="shared" ref="I57:W57" si="14">SUM(I38:I56)</f>
        <v>0</v>
      </c>
      <c r="J57" s="80">
        <f t="shared" si="14"/>
        <v>6658250</v>
      </c>
      <c r="K57" s="80">
        <f t="shared" si="14"/>
        <v>13903446</v>
      </c>
      <c r="L57" s="80">
        <f t="shared" si="14"/>
        <v>506200</v>
      </c>
      <c r="M57" s="80">
        <f t="shared" si="14"/>
        <v>0</v>
      </c>
      <c r="N57" s="80">
        <f t="shared" si="14"/>
        <v>0</v>
      </c>
      <c r="O57" s="80">
        <f t="shared" si="14"/>
        <v>0</v>
      </c>
      <c r="P57" s="80">
        <f t="shared" si="14"/>
        <v>0</v>
      </c>
      <c r="Q57" s="80">
        <f t="shared" si="14"/>
        <v>0</v>
      </c>
      <c r="R57" s="80">
        <f t="shared" si="14"/>
        <v>0</v>
      </c>
      <c r="S57" s="80">
        <f t="shared" si="14"/>
        <v>77382005</v>
      </c>
      <c r="T57" s="80">
        <f t="shared" si="14"/>
        <v>76490881</v>
      </c>
      <c r="U57" s="80">
        <f t="shared" si="14"/>
        <v>307093382</v>
      </c>
      <c r="V57" s="80">
        <f t="shared" si="14"/>
        <v>0</v>
      </c>
      <c r="W57" s="80">
        <f t="shared" si="14"/>
        <v>307093382</v>
      </c>
    </row>
    <row r="58" spans="1:23" x14ac:dyDescent="0.2">
      <c r="A58" s="309" t="s">
        <v>481</v>
      </c>
      <c r="B58" s="310"/>
      <c r="C58" s="310"/>
      <c r="D58" s="310"/>
      <c r="E58" s="310"/>
      <c r="F58" s="310"/>
      <c r="G58" s="310"/>
      <c r="H58" s="310"/>
      <c r="I58" s="310"/>
      <c r="J58" s="310"/>
      <c r="K58" s="310"/>
      <c r="L58" s="310"/>
      <c r="M58" s="310"/>
      <c r="N58" s="310"/>
      <c r="O58" s="310"/>
      <c r="P58" s="310"/>
      <c r="Q58" s="310"/>
      <c r="R58" s="310"/>
      <c r="S58" s="310"/>
      <c r="T58" s="310"/>
      <c r="U58" s="310"/>
      <c r="V58" s="310"/>
      <c r="W58" s="310"/>
    </row>
    <row r="59" spans="1:23" ht="31.5" customHeight="1" x14ac:dyDescent="0.2">
      <c r="A59" s="305" t="s">
        <v>482</v>
      </c>
      <c r="B59" s="305"/>
      <c r="C59" s="305"/>
      <c r="D59" s="305"/>
      <c r="E59" s="305"/>
      <c r="F59" s="305"/>
      <c r="G59" s="9">
        <v>50</v>
      </c>
      <c r="H59" s="79">
        <f>SUM(H40:H48)</f>
        <v>0</v>
      </c>
      <c r="I59" s="79">
        <f t="shared" ref="I59:W59" si="15">SUM(I40:I48)</f>
        <v>0</v>
      </c>
      <c r="J59" s="79">
        <f t="shared" si="15"/>
        <v>0</v>
      </c>
      <c r="K59" s="79">
        <f t="shared" si="15"/>
        <v>0</v>
      </c>
      <c r="L59" s="79">
        <f t="shared" si="15"/>
        <v>0</v>
      </c>
      <c r="M59" s="79">
        <f t="shared" si="15"/>
        <v>0</v>
      </c>
      <c r="N59" s="79">
        <f t="shared" si="15"/>
        <v>0</v>
      </c>
      <c r="O59" s="79">
        <f t="shared" si="15"/>
        <v>0</v>
      </c>
      <c r="P59" s="79">
        <f t="shared" si="15"/>
        <v>0</v>
      </c>
      <c r="Q59" s="79">
        <f t="shared" si="15"/>
        <v>0</v>
      </c>
      <c r="R59" s="79">
        <f t="shared" si="15"/>
        <v>0</v>
      </c>
      <c r="S59" s="79">
        <f t="shared" si="15"/>
        <v>0</v>
      </c>
      <c r="T59" s="79">
        <f t="shared" si="15"/>
        <v>0</v>
      </c>
      <c r="U59" s="79">
        <f t="shared" si="15"/>
        <v>0</v>
      </c>
      <c r="V59" s="79">
        <f t="shared" si="15"/>
        <v>0</v>
      </c>
      <c r="W59" s="79">
        <f t="shared" si="15"/>
        <v>0</v>
      </c>
    </row>
    <row r="60" spans="1:23" ht="27.75" customHeight="1" x14ac:dyDescent="0.2">
      <c r="A60" s="305" t="s">
        <v>483</v>
      </c>
      <c r="B60" s="305"/>
      <c r="C60" s="305"/>
      <c r="D60" s="305"/>
      <c r="E60" s="305"/>
      <c r="F60" s="305"/>
      <c r="G60" s="9">
        <v>51</v>
      </c>
      <c r="H60" s="79">
        <f>H39+H59</f>
        <v>0</v>
      </c>
      <c r="I60" s="79">
        <f t="shared" ref="I60:W60" si="16">I39+I59</f>
        <v>0</v>
      </c>
      <c r="J60" s="79">
        <f t="shared" si="16"/>
        <v>0</v>
      </c>
      <c r="K60" s="79">
        <f t="shared" si="16"/>
        <v>0</v>
      </c>
      <c r="L60" s="79">
        <f t="shared" si="16"/>
        <v>0</v>
      </c>
      <c r="M60" s="79">
        <f t="shared" si="16"/>
        <v>0</v>
      </c>
      <c r="N60" s="79">
        <f t="shared" si="16"/>
        <v>0</v>
      </c>
      <c r="O60" s="79">
        <f t="shared" si="16"/>
        <v>0</v>
      </c>
      <c r="P60" s="79">
        <f t="shared" si="16"/>
        <v>0</v>
      </c>
      <c r="Q60" s="79">
        <f t="shared" si="16"/>
        <v>0</v>
      </c>
      <c r="R60" s="79">
        <f t="shared" si="16"/>
        <v>0</v>
      </c>
      <c r="S60" s="79">
        <f t="shared" si="16"/>
        <v>0</v>
      </c>
      <c r="T60" s="79">
        <f t="shared" si="16"/>
        <v>76490881</v>
      </c>
      <c r="U60" s="79">
        <f t="shared" si="16"/>
        <v>76490881</v>
      </c>
      <c r="V60" s="79">
        <f t="shared" si="16"/>
        <v>0</v>
      </c>
      <c r="W60" s="79">
        <f t="shared" si="16"/>
        <v>76490881</v>
      </c>
    </row>
    <row r="61" spans="1:23" ht="29.25" customHeight="1" x14ac:dyDescent="0.2">
      <c r="A61" s="306" t="s">
        <v>484</v>
      </c>
      <c r="B61" s="306"/>
      <c r="C61" s="306"/>
      <c r="D61" s="306"/>
      <c r="E61" s="306"/>
      <c r="F61" s="306"/>
      <c r="G61" s="10">
        <v>52</v>
      </c>
      <c r="H61" s="80">
        <f>SUM(H49:H56)</f>
        <v>0</v>
      </c>
      <c r="I61" s="80">
        <f t="shared" ref="I61:W61" si="17">SUM(I49:I56)</f>
        <v>0</v>
      </c>
      <c r="J61" s="80">
        <f t="shared" si="17"/>
        <v>0</v>
      </c>
      <c r="K61" s="80">
        <f t="shared" si="17"/>
        <v>-969100</v>
      </c>
      <c r="L61" s="80">
        <f t="shared" si="17"/>
        <v>265660</v>
      </c>
      <c r="M61" s="80">
        <f t="shared" si="17"/>
        <v>0</v>
      </c>
      <c r="N61" s="80">
        <f t="shared" si="17"/>
        <v>0</v>
      </c>
      <c r="O61" s="80">
        <f t="shared" si="17"/>
        <v>0</v>
      </c>
      <c r="P61" s="80">
        <f t="shared" si="17"/>
        <v>0</v>
      </c>
      <c r="Q61" s="80">
        <f t="shared" si="17"/>
        <v>0</v>
      </c>
      <c r="R61" s="80">
        <f t="shared" si="17"/>
        <v>0</v>
      </c>
      <c r="S61" s="80">
        <f t="shared" si="17"/>
        <v>-61962642</v>
      </c>
      <c r="T61" s="80">
        <f t="shared" si="17"/>
        <v>0</v>
      </c>
      <c r="U61" s="80">
        <f t="shared" si="17"/>
        <v>-63197402</v>
      </c>
      <c r="V61" s="80">
        <f t="shared" si="17"/>
        <v>0</v>
      </c>
      <c r="W61" s="80">
        <f t="shared" si="17"/>
        <v>-63197402</v>
      </c>
    </row>
  </sheetData>
  <sheetProtection algorithmName="SHA-512" hashValue="xQnlRoAaQuD4bXNrfsq2+pLLHxQ9FAO9i6a8hdXru+sYYIWQaTQyCfRq74/8xitN+VqrRj53v3JbBwGdr03q7A==" saltValue="BjzGXMUWLeHrnKRLRM7gX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59:W61 H31:W33 H35:W57 H7:W29" xr:uid="{00000000-0002-0000-0500-000004000000}">
      <formula1>9999999999</formula1>
    </dataValidation>
  </dataValidations>
  <pageMargins left="0.75" right="0.75" top="1" bottom="1" header="0.5" footer="0.5"/>
  <pageSetup paperSize="9" scale="39" orientation="landscape" r:id="rId1"/>
  <rowBreaks count="1" manualBreakCount="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3"/>
  <sheetViews>
    <sheetView zoomScale="90" zoomScaleNormal="90" workbookViewId="0">
      <selection activeCell="A65" sqref="A65:J65"/>
    </sheetView>
  </sheetViews>
  <sheetFormatPr defaultRowHeight="14.25" x14ac:dyDescent="0.2"/>
  <cols>
    <col min="1" max="9" width="9.140625" style="115"/>
    <col min="10" max="10" width="86" style="115" customWidth="1"/>
    <col min="11" max="16384" width="9.140625" style="115"/>
  </cols>
  <sheetData>
    <row r="1" spans="1:10" x14ac:dyDescent="0.2">
      <c r="A1" s="332" t="s">
        <v>525</v>
      </c>
      <c r="B1" s="337"/>
      <c r="C1" s="337"/>
      <c r="D1" s="337"/>
      <c r="E1" s="337"/>
      <c r="F1" s="337"/>
      <c r="G1" s="337"/>
      <c r="H1" s="337"/>
      <c r="I1" s="337"/>
      <c r="J1" s="337"/>
    </row>
    <row r="2" spans="1:10" x14ac:dyDescent="0.2">
      <c r="A2" s="337"/>
      <c r="B2" s="337"/>
      <c r="C2" s="337"/>
      <c r="D2" s="337"/>
      <c r="E2" s="337"/>
      <c r="F2" s="337"/>
      <c r="G2" s="337"/>
      <c r="H2" s="337"/>
      <c r="I2" s="337"/>
      <c r="J2" s="337"/>
    </row>
    <row r="3" spans="1:10" x14ac:dyDescent="0.2">
      <c r="A3" s="337"/>
      <c r="B3" s="337"/>
      <c r="C3" s="337"/>
      <c r="D3" s="337"/>
      <c r="E3" s="337"/>
      <c r="F3" s="337"/>
      <c r="G3" s="337"/>
      <c r="H3" s="337"/>
      <c r="I3" s="337"/>
      <c r="J3" s="337"/>
    </row>
    <row r="4" spans="1:10" x14ac:dyDescent="0.2">
      <c r="A4" s="337"/>
      <c r="B4" s="337"/>
      <c r="C4" s="337"/>
      <c r="D4" s="337"/>
      <c r="E4" s="337"/>
      <c r="F4" s="337"/>
      <c r="G4" s="337"/>
      <c r="H4" s="337"/>
      <c r="I4" s="337"/>
      <c r="J4" s="337"/>
    </row>
    <row r="5" spans="1:10" x14ac:dyDescent="0.2">
      <c r="A5" s="337"/>
      <c r="B5" s="337"/>
      <c r="C5" s="337"/>
      <c r="D5" s="337"/>
      <c r="E5" s="337"/>
      <c r="F5" s="337"/>
      <c r="G5" s="337"/>
      <c r="H5" s="337"/>
      <c r="I5" s="337"/>
      <c r="J5" s="337"/>
    </row>
    <row r="6" spans="1:10" x14ac:dyDescent="0.2">
      <c r="A6" s="337"/>
      <c r="B6" s="337"/>
      <c r="C6" s="337"/>
      <c r="D6" s="337"/>
      <c r="E6" s="337"/>
      <c r="F6" s="337"/>
      <c r="G6" s="337"/>
      <c r="H6" s="337"/>
      <c r="I6" s="337"/>
      <c r="J6" s="337"/>
    </row>
    <row r="7" spans="1:10" x14ac:dyDescent="0.2">
      <c r="A7" s="337"/>
      <c r="B7" s="337"/>
      <c r="C7" s="337"/>
      <c r="D7" s="337"/>
      <c r="E7" s="337"/>
      <c r="F7" s="337"/>
      <c r="G7" s="337"/>
      <c r="H7" s="337"/>
      <c r="I7" s="337"/>
      <c r="J7" s="337"/>
    </row>
    <row r="8" spans="1:10" x14ac:dyDescent="0.2">
      <c r="A8" s="337"/>
      <c r="B8" s="337"/>
      <c r="C8" s="337"/>
      <c r="D8" s="337"/>
      <c r="E8" s="337"/>
      <c r="F8" s="337"/>
      <c r="G8" s="337"/>
      <c r="H8" s="337"/>
      <c r="I8" s="337"/>
      <c r="J8" s="337"/>
    </row>
    <row r="9" spans="1:10" x14ac:dyDescent="0.2">
      <c r="A9" s="337"/>
      <c r="B9" s="337"/>
      <c r="C9" s="337"/>
      <c r="D9" s="337"/>
      <c r="E9" s="337"/>
      <c r="F9" s="337"/>
      <c r="G9" s="337"/>
      <c r="H9" s="337"/>
      <c r="I9" s="337"/>
      <c r="J9" s="337"/>
    </row>
    <row r="10" spans="1:10" x14ac:dyDescent="0.2">
      <c r="A10" s="337"/>
      <c r="B10" s="337"/>
      <c r="C10" s="337"/>
      <c r="D10" s="337"/>
      <c r="E10" s="337"/>
      <c r="F10" s="337"/>
      <c r="G10" s="337"/>
      <c r="H10" s="337"/>
      <c r="I10" s="337"/>
      <c r="J10" s="337"/>
    </row>
    <row r="11" spans="1:10" x14ac:dyDescent="0.2">
      <c r="A11" s="337"/>
      <c r="B11" s="337"/>
      <c r="C11" s="337"/>
      <c r="D11" s="337"/>
      <c r="E11" s="337"/>
      <c r="F11" s="337"/>
      <c r="G11" s="337"/>
      <c r="H11" s="337"/>
      <c r="I11" s="337"/>
      <c r="J11" s="337"/>
    </row>
    <row r="12" spans="1:10" x14ac:dyDescent="0.2">
      <c r="A12" s="337"/>
      <c r="B12" s="337"/>
      <c r="C12" s="337"/>
      <c r="D12" s="337"/>
      <c r="E12" s="337"/>
      <c r="F12" s="337"/>
      <c r="G12" s="337"/>
      <c r="H12" s="337"/>
      <c r="I12" s="337"/>
      <c r="J12" s="337"/>
    </row>
    <row r="13" spans="1:10" x14ac:dyDescent="0.2">
      <c r="A13" s="337"/>
      <c r="B13" s="337"/>
      <c r="C13" s="337"/>
      <c r="D13" s="337"/>
      <c r="E13" s="337"/>
      <c r="F13" s="337"/>
      <c r="G13" s="337"/>
      <c r="H13" s="337"/>
      <c r="I13" s="337"/>
      <c r="J13" s="337"/>
    </row>
    <row r="14" spans="1:10" ht="106.5" customHeight="1" x14ac:dyDescent="0.2">
      <c r="A14" s="337"/>
      <c r="B14" s="337"/>
      <c r="C14" s="337"/>
      <c r="D14" s="337"/>
      <c r="E14" s="337"/>
      <c r="F14" s="337"/>
      <c r="G14" s="337"/>
      <c r="H14" s="337"/>
      <c r="I14" s="337"/>
      <c r="J14" s="337"/>
    </row>
    <row r="15" spans="1:10" x14ac:dyDescent="0.2">
      <c r="A15" s="337"/>
      <c r="B15" s="337"/>
      <c r="C15" s="337"/>
      <c r="D15" s="337"/>
      <c r="E15" s="337"/>
      <c r="F15" s="337"/>
      <c r="G15" s="337"/>
      <c r="H15" s="337"/>
      <c r="I15" s="337"/>
      <c r="J15" s="337"/>
    </row>
    <row r="16" spans="1:10" ht="72.75" customHeight="1" x14ac:dyDescent="0.2">
      <c r="A16" s="337"/>
      <c r="B16" s="337"/>
      <c r="C16" s="337"/>
      <c r="D16" s="337"/>
      <c r="E16" s="337"/>
      <c r="F16" s="337"/>
      <c r="G16" s="337"/>
      <c r="H16" s="337"/>
      <c r="I16" s="337"/>
      <c r="J16" s="337"/>
    </row>
    <row r="17" spans="1:10" x14ac:dyDescent="0.2">
      <c r="A17" s="337"/>
      <c r="B17" s="337"/>
      <c r="C17" s="337"/>
      <c r="D17" s="337"/>
      <c r="E17" s="337"/>
      <c r="F17" s="337"/>
      <c r="G17" s="337"/>
      <c r="H17" s="337"/>
      <c r="I17" s="337"/>
      <c r="J17" s="337"/>
    </row>
    <row r="18" spans="1:10" x14ac:dyDescent="0.2">
      <c r="A18" s="337"/>
      <c r="B18" s="337"/>
      <c r="C18" s="337"/>
      <c r="D18" s="337"/>
      <c r="E18" s="337"/>
      <c r="F18" s="337"/>
      <c r="G18" s="337"/>
      <c r="H18" s="337"/>
      <c r="I18" s="337"/>
      <c r="J18" s="337"/>
    </row>
    <row r="19" spans="1:10" x14ac:dyDescent="0.2">
      <c r="A19" s="337"/>
      <c r="B19" s="337"/>
      <c r="C19" s="337"/>
      <c r="D19" s="337"/>
      <c r="E19" s="337"/>
      <c r="F19" s="337"/>
      <c r="G19" s="337"/>
      <c r="H19" s="337"/>
      <c r="I19" s="337"/>
      <c r="J19" s="337"/>
    </row>
    <row r="20" spans="1:10" ht="58.5" customHeight="1" x14ac:dyDescent="0.2">
      <c r="A20" s="337"/>
      <c r="B20" s="337"/>
      <c r="C20" s="337"/>
      <c r="D20" s="337"/>
      <c r="E20" s="337"/>
      <c r="F20" s="337"/>
      <c r="G20" s="337"/>
      <c r="H20" s="337"/>
      <c r="I20" s="337"/>
      <c r="J20" s="337"/>
    </row>
    <row r="21" spans="1:10" ht="60.75" customHeight="1" x14ac:dyDescent="0.2">
      <c r="A21" s="337"/>
      <c r="B21" s="337"/>
      <c r="C21" s="337"/>
      <c r="D21" s="337"/>
      <c r="E21" s="337"/>
      <c r="F21" s="337"/>
      <c r="G21" s="337"/>
      <c r="H21" s="337"/>
      <c r="I21" s="337"/>
      <c r="J21" s="337"/>
    </row>
    <row r="22" spans="1:10" ht="58.5" customHeight="1" x14ac:dyDescent="0.2">
      <c r="A22" s="337"/>
      <c r="B22" s="337"/>
      <c r="C22" s="337"/>
      <c r="D22" s="337"/>
      <c r="E22" s="337"/>
      <c r="F22" s="337"/>
      <c r="G22" s="337"/>
      <c r="H22" s="337"/>
      <c r="I22" s="337"/>
      <c r="J22" s="337"/>
    </row>
    <row r="23" spans="1:10" ht="52.5" customHeight="1" x14ac:dyDescent="0.2">
      <c r="A23" s="337"/>
      <c r="B23" s="337"/>
      <c r="C23" s="337"/>
      <c r="D23" s="337"/>
      <c r="E23" s="337"/>
      <c r="F23" s="337"/>
      <c r="G23" s="337"/>
      <c r="H23" s="337"/>
      <c r="I23" s="337"/>
      <c r="J23" s="337"/>
    </row>
    <row r="24" spans="1:10" x14ac:dyDescent="0.2">
      <c r="A24" s="337"/>
      <c r="B24" s="337"/>
      <c r="C24" s="337"/>
      <c r="D24" s="337"/>
      <c r="E24" s="337"/>
      <c r="F24" s="337"/>
      <c r="G24" s="337"/>
      <c r="H24" s="337"/>
      <c r="I24" s="337"/>
      <c r="J24" s="337"/>
    </row>
    <row r="25" spans="1:10" x14ac:dyDescent="0.2">
      <c r="A25" s="337"/>
      <c r="B25" s="337"/>
      <c r="C25" s="337"/>
      <c r="D25" s="337"/>
      <c r="E25" s="337"/>
      <c r="F25" s="337"/>
      <c r="G25" s="337"/>
      <c r="H25" s="337"/>
      <c r="I25" s="337"/>
      <c r="J25" s="337"/>
    </row>
    <row r="26" spans="1:10" ht="192.75" customHeight="1" x14ac:dyDescent="0.2">
      <c r="A26" s="337"/>
      <c r="B26" s="337"/>
      <c r="C26" s="337"/>
      <c r="D26" s="337"/>
      <c r="E26" s="337"/>
      <c r="F26" s="337"/>
      <c r="G26" s="337"/>
      <c r="H26" s="337"/>
      <c r="I26" s="337"/>
      <c r="J26" s="337"/>
    </row>
    <row r="27" spans="1:10" ht="71.25" customHeight="1" x14ac:dyDescent="0.2">
      <c r="A27" s="337"/>
      <c r="B27" s="337"/>
      <c r="C27" s="337"/>
      <c r="D27" s="337"/>
      <c r="E27" s="337"/>
      <c r="F27" s="337"/>
      <c r="G27" s="337"/>
      <c r="H27" s="337"/>
      <c r="I27" s="337"/>
      <c r="J27" s="337"/>
    </row>
    <row r="28" spans="1:10" ht="99" customHeight="1" x14ac:dyDescent="0.2">
      <c r="A28" s="337"/>
      <c r="B28" s="337"/>
      <c r="C28" s="337"/>
      <c r="D28" s="337"/>
      <c r="E28" s="337"/>
      <c r="F28" s="337"/>
      <c r="G28" s="337"/>
      <c r="H28" s="337"/>
      <c r="I28" s="337"/>
      <c r="J28" s="337"/>
    </row>
    <row r="29" spans="1:10" ht="93.75" customHeight="1" x14ac:dyDescent="0.2">
      <c r="A29" s="337"/>
      <c r="B29" s="337"/>
      <c r="C29" s="337"/>
      <c r="D29" s="337"/>
      <c r="E29" s="337"/>
      <c r="F29" s="337"/>
      <c r="G29" s="337"/>
      <c r="H29" s="337"/>
      <c r="I29" s="337"/>
      <c r="J29" s="337"/>
    </row>
    <row r="30" spans="1:10" ht="125.25" customHeight="1" x14ac:dyDescent="0.2">
      <c r="A30" s="337"/>
      <c r="B30" s="337"/>
      <c r="C30" s="337"/>
      <c r="D30" s="337"/>
      <c r="E30" s="337"/>
      <c r="F30" s="337"/>
      <c r="G30" s="337"/>
      <c r="H30" s="337"/>
      <c r="I30" s="337"/>
      <c r="J30" s="337"/>
    </row>
    <row r="31" spans="1:10" x14ac:dyDescent="0.2">
      <c r="A31" s="115" t="s">
        <v>526</v>
      </c>
    </row>
    <row r="32" spans="1:10" ht="99.75" customHeight="1" x14ac:dyDescent="0.2">
      <c r="A32" s="332" t="s">
        <v>569</v>
      </c>
      <c r="B32" s="332"/>
      <c r="C32" s="332"/>
      <c r="D32" s="332"/>
      <c r="E32" s="332"/>
      <c r="F32" s="332"/>
      <c r="G32" s="332"/>
      <c r="H32" s="332"/>
      <c r="I32" s="332"/>
      <c r="J32" s="332"/>
    </row>
    <row r="33" spans="1:11" x14ac:dyDescent="0.2">
      <c r="A33" s="116" t="s">
        <v>527</v>
      </c>
      <c r="B33" s="116"/>
      <c r="C33" s="116"/>
      <c r="D33" s="116"/>
      <c r="E33" s="116"/>
      <c r="F33" s="116"/>
      <c r="G33" s="116"/>
      <c r="H33" s="116"/>
      <c r="I33" s="116"/>
      <c r="J33" s="116"/>
    </row>
    <row r="34" spans="1:11" ht="25.5" customHeight="1" x14ac:dyDescent="0.2">
      <c r="A34" s="332" t="s">
        <v>509</v>
      </c>
      <c r="B34" s="332"/>
      <c r="C34" s="332"/>
      <c r="D34" s="332"/>
      <c r="E34" s="332"/>
      <c r="F34" s="332"/>
      <c r="G34" s="332"/>
      <c r="H34" s="332"/>
      <c r="I34" s="332"/>
      <c r="J34" s="332"/>
    </row>
    <row r="35" spans="1:11" x14ac:dyDescent="0.2">
      <c r="A35" s="117"/>
      <c r="B35" s="117"/>
      <c r="C35" s="117"/>
      <c r="D35" s="117"/>
      <c r="E35" s="117"/>
      <c r="F35" s="117"/>
      <c r="G35" s="117"/>
      <c r="H35" s="117"/>
      <c r="I35" s="117"/>
      <c r="J35" s="117"/>
      <c r="K35" s="117"/>
    </row>
    <row r="36" spans="1:11" x14ac:dyDescent="0.2">
      <c r="A36" s="332" t="s">
        <v>523</v>
      </c>
      <c r="B36" s="332"/>
      <c r="C36" s="332"/>
      <c r="D36" s="332"/>
      <c r="E36" s="332"/>
      <c r="F36" s="332"/>
      <c r="G36" s="332"/>
      <c r="H36" s="332"/>
      <c r="I36" s="332"/>
      <c r="J36" s="332"/>
      <c r="K36" s="117"/>
    </row>
    <row r="37" spans="1:11" x14ac:dyDescent="0.2">
      <c r="A37" s="336"/>
      <c r="B37" s="336"/>
      <c r="C37" s="336"/>
      <c r="D37" s="336"/>
      <c r="E37" s="336"/>
      <c r="F37" s="336"/>
      <c r="G37" s="336"/>
      <c r="H37" s="336"/>
      <c r="I37" s="336"/>
      <c r="J37" s="336"/>
      <c r="K37" s="336"/>
    </row>
    <row r="38" spans="1:11" x14ac:dyDescent="0.2">
      <c r="A38" s="336"/>
      <c r="B38" s="336"/>
      <c r="C38" s="336"/>
      <c r="D38" s="336"/>
      <c r="E38" s="336"/>
      <c r="F38" s="336"/>
      <c r="G38" s="336"/>
      <c r="H38" s="336"/>
      <c r="I38" s="336"/>
      <c r="J38" s="336"/>
      <c r="K38" s="336"/>
    </row>
    <row r="39" spans="1:11" x14ac:dyDescent="0.2">
      <c r="A39" s="336"/>
      <c r="B39" s="336"/>
      <c r="C39" s="336"/>
      <c r="D39" s="336"/>
      <c r="E39" s="336"/>
      <c r="F39" s="336"/>
      <c r="G39" s="336"/>
      <c r="H39" s="336"/>
      <c r="I39" s="336"/>
      <c r="J39" s="336"/>
      <c r="K39" s="336"/>
    </row>
    <row r="40" spans="1:11" x14ac:dyDescent="0.2">
      <c r="A40" s="336"/>
      <c r="B40" s="336"/>
      <c r="C40" s="336"/>
      <c r="D40" s="336"/>
      <c r="E40" s="336"/>
      <c r="F40" s="336"/>
      <c r="G40" s="336"/>
      <c r="H40" s="336"/>
      <c r="I40" s="336"/>
      <c r="J40" s="336"/>
      <c r="K40" s="336"/>
    </row>
    <row r="41" spans="1:11" x14ac:dyDescent="0.2">
      <c r="A41" s="336"/>
      <c r="B41" s="336"/>
      <c r="C41" s="336"/>
      <c r="D41" s="336"/>
      <c r="E41" s="336"/>
      <c r="F41" s="336"/>
      <c r="G41" s="336"/>
      <c r="H41" s="336"/>
      <c r="I41" s="336"/>
      <c r="J41" s="336"/>
      <c r="K41" s="336"/>
    </row>
    <row r="42" spans="1:11" x14ac:dyDescent="0.2">
      <c r="A42" s="336"/>
      <c r="B42" s="336"/>
      <c r="C42" s="336"/>
      <c r="D42" s="336"/>
      <c r="E42" s="336"/>
      <c r="F42" s="336"/>
      <c r="G42" s="336"/>
      <c r="H42" s="336"/>
      <c r="I42" s="336"/>
      <c r="J42" s="336"/>
      <c r="K42" s="336"/>
    </row>
    <row r="43" spans="1:11" x14ac:dyDescent="0.2">
      <c r="A43" s="336"/>
      <c r="B43" s="336"/>
      <c r="C43" s="336"/>
      <c r="D43" s="336"/>
      <c r="E43" s="336"/>
      <c r="F43" s="336"/>
      <c r="G43" s="336"/>
      <c r="H43" s="336"/>
      <c r="I43" s="336"/>
      <c r="J43" s="336"/>
      <c r="K43" s="336"/>
    </row>
    <row r="44" spans="1:11" x14ac:dyDescent="0.2">
      <c r="A44" s="336"/>
      <c r="B44" s="336"/>
      <c r="C44" s="336"/>
      <c r="D44" s="336"/>
      <c r="E44" s="336"/>
      <c r="F44" s="336"/>
      <c r="G44" s="336"/>
      <c r="H44" s="336"/>
      <c r="I44" s="336"/>
      <c r="J44" s="336"/>
      <c r="K44" s="336"/>
    </row>
    <row r="45" spans="1:11" x14ac:dyDescent="0.2">
      <c r="A45" s="336"/>
      <c r="B45" s="336"/>
      <c r="C45" s="336"/>
      <c r="D45" s="336"/>
      <c r="E45" s="336"/>
      <c r="F45" s="336"/>
      <c r="G45" s="336"/>
      <c r="H45" s="336"/>
      <c r="I45" s="336"/>
      <c r="J45" s="336"/>
      <c r="K45" s="336"/>
    </row>
    <row r="46" spans="1:11" x14ac:dyDescent="0.2">
      <c r="A46" s="336"/>
      <c r="B46" s="336"/>
      <c r="C46" s="336"/>
      <c r="D46" s="336"/>
      <c r="E46" s="336"/>
      <c r="F46" s="336"/>
      <c r="G46" s="336"/>
      <c r="H46" s="336"/>
      <c r="I46" s="336"/>
      <c r="J46" s="336"/>
      <c r="K46" s="336"/>
    </row>
    <row r="47" spans="1:11" x14ac:dyDescent="0.2">
      <c r="A47" s="336"/>
      <c r="B47" s="336"/>
      <c r="C47" s="336"/>
      <c r="D47" s="336"/>
      <c r="E47" s="336"/>
      <c r="F47" s="336"/>
      <c r="G47" s="336"/>
      <c r="H47" s="336"/>
      <c r="I47" s="336"/>
      <c r="J47" s="336"/>
      <c r="K47" s="336"/>
    </row>
    <row r="48" spans="1:11" x14ac:dyDescent="0.2">
      <c r="A48" s="336"/>
      <c r="B48" s="336"/>
      <c r="C48" s="336"/>
      <c r="D48" s="336"/>
      <c r="E48" s="336"/>
      <c r="F48" s="336"/>
      <c r="G48" s="336"/>
      <c r="H48" s="336"/>
      <c r="I48" s="336"/>
      <c r="J48" s="336"/>
      <c r="K48" s="336"/>
    </row>
    <row r="49" spans="1:11" x14ac:dyDescent="0.2">
      <c r="A49" s="336"/>
      <c r="B49" s="336"/>
      <c r="C49" s="336"/>
      <c r="D49" s="336"/>
      <c r="E49" s="336"/>
      <c r="F49" s="336"/>
      <c r="G49" s="336"/>
      <c r="H49" s="336"/>
      <c r="I49" s="336"/>
      <c r="J49" s="336"/>
      <c r="K49" s="336"/>
    </row>
    <row r="50" spans="1:11" x14ac:dyDescent="0.2">
      <c r="A50" s="336"/>
      <c r="B50" s="336"/>
      <c r="C50" s="336"/>
      <c r="D50" s="336"/>
      <c r="E50" s="336"/>
      <c r="F50" s="336"/>
      <c r="G50" s="336"/>
      <c r="H50" s="336"/>
      <c r="I50" s="336"/>
      <c r="J50" s="336"/>
      <c r="K50" s="336"/>
    </row>
    <row r="51" spans="1:11" x14ac:dyDescent="0.2">
      <c r="A51" s="336"/>
      <c r="B51" s="336"/>
      <c r="C51" s="336"/>
      <c r="D51" s="336"/>
      <c r="E51" s="336"/>
      <c r="F51" s="336"/>
      <c r="G51" s="336"/>
      <c r="H51" s="336"/>
      <c r="I51" s="336"/>
      <c r="J51" s="336"/>
      <c r="K51" s="336"/>
    </row>
    <row r="52" spans="1:11" x14ac:dyDescent="0.2">
      <c r="A52" s="336"/>
      <c r="B52" s="336"/>
      <c r="C52" s="336"/>
      <c r="D52" s="336"/>
      <c r="E52" s="336"/>
      <c r="F52" s="336"/>
      <c r="G52" s="336"/>
      <c r="H52" s="336"/>
      <c r="I52" s="336"/>
      <c r="J52" s="336"/>
      <c r="K52" s="336"/>
    </row>
    <row r="53" spans="1:11" x14ac:dyDescent="0.2">
      <c r="A53" s="336"/>
      <c r="B53" s="336"/>
      <c r="C53" s="336"/>
      <c r="D53" s="336"/>
      <c r="E53" s="336"/>
      <c r="F53" s="336"/>
      <c r="G53" s="336"/>
      <c r="H53" s="336"/>
      <c r="I53" s="336"/>
      <c r="J53" s="336"/>
      <c r="K53" s="336"/>
    </row>
    <row r="54" spans="1:11" x14ac:dyDescent="0.2">
      <c r="A54" s="336"/>
      <c r="B54" s="336"/>
      <c r="C54" s="336"/>
      <c r="D54" s="336"/>
      <c r="E54" s="336"/>
      <c r="F54" s="336"/>
      <c r="G54" s="336"/>
      <c r="H54" s="336"/>
      <c r="I54" s="336"/>
      <c r="J54" s="336"/>
      <c r="K54" s="336"/>
    </row>
    <row r="55" spans="1:11" x14ac:dyDescent="0.2">
      <c r="A55" s="336"/>
      <c r="B55" s="336"/>
      <c r="C55" s="336"/>
      <c r="D55" s="336"/>
      <c r="E55" s="336"/>
      <c r="F55" s="336"/>
      <c r="G55" s="336"/>
      <c r="H55" s="336"/>
      <c r="I55" s="336"/>
      <c r="J55" s="336"/>
      <c r="K55" s="336"/>
    </row>
    <row r="56" spans="1:11" x14ac:dyDescent="0.2">
      <c r="A56" s="336"/>
      <c r="B56" s="336"/>
      <c r="C56" s="336"/>
      <c r="D56" s="336"/>
      <c r="E56" s="336"/>
      <c r="F56" s="336"/>
      <c r="G56" s="336"/>
      <c r="H56" s="336"/>
      <c r="I56" s="336"/>
      <c r="J56" s="336"/>
      <c r="K56" s="336"/>
    </row>
    <row r="57" spans="1:11" x14ac:dyDescent="0.2">
      <c r="A57" s="336"/>
      <c r="B57" s="336"/>
      <c r="C57" s="336"/>
      <c r="D57" s="336"/>
      <c r="E57" s="336"/>
      <c r="F57" s="336"/>
      <c r="G57" s="336"/>
      <c r="H57" s="336"/>
      <c r="I57" s="336"/>
      <c r="J57" s="336"/>
      <c r="K57" s="336"/>
    </row>
    <row r="58" spans="1:11" x14ac:dyDescent="0.2">
      <c r="A58" s="336"/>
      <c r="B58" s="336"/>
      <c r="C58" s="336"/>
      <c r="D58" s="336"/>
      <c r="E58" s="336"/>
      <c r="F58" s="336"/>
      <c r="G58" s="336"/>
      <c r="H58" s="336"/>
      <c r="I58" s="336"/>
      <c r="J58" s="336"/>
      <c r="K58" s="336"/>
    </row>
    <row r="59" spans="1:11" x14ac:dyDescent="0.2">
      <c r="A59" s="336"/>
      <c r="B59" s="336"/>
      <c r="C59" s="336"/>
      <c r="D59" s="336"/>
      <c r="E59" s="336"/>
      <c r="F59" s="336"/>
      <c r="G59" s="336"/>
      <c r="H59" s="336"/>
      <c r="I59" s="336"/>
      <c r="J59" s="336"/>
      <c r="K59" s="336"/>
    </row>
    <row r="60" spans="1:11" x14ac:dyDescent="0.2">
      <c r="A60" s="336"/>
      <c r="B60" s="336"/>
      <c r="C60" s="336"/>
      <c r="D60" s="336"/>
      <c r="E60" s="336"/>
      <c r="F60" s="336"/>
      <c r="G60" s="336"/>
      <c r="H60" s="336"/>
      <c r="I60" s="336"/>
      <c r="J60" s="336"/>
      <c r="K60" s="336"/>
    </row>
    <row r="61" spans="1:11" x14ac:dyDescent="0.2">
      <c r="A61" s="336"/>
      <c r="B61" s="336"/>
      <c r="C61" s="336"/>
      <c r="D61" s="336"/>
      <c r="E61" s="336"/>
      <c r="F61" s="336"/>
      <c r="G61" s="336"/>
      <c r="H61" s="336"/>
      <c r="I61" s="336"/>
      <c r="J61" s="336"/>
      <c r="K61" s="336"/>
    </row>
    <row r="62" spans="1:11" s="126" customFormat="1" x14ac:dyDescent="0.2">
      <c r="A62" s="126" t="s">
        <v>565</v>
      </c>
    </row>
    <row r="63" spans="1:11" x14ac:dyDescent="0.2">
      <c r="A63" s="115" t="s">
        <v>528</v>
      </c>
    </row>
    <row r="64" spans="1:11" x14ac:dyDescent="0.2">
      <c r="A64" s="115" t="s">
        <v>529</v>
      </c>
    </row>
    <row r="65" spans="1:11" ht="18" customHeight="1" x14ac:dyDescent="0.2">
      <c r="A65" s="332" t="s">
        <v>510</v>
      </c>
      <c r="B65" s="332"/>
      <c r="C65" s="332"/>
      <c r="D65" s="332"/>
      <c r="E65" s="332"/>
      <c r="F65" s="332"/>
      <c r="G65" s="332"/>
      <c r="H65" s="332"/>
      <c r="I65" s="332"/>
      <c r="J65" s="332"/>
    </row>
    <row r="66" spans="1:11" x14ac:dyDescent="0.2">
      <c r="A66" s="116" t="s">
        <v>530</v>
      </c>
      <c r="B66" s="116"/>
      <c r="C66" s="116"/>
      <c r="D66" s="116"/>
      <c r="E66" s="116"/>
      <c r="F66" s="116"/>
      <c r="G66" s="116"/>
      <c r="H66" s="116"/>
      <c r="I66" s="116"/>
      <c r="J66" s="116"/>
    </row>
    <row r="67" spans="1:11" x14ac:dyDescent="0.2">
      <c r="A67" s="332" t="s">
        <v>566</v>
      </c>
      <c r="B67" s="332"/>
      <c r="C67" s="332"/>
      <c r="D67" s="332"/>
      <c r="E67" s="332"/>
      <c r="F67" s="332"/>
      <c r="G67" s="332"/>
      <c r="H67" s="332"/>
      <c r="I67" s="332"/>
      <c r="J67" s="332"/>
    </row>
    <row r="68" spans="1:11" x14ac:dyDescent="0.2">
      <c r="A68" s="116" t="s">
        <v>531</v>
      </c>
      <c r="B68" s="116"/>
      <c r="C68" s="116"/>
      <c r="D68" s="116"/>
      <c r="E68" s="116"/>
      <c r="F68" s="116"/>
      <c r="G68" s="116"/>
      <c r="H68" s="116"/>
      <c r="I68" s="116"/>
      <c r="J68" s="116"/>
    </row>
    <row r="69" spans="1:11" ht="27" customHeight="1" x14ac:dyDescent="0.2">
      <c r="A69" s="332" t="s">
        <v>516</v>
      </c>
      <c r="B69" s="332"/>
      <c r="C69" s="332"/>
      <c r="D69" s="332"/>
      <c r="E69" s="332"/>
      <c r="F69" s="332"/>
      <c r="G69" s="332"/>
      <c r="H69" s="332"/>
      <c r="I69" s="332"/>
      <c r="J69" s="332"/>
    </row>
    <row r="70" spans="1:11" x14ac:dyDescent="0.2">
      <c r="A70" s="116" t="s">
        <v>532</v>
      </c>
      <c r="B70" s="116"/>
      <c r="C70" s="116"/>
      <c r="D70" s="116"/>
      <c r="E70" s="116"/>
      <c r="F70" s="116"/>
      <c r="G70" s="116"/>
      <c r="H70" s="116"/>
      <c r="I70" s="116"/>
      <c r="J70" s="116"/>
    </row>
    <row r="71" spans="1:11" ht="32.25" customHeight="1" x14ac:dyDescent="0.2">
      <c r="A71" s="332" t="s">
        <v>517</v>
      </c>
      <c r="B71" s="332"/>
      <c r="C71" s="332"/>
      <c r="D71" s="332"/>
      <c r="E71" s="332"/>
      <c r="F71" s="332"/>
      <c r="G71" s="332"/>
      <c r="H71" s="332"/>
      <c r="I71" s="332"/>
      <c r="J71" s="332"/>
    </row>
    <row r="72" spans="1:11" x14ac:dyDescent="0.2">
      <c r="A72" s="115" t="s">
        <v>533</v>
      </c>
    </row>
    <row r="73" spans="1:11" x14ac:dyDescent="0.2">
      <c r="A73" s="115" t="s">
        <v>561</v>
      </c>
    </row>
    <row r="74" spans="1:11" x14ac:dyDescent="0.2">
      <c r="A74" s="115" t="s">
        <v>534</v>
      </c>
    </row>
    <row r="75" spans="1:11" x14ac:dyDescent="0.2">
      <c r="A75" s="332" t="s">
        <v>524</v>
      </c>
      <c r="B75" s="332"/>
      <c r="C75" s="332"/>
      <c r="D75" s="332"/>
      <c r="E75" s="332"/>
      <c r="F75" s="332"/>
      <c r="G75" s="332"/>
      <c r="H75" s="332"/>
      <c r="I75" s="332"/>
      <c r="J75" s="332"/>
    </row>
    <row r="76" spans="1:11" x14ac:dyDescent="0.2">
      <c r="A76" s="332" t="s">
        <v>518</v>
      </c>
      <c r="B76" s="332"/>
      <c r="C76" s="332"/>
      <c r="D76" s="332"/>
      <c r="E76" s="332"/>
      <c r="F76" s="332"/>
      <c r="G76" s="332"/>
      <c r="H76" s="332"/>
      <c r="I76" s="332"/>
      <c r="J76" s="332"/>
    </row>
    <row r="77" spans="1:11" x14ac:dyDescent="0.2">
      <c r="A77" s="115" t="s">
        <v>538</v>
      </c>
      <c r="B77" s="116"/>
      <c r="C77" s="116"/>
      <c r="D77" s="116"/>
      <c r="E77" s="116"/>
      <c r="F77" s="116"/>
      <c r="G77" s="116"/>
      <c r="H77" s="116"/>
      <c r="I77" s="116"/>
      <c r="J77" s="116"/>
    </row>
    <row r="78" spans="1:11" s="126" customFormat="1" x14ac:dyDescent="0.2">
      <c r="A78" s="125" t="s">
        <v>563</v>
      </c>
      <c r="B78" s="125"/>
      <c r="C78" s="125"/>
      <c r="D78" s="125"/>
      <c r="E78" s="125"/>
      <c r="F78" s="125"/>
      <c r="G78" s="125"/>
      <c r="H78" s="125"/>
      <c r="I78" s="125"/>
      <c r="J78" s="125"/>
      <c r="K78" s="125"/>
    </row>
    <row r="79" spans="1:11" x14ac:dyDescent="0.2">
      <c r="A79" s="119" t="s">
        <v>535</v>
      </c>
      <c r="B79" s="119"/>
      <c r="C79" s="119"/>
      <c r="D79" s="119"/>
      <c r="E79" s="119"/>
      <c r="F79" s="119"/>
      <c r="G79" s="119"/>
      <c r="H79" s="119"/>
      <c r="I79" s="119"/>
      <c r="J79" s="119"/>
      <c r="K79" s="119"/>
    </row>
    <row r="80" spans="1:11" x14ac:dyDescent="0.2">
      <c r="A80" s="119" t="s">
        <v>511</v>
      </c>
    </row>
    <row r="81" spans="1:11" x14ac:dyDescent="0.2">
      <c r="A81" s="119" t="s">
        <v>536</v>
      </c>
    </row>
    <row r="82" spans="1:11" ht="29.25" customHeight="1" x14ac:dyDescent="0.2">
      <c r="A82" s="332" t="s">
        <v>519</v>
      </c>
      <c r="B82" s="332"/>
      <c r="C82" s="332"/>
      <c r="D82" s="332"/>
      <c r="E82" s="332"/>
      <c r="F82" s="332"/>
      <c r="G82" s="332"/>
      <c r="H82" s="332"/>
      <c r="I82" s="332"/>
      <c r="J82" s="332"/>
    </row>
    <row r="83" spans="1:11" x14ac:dyDescent="0.2">
      <c r="A83" s="116" t="s">
        <v>537</v>
      </c>
      <c r="B83" s="116"/>
      <c r="C83" s="116"/>
      <c r="D83" s="116"/>
      <c r="E83" s="116"/>
      <c r="F83" s="116"/>
      <c r="G83" s="116"/>
      <c r="H83" s="116"/>
      <c r="I83" s="116"/>
      <c r="J83" s="116"/>
    </row>
    <row r="84" spans="1:11" ht="30.75" customHeight="1" x14ac:dyDescent="0.2">
      <c r="A84" s="332" t="s">
        <v>567</v>
      </c>
      <c r="B84" s="332"/>
      <c r="C84" s="332"/>
      <c r="D84" s="332"/>
      <c r="E84" s="332"/>
      <c r="F84" s="332"/>
      <c r="G84" s="332"/>
      <c r="H84" s="332"/>
      <c r="I84" s="332"/>
      <c r="J84" s="332"/>
      <c r="K84" s="119"/>
    </row>
    <row r="85" spans="1:11" x14ac:dyDescent="0.2">
      <c r="A85" s="116" t="s">
        <v>539</v>
      </c>
      <c r="B85" s="116"/>
      <c r="C85" s="116"/>
      <c r="D85" s="116"/>
      <c r="E85" s="116"/>
      <c r="F85" s="116"/>
      <c r="G85" s="116"/>
      <c r="H85" s="116"/>
      <c r="I85" s="116"/>
      <c r="J85" s="116"/>
      <c r="K85" s="119"/>
    </row>
    <row r="86" spans="1:11" x14ac:dyDescent="0.2">
      <c r="A86" s="332" t="s">
        <v>520</v>
      </c>
      <c r="B86" s="332"/>
      <c r="C86" s="332"/>
      <c r="D86" s="332"/>
      <c r="E86" s="332"/>
      <c r="F86" s="332"/>
      <c r="G86" s="332"/>
      <c r="H86" s="332"/>
      <c r="I86" s="332"/>
      <c r="J86" s="332"/>
      <c r="K86" s="119"/>
    </row>
    <row r="87" spans="1:11" x14ac:dyDescent="0.2">
      <c r="A87" s="116" t="s">
        <v>540</v>
      </c>
      <c r="B87" s="116"/>
      <c r="C87" s="116"/>
      <c r="D87" s="116"/>
      <c r="E87" s="116"/>
      <c r="F87" s="116"/>
      <c r="G87" s="116"/>
      <c r="H87" s="116"/>
      <c r="I87" s="116"/>
      <c r="J87" s="116"/>
      <c r="K87" s="119"/>
    </row>
    <row r="88" spans="1:11" x14ac:dyDescent="0.2">
      <c r="A88" s="332" t="s">
        <v>512</v>
      </c>
      <c r="B88" s="332"/>
      <c r="C88" s="332"/>
      <c r="D88" s="332"/>
      <c r="E88" s="332"/>
      <c r="F88" s="332"/>
      <c r="G88" s="332"/>
      <c r="H88" s="332"/>
      <c r="I88" s="332"/>
      <c r="J88" s="332"/>
      <c r="K88" s="119"/>
    </row>
    <row r="89" spans="1:11" x14ac:dyDescent="0.2">
      <c r="A89" s="116" t="s">
        <v>541</v>
      </c>
      <c r="B89" s="116"/>
      <c r="C89" s="116"/>
      <c r="D89" s="116"/>
      <c r="E89" s="116"/>
      <c r="F89" s="116"/>
      <c r="G89" s="116"/>
      <c r="H89" s="116"/>
      <c r="I89" s="116"/>
      <c r="J89" s="116"/>
      <c r="K89" s="119"/>
    </row>
    <row r="90" spans="1:11" x14ac:dyDescent="0.2">
      <c r="A90" s="332" t="s">
        <v>513</v>
      </c>
      <c r="B90" s="332"/>
      <c r="C90" s="332"/>
      <c r="D90" s="332"/>
      <c r="E90" s="332"/>
      <c r="F90" s="332"/>
      <c r="G90" s="332"/>
      <c r="H90" s="332"/>
      <c r="I90" s="332"/>
      <c r="J90" s="332"/>
      <c r="K90" s="119"/>
    </row>
    <row r="91" spans="1:11" x14ac:dyDescent="0.2">
      <c r="A91" s="116" t="s">
        <v>542</v>
      </c>
      <c r="B91" s="116"/>
      <c r="C91" s="116"/>
      <c r="D91" s="116"/>
      <c r="E91" s="116"/>
      <c r="F91" s="116"/>
      <c r="G91" s="116"/>
      <c r="H91" s="116"/>
      <c r="I91" s="116"/>
      <c r="J91" s="116"/>
      <c r="K91" s="119"/>
    </row>
    <row r="92" spans="1:11" x14ac:dyDescent="0.2">
      <c r="A92" s="332" t="s">
        <v>521</v>
      </c>
      <c r="B92" s="332"/>
      <c r="C92" s="332"/>
      <c r="D92" s="332"/>
      <c r="E92" s="332"/>
      <c r="F92" s="332"/>
      <c r="G92" s="332"/>
      <c r="H92" s="332"/>
      <c r="I92" s="332"/>
      <c r="J92" s="332"/>
      <c r="K92" s="119"/>
    </row>
    <row r="93" spans="1:11" x14ac:dyDescent="0.2">
      <c r="A93" s="116" t="s">
        <v>543</v>
      </c>
      <c r="B93" s="116"/>
      <c r="C93" s="116"/>
      <c r="D93" s="116"/>
      <c r="E93" s="116"/>
      <c r="F93" s="116"/>
      <c r="G93" s="116"/>
      <c r="H93" s="116"/>
      <c r="I93" s="116"/>
      <c r="J93" s="116"/>
      <c r="K93" s="119"/>
    </row>
    <row r="94" spans="1:11" x14ac:dyDescent="0.2">
      <c r="A94" s="332" t="s">
        <v>522</v>
      </c>
      <c r="B94" s="332"/>
      <c r="C94" s="332"/>
      <c r="D94" s="332"/>
      <c r="E94" s="332"/>
      <c r="F94" s="332"/>
      <c r="G94" s="332"/>
      <c r="H94" s="332"/>
      <c r="I94" s="332"/>
      <c r="J94" s="332"/>
      <c r="K94" s="119"/>
    </row>
    <row r="95" spans="1:11" x14ac:dyDescent="0.2">
      <c r="A95" s="120" t="s">
        <v>546</v>
      </c>
      <c r="B95" s="116"/>
      <c r="C95" s="116"/>
      <c r="D95" s="116"/>
      <c r="E95" s="116"/>
      <c r="F95" s="116"/>
      <c r="G95" s="116"/>
      <c r="H95" s="116"/>
      <c r="I95" s="116"/>
      <c r="J95" s="116"/>
      <c r="K95" s="119"/>
    </row>
    <row r="96" spans="1:11" ht="28.5" customHeight="1" x14ac:dyDescent="0.2">
      <c r="A96" s="333" t="s">
        <v>544</v>
      </c>
      <c r="B96" s="333"/>
      <c r="C96" s="333"/>
      <c r="D96" s="333"/>
      <c r="E96" s="333"/>
      <c r="F96" s="333"/>
      <c r="G96" s="333"/>
      <c r="H96" s="333"/>
      <c r="I96" s="333"/>
      <c r="J96" s="333"/>
      <c r="K96" s="119"/>
    </row>
    <row r="97" spans="1:11" x14ac:dyDescent="0.2">
      <c r="A97" s="121" t="s">
        <v>547</v>
      </c>
      <c r="B97" s="121"/>
      <c r="C97" s="121"/>
      <c r="D97" s="121"/>
      <c r="E97" s="121"/>
      <c r="F97" s="121"/>
      <c r="G97" s="121"/>
      <c r="H97" s="121"/>
      <c r="I97" s="121"/>
      <c r="J97" s="121"/>
      <c r="K97" s="119"/>
    </row>
    <row r="98" spans="1:11" x14ac:dyDescent="0.2">
      <c r="A98" s="122" t="s">
        <v>545</v>
      </c>
      <c r="B98" s="119"/>
      <c r="C98" s="119"/>
      <c r="D98" s="119"/>
      <c r="E98" s="119"/>
      <c r="F98" s="119"/>
      <c r="G98" s="119"/>
      <c r="H98" s="119"/>
      <c r="I98" s="119"/>
      <c r="J98" s="119"/>
      <c r="K98" s="119"/>
    </row>
    <row r="99" spans="1:11" x14ac:dyDescent="0.2">
      <c r="A99" s="121" t="s">
        <v>548</v>
      </c>
      <c r="B99" s="119"/>
      <c r="C99" s="119"/>
      <c r="D99" s="119"/>
      <c r="E99" s="119"/>
      <c r="F99" s="119"/>
      <c r="G99" s="119"/>
      <c r="H99" s="119"/>
      <c r="I99" s="119"/>
      <c r="J99" s="119"/>
      <c r="K99" s="119"/>
    </row>
    <row r="100" spans="1:11" ht="30.75" customHeight="1" x14ac:dyDescent="0.2">
      <c r="A100" s="332" t="s">
        <v>514</v>
      </c>
      <c r="B100" s="332"/>
      <c r="C100" s="332"/>
      <c r="D100" s="332"/>
      <c r="E100" s="332"/>
      <c r="F100" s="332"/>
      <c r="G100" s="332"/>
      <c r="H100" s="332"/>
      <c r="I100" s="332"/>
      <c r="J100" s="332"/>
      <c r="K100" s="119"/>
    </row>
    <row r="101" spans="1:11" x14ac:dyDescent="0.2">
      <c r="A101" s="116" t="s">
        <v>549</v>
      </c>
      <c r="B101" s="116"/>
      <c r="C101" s="116"/>
      <c r="D101" s="116"/>
      <c r="E101" s="116"/>
      <c r="F101" s="116"/>
      <c r="G101" s="116"/>
      <c r="H101" s="116"/>
      <c r="I101" s="116"/>
      <c r="J101" s="116"/>
      <c r="K101" s="119"/>
    </row>
    <row r="102" spans="1:11" x14ac:dyDescent="0.2">
      <c r="A102" s="128" t="s">
        <v>572</v>
      </c>
      <c r="B102" s="127"/>
      <c r="C102" s="127"/>
      <c r="D102" s="127"/>
      <c r="E102" s="127"/>
      <c r="F102" s="127"/>
      <c r="G102" s="127"/>
      <c r="H102" s="127"/>
      <c r="I102" s="127"/>
      <c r="J102" s="127"/>
      <c r="K102" s="119"/>
    </row>
    <row r="103" spans="1:11" x14ac:dyDescent="0.2">
      <c r="A103" s="120" t="s">
        <v>550</v>
      </c>
      <c r="B103" s="116"/>
      <c r="C103" s="116"/>
      <c r="D103" s="116"/>
      <c r="E103" s="116"/>
      <c r="F103" s="116"/>
      <c r="G103" s="116"/>
      <c r="H103" s="116"/>
      <c r="I103" s="116"/>
      <c r="J103" s="116"/>
      <c r="K103" s="119"/>
    </row>
    <row r="104" spans="1:11" x14ac:dyDescent="0.2">
      <c r="A104" s="332" t="s">
        <v>515</v>
      </c>
      <c r="B104" s="332"/>
      <c r="C104" s="332"/>
      <c r="D104" s="332"/>
      <c r="E104" s="332"/>
      <c r="F104" s="332"/>
      <c r="G104" s="332"/>
      <c r="H104" s="332"/>
      <c r="I104" s="332"/>
      <c r="J104" s="332"/>
      <c r="K104" s="119"/>
    </row>
    <row r="105" spans="1:11" x14ac:dyDescent="0.2">
      <c r="A105" s="116" t="s">
        <v>551</v>
      </c>
      <c r="B105" s="116"/>
      <c r="C105" s="116"/>
      <c r="D105" s="116"/>
      <c r="E105" s="116"/>
      <c r="F105" s="116"/>
      <c r="G105" s="116"/>
      <c r="H105" s="116"/>
      <c r="I105" s="116"/>
      <c r="J105" s="116"/>
      <c r="K105" s="119"/>
    </row>
    <row r="106" spans="1:11" ht="29.25" customHeight="1" x14ac:dyDescent="0.2">
      <c r="A106" s="335" t="s">
        <v>570</v>
      </c>
      <c r="B106" s="335"/>
      <c r="C106" s="335"/>
      <c r="D106" s="335"/>
      <c r="E106" s="335"/>
      <c r="F106" s="335"/>
      <c r="G106" s="335"/>
      <c r="H106" s="335"/>
      <c r="I106" s="335"/>
      <c r="J106" s="335"/>
      <c r="K106" s="119"/>
    </row>
    <row r="107" spans="1:11" x14ac:dyDescent="0.2">
      <c r="A107" s="116" t="s">
        <v>564</v>
      </c>
      <c r="B107" s="116"/>
      <c r="C107" s="116"/>
      <c r="D107" s="116"/>
      <c r="E107" s="116"/>
      <c r="F107" s="116"/>
      <c r="G107" s="116"/>
      <c r="H107" s="116"/>
      <c r="I107" s="116"/>
      <c r="J107" s="116"/>
      <c r="K107" s="119"/>
    </row>
    <row r="108" spans="1:11" s="126" customFormat="1" ht="29.25" customHeight="1" x14ac:dyDescent="0.2">
      <c r="A108" s="334" t="s">
        <v>571</v>
      </c>
      <c r="B108" s="334"/>
      <c r="C108" s="334"/>
      <c r="D108" s="334"/>
      <c r="E108" s="334"/>
      <c r="F108" s="334"/>
      <c r="G108" s="334"/>
      <c r="H108" s="334"/>
      <c r="I108" s="334"/>
      <c r="J108" s="334"/>
      <c r="K108" s="125"/>
    </row>
    <row r="109" spans="1:11" s="118" customFormat="1" x14ac:dyDescent="0.2">
      <c r="A109" s="332" t="s">
        <v>573</v>
      </c>
      <c r="B109" s="332"/>
      <c r="C109" s="332"/>
      <c r="D109" s="332"/>
      <c r="E109" s="332"/>
      <c r="F109" s="332"/>
      <c r="G109" s="332"/>
      <c r="H109" s="332"/>
      <c r="I109" s="332"/>
      <c r="J109" s="332"/>
      <c r="K109" s="123"/>
    </row>
    <row r="110" spans="1:11" x14ac:dyDescent="0.2">
      <c r="A110" s="119"/>
      <c r="B110" s="119"/>
      <c r="C110" s="119"/>
      <c r="D110" s="119"/>
      <c r="E110" s="119"/>
      <c r="F110" s="119"/>
      <c r="G110" s="119"/>
      <c r="H110" s="119"/>
      <c r="I110" s="119"/>
      <c r="J110" s="119"/>
      <c r="K110" s="119"/>
    </row>
    <row r="111" spans="1:11" ht="30" customHeight="1" x14ac:dyDescent="0.2">
      <c r="A111" s="332" t="s">
        <v>562</v>
      </c>
      <c r="B111" s="332"/>
      <c r="C111" s="332"/>
      <c r="D111" s="332"/>
      <c r="E111" s="332"/>
      <c r="F111" s="332"/>
      <c r="G111" s="332"/>
      <c r="H111" s="332"/>
      <c r="I111" s="332"/>
      <c r="J111" s="332"/>
      <c r="K111" s="119"/>
    </row>
    <row r="113" spans="1:11" ht="15" x14ac:dyDescent="0.25">
      <c r="A113" s="124" t="s">
        <v>552</v>
      </c>
    </row>
    <row r="114" spans="1:11" ht="28.5" customHeight="1" x14ac:dyDescent="0.2">
      <c r="A114" s="332" t="s">
        <v>553</v>
      </c>
      <c r="B114" s="332"/>
      <c r="C114" s="332"/>
      <c r="D114" s="332"/>
      <c r="E114" s="332"/>
      <c r="F114" s="332"/>
      <c r="G114" s="332"/>
      <c r="H114" s="332"/>
      <c r="I114" s="332"/>
      <c r="J114" s="332"/>
      <c r="K114" s="332"/>
    </row>
    <row r="115" spans="1:11" ht="35.25" customHeight="1" x14ac:dyDescent="0.2">
      <c r="A115" s="332" t="s">
        <v>554</v>
      </c>
      <c r="B115" s="332"/>
      <c r="C115" s="332"/>
      <c r="D115" s="332"/>
      <c r="E115" s="332"/>
      <c r="F115" s="332"/>
      <c r="G115" s="332"/>
      <c r="H115" s="332"/>
      <c r="I115" s="332"/>
      <c r="J115" s="332"/>
      <c r="K115" s="119"/>
    </row>
    <row r="116" spans="1:11" ht="33" customHeight="1" x14ac:dyDescent="0.2">
      <c r="A116" s="332" t="s">
        <v>555</v>
      </c>
      <c r="B116" s="332"/>
      <c r="C116" s="332"/>
      <c r="D116" s="332"/>
      <c r="E116" s="332"/>
      <c r="F116" s="332"/>
      <c r="G116" s="332"/>
      <c r="H116" s="332"/>
      <c r="I116" s="332"/>
      <c r="J116" s="332"/>
      <c r="K116" s="119"/>
    </row>
    <row r="117" spans="1:11" ht="31.5" customHeight="1" x14ac:dyDescent="0.2">
      <c r="A117" s="332" t="s">
        <v>556</v>
      </c>
      <c r="B117" s="332"/>
      <c r="C117" s="332"/>
      <c r="D117" s="332"/>
      <c r="E117" s="332"/>
      <c r="F117" s="332"/>
      <c r="G117" s="332"/>
      <c r="H117" s="332"/>
      <c r="I117" s="332"/>
      <c r="J117" s="332"/>
      <c r="K117" s="119"/>
    </row>
    <row r="118" spans="1:11" ht="45.75" customHeight="1" x14ac:dyDescent="0.2">
      <c r="A118" s="332" t="s">
        <v>557</v>
      </c>
      <c r="B118" s="332"/>
      <c r="C118" s="332"/>
      <c r="D118" s="332"/>
      <c r="E118" s="332"/>
      <c r="F118" s="332"/>
      <c r="G118" s="332"/>
      <c r="H118" s="332"/>
      <c r="I118" s="332"/>
      <c r="J118" s="332"/>
      <c r="K118" s="119"/>
    </row>
    <row r="120" spans="1:11" ht="15" x14ac:dyDescent="0.25">
      <c r="A120" s="124" t="s">
        <v>558</v>
      </c>
    </row>
    <row r="121" spans="1:11" s="126" customFormat="1" x14ac:dyDescent="0.2">
      <c r="A121" s="334" t="s">
        <v>568</v>
      </c>
      <c r="B121" s="334"/>
      <c r="C121" s="334"/>
      <c r="D121" s="334"/>
      <c r="E121" s="334"/>
      <c r="F121" s="334"/>
      <c r="G121" s="334"/>
      <c r="H121" s="334"/>
      <c r="I121" s="334"/>
      <c r="J121" s="334"/>
    </row>
    <row r="122" spans="1:11" ht="45.75" customHeight="1" x14ac:dyDescent="0.2">
      <c r="A122" s="332" t="s">
        <v>559</v>
      </c>
      <c r="B122" s="332"/>
      <c r="C122" s="332"/>
      <c r="D122" s="332"/>
      <c r="E122" s="332"/>
      <c r="F122" s="332"/>
      <c r="G122" s="332"/>
      <c r="H122" s="332"/>
      <c r="I122" s="332"/>
      <c r="J122" s="332"/>
    </row>
    <row r="123" spans="1:11" x14ac:dyDescent="0.2">
      <c r="A123" s="115" t="s">
        <v>560</v>
      </c>
    </row>
  </sheetData>
  <mergeCells count="32">
    <mergeCell ref="A122:J122"/>
    <mergeCell ref="A114:K114"/>
    <mergeCell ref="A115:J115"/>
    <mergeCell ref="A116:J116"/>
    <mergeCell ref="A117:J117"/>
    <mergeCell ref="A118:J118"/>
    <mergeCell ref="A121:J121"/>
    <mergeCell ref="A1:J30"/>
    <mergeCell ref="A32:J32"/>
    <mergeCell ref="A34:J34"/>
    <mergeCell ref="A65:J65"/>
    <mergeCell ref="A67:J67"/>
    <mergeCell ref="A69:J69"/>
    <mergeCell ref="A71:J71"/>
    <mergeCell ref="A36:J36"/>
    <mergeCell ref="A37:K61"/>
    <mergeCell ref="A75:J75"/>
    <mergeCell ref="A76:J76"/>
    <mergeCell ref="A82:J82"/>
    <mergeCell ref="A84:J84"/>
    <mergeCell ref="A86:J86"/>
    <mergeCell ref="A88:J88"/>
    <mergeCell ref="A90:J90"/>
    <mergeCell ref="A92:J92"/>
    <mergeCell ref="A94:J94"/>
    <mergeCell ref="A109:J109"/>
    <mergeCell ref="A111:J111"/>
    <mergeCell ref="A96:J96"/>
    <mergeCell ref="A100:J100"/>
    <mergeCell ref="A104:J104"/>
    <mergeCell ref="A108:J108"/>
    <mergeCell ref="A106:J106"/>
  </mergeCells>
  <hyperlinks>
    <hyperlink ref="A98" r:id="rId1" xr:uid="{A536459B-AC83-45E5-B481-CBDC95FC47B9}"/>
  </hyperlinks>
  <pageMargins left="0.7" right="0.7" top="0.75" bottom="0.75" header="0.3" footer="0.3"/>
  <pageSetup paperSize="9" orientation="portrait" r:id="rId2"/>
  <customProperties>
    <customPr name="Epm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d8745bc5-821e-4205-946a-621c2da728c8"/>
    <ds:schemaRef ds:uri="http://schemas.microsoft.com/office/2006/metadata/properties"/>
    <ds:schemaRef ds:uri="http://purl.org/dc/terms/"/>
    <ds:schemaRef ds:uri="22baa3bd-a2fa-4ea9-9ebb-3a9c6a55952b"/>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Orhideja Gjenero</cp:lastModifiedBy>
  <cp:lastPrinted>2018-04-25T06:49:36Z</cp:lastPrinted>
  <dcterms:created xsi:type="dcterms:W3CDTF">2008-10-17T11:51:54Z</dcterms:created>
  <dcterms:modified xsi:type="dcterms:W3CDTF">2021-04-30T08:56:54Z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