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390" windowWidth="28815" windowHeight="552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<sst xmlns="http://schemas.openxmlformats.org/spreadsheetml/2006/main" count="393" uniqueCount="343">
  <si>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</si>
  <si>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</si>
  <si>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</si>
  <si>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</si>
  <si>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</si>
  <si>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</si>
  <si>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</si>
  <si>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</si>
  <si>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</si>
  <si>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</si>
  <si>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</si>
  <si>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</si>
  <si>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</si>
  <si>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</si>
  <si>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</si>
  <si>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</si>
  <si>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</si>
  <si>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</si>
  <si>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</si>
  <si>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</si>
  <si>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</si>
  <si>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</si>
  <si>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</si>
  <si>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</si>
  <si>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</si>
  <si>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</si>
  <si>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</si>
  <si>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</si>
  <si>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</si>
  <si>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</si>
  <si>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</si>
  <si>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</si>
  <si>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</si>
  <si>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</si>
  <si>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</si>
  <si>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</si>
  <si>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</si>
  <si>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</si>
  <si>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</si>
  <si>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</si>
  <si>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</si>
  <si>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</si>
  <si>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</si>
  <si>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</si>
  <si>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</si>
  <si>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</si>
  <si>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</si>
  <si>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</si>
  <si>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</si>
  <si>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</si>
  <si>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</si>
  <si>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</si>
  <si>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</si>
  <si>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</si>
  <si>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</si>
  <si>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</si>
  <si>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</si>
  <si>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</si>
  <si>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</si>
  <si>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</si>
  <si>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</si>
  <si>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</si>
  <si>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</si>
  <si>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</si>
  <si>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</si>
  <si>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</si>
  <si>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</si>
  <si>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</si>
  <si>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</si>
  <si>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</si>
  <si>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</si>
  <si>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</si>
  <si>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</si>
  <si>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</si>
  <si>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</si>
  <si>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</si>
  <si>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</si>
  <si>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</si>
  <si>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</si>
  <si>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</si>
  <si>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</si>
  <si>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</si>
  <si>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</si>
  <si>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</si>
  <si>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</si>
  <si>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</si>
  <si>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</si>
  <si>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</si>
  <si>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</si>
  <si>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</si>
  <si>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</si>
  <si>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</si>
  <si>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</si>
  <si>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</si>
  <si>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</si>
  <si>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</si>
  <si>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</si>
  <si>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</si>
  <si>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</si>
  <si>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</si>
  <si>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</si>
  <si>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</si>
  <si>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</si>
  <si>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</si>
  <si>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</si>
  <si>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</si>
  <si>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</si>
  <si>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</si>
  <si>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</si>
  <si>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</si>
  <si>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</si>
  <si>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</si>
  <si>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</si>
  <si>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</si>
  <si>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</si>
  <si>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</si>
  <si>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</si>
  <si>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</si>
  <si>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</si>
  <si>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</si>
  <si>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</si>
  <si>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</si>
  <si>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</si>
  <si>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</si>
  <si>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</si>
  <si>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</si>
  <si>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</si>
  <si>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</si>
  <si>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</si>
  <si>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</si>
  <si>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</si>
  <si>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</si>
  <si>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</si>
  <si>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</si>
  <si>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</si>
  <si>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</si>
  <si>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</si>
  <si>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</si>
  <si>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</si>
  <si>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</si>
  <si>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</si>
  <si>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</si>
  <si>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</si>
  <si>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</si>
  <si>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</si>
  <si>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</si>
  <si>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</si>
  <si>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</si>
  <si>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</si>
  <si>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</si>
  <si>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</si>
  <si>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</si>
  <si>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</si>
  <si>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</si>
  <si>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</si>
  <si>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</si>
  <si>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</si>
  <si>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</si>
  <si>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</si>
  <si>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</si>
  <si>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</si>
  <si>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</si>
  <si>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</si>
  <si>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</si>
  <si>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</si>
  <si>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</si>
  <si>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</si>
  <si>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</si>
  <si>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</si>
  <si>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</si>
  <si>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</si>
  <si>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</si>
  <si>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</si>
  <si>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</si>
  <si>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</si>
  <si>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</si>
  <si>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</si>
  <si>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</si>
  <si>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</si>
  <si>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</si>
  <si>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</si>
  <si>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</si>
  <si>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</si>
  <si>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</si>
  <si>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</si>
  <si>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</si>
  <si>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</si>
  <si>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</si>
  <si>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</si>
  <si>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</si>
  <si>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</si>
  <si>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</si>
  <si>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t>V. RETAINED EARNINGS (073-074)</t>
  </si>
  <si>
    <t>E) ACCRUED CHARGES AND DEFERRED REVENUE</t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</si>
  <si>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</si>
  <si>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</si>
  <si>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</si>
  <si>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</si>
  <si>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</si>
  <si>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</si>
  <si>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</si>
  <si>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</si>
  <si>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</si>
  <si>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</si>
  <si>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</si>
  <si>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</si>
  <si>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</si>
  <si>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</si>
  <si>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</si>
  <si>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</si>
  <si>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</si>
  <si>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</si>
  <si>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</si>
  <si>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</si>
  <si>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</si>
  <si>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</si>
  <si>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</si>
  <si>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</si>
  <si>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</si>
  <si>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</si>
  <si>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</si>
  <si>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</si>
  <si>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</si>
  <si>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</si>
  <si>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</si>
  <si>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</si>
  <si>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</si>
  <si>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</si>
  <si>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</si>
  <si>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</si>
  <si>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</si>
  <si>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</si>
  <si>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</si>
  <si>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</si>
  <si>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</si>
  <si>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</si>
  <si>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</si>
  <si>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</si>
  <si>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</si>
  <si>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</si>
  <si>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</si>
  <si>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</si>
  <si>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</si>
  <si>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</si>
  <si>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</si>
  <si>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</si>
  <si>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</si>
  <si>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</si>
  <si>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</si>
  <si>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</si>
  <si>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</si>
  <si>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</si>
  <si>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</si>
  <si>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</si>
  <si>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</si>
  <si>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</si>
  <si>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</si>
  <si>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</si>
  <si>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</si>
  <si>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</si>
  <si>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</si>
  <si>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</si>
  <si>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</si>
  <si>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</si>
  <si>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</si>
  <si>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</si>
  <si>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</si>
  <si>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</si>
  <si>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</si>
  <si>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</si>
  <si>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</si>
  <si>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</si>
  <si>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</si>
  <si>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</si>
  <si>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</si>
  <si>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</si>
  <si>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</si>
  <si>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</si>
  <si>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</si>
  <si>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</si>
  <si>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</si>
  <si>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</si>
  <si>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</si>
  <si>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</si>
  <si>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</si>
  <si>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</si>
  <si>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</si>
  <si>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</si>
  <si>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</si>
  <si>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</si>
  <si>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</si>
  <si>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</si>
  <si>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</si>
  <si>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</si>
  <si>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</si>
  <si>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</si>
  <si>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</si>
  <si>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</si>
  <si>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</si>
  <si>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</si>
  <si>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</si>
  <si>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</si>
  <si>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</si>
  <si>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</si>
  <si>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</si>
  <si>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</si>
  <si>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2630</t>
  </si>
  <si>
    <t>Ericsson Nikola Tesla BY d.o.o.</t>
  </si>
  <si>
    <t>31.12.2017.</t>
  </si>
  <si>
    <t>Bjelorusija, Minsk, Ulica Zibickaja 2</t>
  </si>
  <si>
    <t>192753195</t>
  </si>
  <si>
    <t>Digital Services</t>
  </si>
  <si>
    <t>Managed Services</t>
  </si>
  <si>
    <r>
      <t xml:space="preserve">B)  NON CURRENT ASSETS </t>
    </r>
    <r>
      <rPr>
        <sz val="10"/>
        <rFont val="Arial"/>
        <family val="2"/>
      </rPr>
      <t>(003+010+020+029+033)</t>
    </r>
  </si>
  <si>
    <r>
      <t xml:space="preserve">C)  CURENT ASSETS </t>
    </r>
    <r>
      <rPr>
        <sz val="10"/>
        <rFont val="Arial"/>
        <family val="2"/>
      </rPr>
      <t>(035+043+050+058)</t>
    </r>
  </si>
  <si>
    <r>
      <t xml:space="preserve">E)  TOTAL ASSETS </t>
    </r>
    <r>
      <rPr>
        <sz val="10"/>
        <rFont val="Arial"/>
        <family val="2"/>
      </rPr>
      <t>(001+002+034+059)</t>
    </r>
  </si>
  <si>
    <r>
      <t xml:space="preserve">A)  EQUITY </t>
    </r>
    <r>
      <rPr>
        <sz val="10"/>
        <rFont val="Arial"/>
        <family val="2"/>
      </rPr>
      <t>(063+064+065+071+072+075+078)</t>
    </r>
  </si>
  <si>
    <r>
      <t xml:space="preserve">B)  PROVISIONS </t>
    </r>
    <r>
      <rPr>
        <sz val="10"/>
        <rFont val="Arial"/>
        <family val="2"/>
      </rPr>
      <t>(080 do 082)</t>
    </r>
  </si>
  <si>
    <r>
      <t xml:space="preserve">C)  NON-CURRENT LIABILITIES </t>
    </r>
    <r>
      <rPr>
        <sz val="10"/>
        <rFont val="Arial"/>
        <family val="2"/>
      </rPr>
      <t>(084 do 092)</t>
    </r>
  </si>
  <si>
    <r>
      <t xml:space="preserve">D)  CURRENT LIABILITIES </t>
    </r>
    <r>
      <rPr>
        <sz val="10"/>
        <rFont val="Arial"/>
        <family val="2"/>
      </rPr>
      <t>(094 do 105)</t>
    </r>
  </si>
  <si>
    <r>
      <t xml:space="preserve">F) TOTAL EQUITY AND LIABILITIES </t>
    </r>
    <r>
      <rPr>
        <sz val="10"/>
        <rFont val="Arial"/>
        <family val="2"/>
      </rPr>
      <t>(062+079+083+093+106)</t>
    </r>
  </si>
  <si>
    <t>1.1.2018.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</si>
  <si>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</si>
  <si>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</si>
  <si>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</si>
  <si>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</si>
  <si>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</si>
  <si>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</si>
  <si>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</si>
  <si>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</si>
  <si>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</si>
  <si>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</si>
  <si>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</si>
  <si>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</si>
  <si>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</si>
  <si>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 xml:space="preserve">     1. Amounts payable to related parties</t>
  </si>
  <si>
    <t>Emerging Business and Other</t>
  </si>
  <si>
    <t>30.09.2018</t>
  </si>
  <si>
    <t>as at 30 September 2018</t>
  </si>
  <si>
    <t>for the period 01 January 2018 to 30 September 2018</t>
  </si>
  <si>
    <t>in the period 01 January 2018 to 30 September 2018</t>
  </si>
  <si>
    <t>30.09.2018.</t>
  </si>
  <si>
    <t>30.09.2017.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</si>
</sst>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$&quot;#,##0.00_);[Red]\(&quot;$&quot;#,##0.00\)"/>
    <numFmt numFmtId="166" formatCode="0.00_)"/>
    <numFmt numFmtId="167" formatCode="_-* #,##0.00_€_-;\-* #,##0.00_€_-;_-* &quot;-&quot;??_€_-;_-@_-"/>
    <numFmt numFmtId="168" formatCode="_-* #,##0.00\ _K_M_-;\-* #,##0.00\ _K_M_-;_-* &quot;-&quot;??\ _K_M_-;_-@_-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9.5"/>
      <color indexed="8"/>
      <name val="Arial"/>
      <family val="2"/>
    </font>
    <font>
      <sz val="8"/>
      <color indexed="16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6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26" borderId="0" applyNumberFormat="0" applyBorder="0" applyAlignment="0" applyProtection="0"/>
    <xf numFmtId="0" fontId="40" fillId="36" borderId="0" applyNumberFormat="0" applyBorder="0" applyAlignment="0" applyProtection="0"/>
    <xf numFmtId="0" fontId="39" fillId="2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6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6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0" fillId="46" borderId="1" applyNumberFormat="0" applyAlignment="0" applyProtection="0"/>
    <xf numFmtId="0" fontId="42" fillId="47" borderId="2" applyNumberFormat="0" applyAlignment="0" applyProtection="0"/>
    <xf numFmtId="0" fontId="42" fillId="47" borderId="2" applyNumberFormat="0" applyAlignment="0" applyProtection="0"/>
    <xf numFmtId="0" fontId="11" fillId="36" borderId="3" applyNumberFormat="0" applyAlignment="0" applyProtection="0"/>
    <xf numFmtId="0" fontId="11" fillId="37" borderId="3" applyNumberFormat="0" applyAlignment="0" applyProtection="0"/>
    <xf numFmtId="0" fontId="1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4" fillId="53" borderId="4">
      <alignment/>
      <protection/>
    </xf>
    <xf numFmtId="0" fontId="6" fillId="54" borderId="5">
      <alignment vertical="center" wrapText="1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4" borderId="5">
      <alignment vertical="center" wrapText="1"/>
      <protection/>
    </xf>
    <xf numFmtId="0" fontId="3" fillId="0" borderId="0" applyNumberFormat="0" applyFill="0" applyBorder="0" applyAlignment="0" applyProtection="0"/>
    <xf numFmtId="0" fontId="18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18" fillId="43" borderId="2" applyNumberFormat="0" applyAlignment="0" applyProtection="0"/>
    <xf numFmtId="0" fontId="18" fillId="43" borderId="2" applyNumberFormat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66" fontId="2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5" fillId="0" borderId="0">
      <alignment/>
      <protection/>
    </xf>
    <xf numFmtId="0" fontId="22" fillId="46" borderId="15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4" fillId="54" borderId="16" applyNumberFormat="0" applyProtection="0">
      <alignment vertical="center"/>
    </xf>
    <xf numFmtId="4" fontId="24" fillId="54" borderId="16" applyNumberFormat="0" applyProtection="0">
      <alignment vertical="center"/>
    </xf>
    <xf numFmtId="4" fontId="45" fillId="54" borderId="2" applyNumberFormat="0" applyProtection="0">
      <alignment vertical="center"/>
    </xf>
    <xf numFmtId="4" fontId="23" fillId="54" borderId="16" applyNumberFormat="0" applyProtection="0">
      <alignment horizontal="left" vertical="center" indent="1"/>
    </xf>
    <xf numFmtId="4" fontId="23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3" fillId="54" borderId="16" applyNumberFormat="0" applyProtection="0">
      <alignment horizontal="left" vertical="top" indent="1"/>
    </xf>
    <xf numFmtId="0" fontId="23" fillId="54" borderId="16" applyNumberFormat="0" applyProtection="0">
      <alignment horizontal="left" vertical="top" indent="1"/>
    </xf>
    <xf numFmtId="0" fontId="36" fillId="54" borderId="16" applyNumberFormat="0" applyProtection="0">
      <alignment horizontal="left" vertical="top" indent="1"/>
    </xf>
    <xf numFmtId="4" fontId="23" fillId="57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3" fillId="69" borderId="18" applyNumberFormat="0" applyProtection="0">
      <alignment horizontal="left" vertical="center" indent="1"/>
    </xf>
    <xf numFmtId="4" fontId="23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8" fillId="71" borderId="20" applyBorder="0">
      <alignment/>
      <protection/>
    </xf>
    <xf numFmtId="4" fontId="7" fillId="55" borderId="16" applyNumberFormat="0" applyProtection="0">
      <alignment vertical="center"/>
    </xf>
    <xf numFmtId="4" fontId="7" fillId="55" borderId="16" applyNumberFormat="0" applyProtection="0">
      <alignment vertical="center"/>
    </xf>
    <xf numFmtId="4" fontId="35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45" fillId="55" borderId="11" applyNumberFormat="0" applyProtection="0">
      <alignment vertical="center"/>
    </xf>
    <xf numFmtId="4" fontId="7" fillId="55" borderId="16" applyNumberFormat="0" applyProtection="0">
      <alignment horizontal="left" vertical="center" indent="1"/>
    </xf>
    <xf numFmtId="4" fontId="7" fillId="55" borderId="16" applyNumberFormat="0" applyProtection="0">
      <alignment horizontal="left" vertical="center" indent="1"/>
    </xf>
    <xf numFmtId="4" fontId="35" fillId="52" borderId="16" applyNumberFormat="0" applyProtection="0">
      <alignment horizontal="left" vertical="center" indent="1"/>
    </xf>
    <xf numFmtId="0" fontId="7" fillId="55" borderId="16" applyNumberFormat="0" applyProtection="0">
      <alignment horizontal="left" vertical="top" indent="1"/>
    </xf>
    <xf numFmtId="0" fontId="7" fillId="55" borderId="16" applyNumberFormat="0" applyProtection="0">
      <alignment horizontal="left" vertical="top" indent="1"/>
    </xf>
    <xf numFmtId="0" fontId="35" fillId="55" borderId="16" applyNumberFormat="0" applyProtection="0">
      <alignment horizontal="left" vertical="top" indent="1"/>
    </xf>
    <xf numFmtId="4" fontId="7" fillId="70" borderId="16" applyNumberFormat="0" applyProtection="0">
      <alignment horizontal="right" vertical="center"/>
    </xf>
    <xf numFmtId="4" fontId="7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45" fillId="74" borderId="2" applyNumberFormat="0" applyProtection="0">
      <alignment horizontal="right" vertical="center"/>
    </xf>
    <xf numFmtId="4" fontId="7" fillId="57" borderId="16" applyNumberFormat="0" applyProtection="0">
      <alignment horizontal="left" vertical="center" indent="1"/>
    </xf>
    <xf numFmtId="4" fontId="7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7" fillId="57" borderId="16" applyNumberFormat="0" applyProtection="0">
      <alignment horizontal="left" vertical="top" indent="1"/>
    </xf>
    <xf numFmtId="0" fontId="7" fillId="57" borderId="16" applyNumberFormat="0" applyProtection="0">
      <alignment horizontal="left" vertical="top" indent="1"/>
    </xf>
    <xf numFmtId="0" fontId="35" fillId="57" borderId="16" applyNumberFormat="0" applyProtection="0">
      <alignment horizontal="left" vertical="top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28" fillId="70" borderId="16" applyNumberFormat="0" applyProtection="0">
      <alignment horizontal="right" vertical="center"/>
    </xf>
    <xf numFmtId="4" fontId="28" fillId="70" borderId="16" applyNumberFormat="0" applyProtection="0">
      <alignment horizontal="right" vertical="center"/>
    </xf>
    <xf numFmtId="4" fontId="38" fillId="74" borderId="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7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29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40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3">
      <alignment/>
      <protection/>
    </xf>
  </cellStyleXfs>
  <cellXfs count="4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77" borderId="1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NumberFormat="1" applyFont="1" applyFill="1" applyBorder="1" applyAlignment="1">
      <alignment horizontal="center" vertical="center"/>
    </xf>
    <xf numFmtId="3" fontId="1" fillId="77" borderId="2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7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77" borderId="0" xfId="0" applyFont="1" applyFill="1" applyAlignment="1">
      <alignment/>
    </xf>
    <xf numFmtId="0" fontId="7" fillId="0" borderId="0" xfId="349" applyFont="1">
      <alignment vertical="top"/>
      <protection/>
    </xf>
    <xf numFmtId="0" fontId="0" fillId="0" borderId="0" xfId="0" applyFont="1" applyAlignment="1">
      <alignment/>
    </xf>
    <xf numFmtId="0" fontId="7" fillId="0" borderId="0" xfId="349" applyFont="1" applyAlignment="1">
      <alignment/>
      <protection/>
    </xf>
    <xf numFmtId="0" fontId="6" fillId="0" borderId="0" xfId="349" applyFont="1" applyBorder="1" applyAlignment="1">
      <alignment horizontal="justify" vertical="top"/>
      <protection/>
    </xf>
    <xf numFmtId="0" fontId="6" fillId="0" borderId="0" xfId="349" applyFont="1" applyBorder="1" applyAlignment="1" quotePrefix="1">
      <alignment horizontal="left" vertical="top"/>
      <protection/>
    </xf>
    <xf numFmtId="0" fontId="46" fillId="0" borderId="0" xfId="349" applyFont="1" applyBorder="1" applyAlignment="1">
      <alignment horizontal="justify" vertical="top"/>
      <protection/>
    </xf>
    <xf numFmtId="0" fontId="0" fillId="0" borderId="0" xfId="349" applyFont="1" applyBorder="1" applyAlignment="1">
      <alignment horizontal="justify" vertical="top"/>
      <protection/>
    </xf>
    <xf numFmtId="0" fontId="2" fillId="0" borderId="0" xfId="349" applyFont="1" applyAlignment="1">
      <alignment horizontal="center" wrapText="1"/>
      <protection/>
    </xf>
    <xf numFmtId="0" fontId="8" fillId="0" borderId="0" xfId="349" applyFont="1" applyAlignment="1">
      <alignment horizontal="center"/>
      <protection/>
    </xf>
    <xf numFmtId="0" fontId="8" fillId="0" borderId="0" xfId="349" applyFont="1" applyAlignment="1">
      <alignment horizontal="right" vertical="top"/>
      <protection/>
    </xf>
    <xf numFmtId="14" fontId="2" fillId="0" borderId="0" xfId="190" applyNumberFormat="1" applyFont="1" applyAlignment="1" quotePrefix="1">
      <alignment horizontal="right"/>
      <protection/>
    </xf>
    <xf numFmtId="0" fontId="8" fillId="0" borderId="0" xfId="349" applyFont="1" applyAlignment="1">
      <alignment horizontal="right"/>
      <protection/>
    </xf>
    <xf numFmtId="0" fontId="2" fillId="0" borderId="0" xfId="349" applyFont="1" applyAlignment="1">
      <alignment horizontal="right"/>
      <protection/>
    </xf>
    <xf numFmtId="0" fontId="2" fillId="0" borderId="0" xfId="349" applyFont="1" applyAlignment="1">
      <alignment horizontal="right" wrapText="1"/>
      <protection/>
    </xf>
    <xf numFmtId="0" fontId="5" fillId="0" borderId="0" xfId="349" applyFont="1">
      <alignment vertical="top"/>
      <protection/>
    </xf>
    <xf numFmtId="3" fontId="5" fillId="0" borderId="0" xfId="190" applyNumberFormat="1" applyFont="1" applyAlignment="1">
      <alignment horizontal="right"/>
      <protection/>
    </xf>
    <xf numFmtId="3" fontId="5" fillId="0" borderId="0" xfId="190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3" fontId="5" fillId="0" borderId="0" xfId="349" applyNumberFormat="1" applyFont="1" applyAlignment="1">
      <alignment horizontal="left"/>
      <protection/>
    </xf>
    <xf numFmtId="3" fontId="47" fillId="0" borderId="0" xfId="349" applyNumberFormat="1" applyFont="1">
      <alignment vertical="top"/>
      <protection/>
    </xf>
    <xf numFmtId="0" fontId="5" fillId="0" borderId="0" xfId="349" applyFont="1" applyAlignment="1">
      <alignment vertical="top" wrapText="1"/>
      <protection/>
    </xf>
    <xf numFmtId="0" fontId="5" fillId="0" borderId="0" xfId="349" applyFont="1" applyAlignment="1">
      <alignment horizontal="right" vertical="top" wrapText="1"/>
      <protection/>
    </xf>
    <xf numFmtId="3" fontId="5" fillId="0" borderId="26" xfId="190" applyNumberFormat="1" applyFont="1" applyBorder="1" applyAlignment="1">
      <alignment horizontal="right" vertical="top" wrapText="1"/>
      <protection/>
    </xf>
    <xf numFmtId="4" fontId="7" fillId="0" borderId="0" xfId="349" applyNumberFormat="1" applyFont="1" applyAlignment="1">
      <alignment/>
      <protection/>
    </xf>
    <xf numFmtId="0" fontId="48" fillId="0" borderId="0" xfId="349" applyFont="1" applyAlignment="1">
      <alignment horizontal="right" vertical="top" wrapText="1"/>
      <protection/>
    </xf>
    <xf numFmtId="0" fontId="23" fillId="0" borderId="0" xfId="349" applyFont="1" applyAlignment="1">
      <alignment/>
      <protection/>
    </xf>
    <xf numFmtId="0" fontId="0" fillId="0" borderId="0" xfId="349" applyFont="1" applyBorder="1" applyAlignment="1">
      <alignment horizontal="left" vertical="top"/>
      <protection/>
    </xf>
    <xf numFmtId="3" fontId="5" fillId="0" borderId="26" xfId="349" applyNumberFormat="1" applyFont="1" applyBorder="1" applyAlignment="1">
      <alignment horizontal="right" vertical="top" wrapText="1"/>
      <protection/>
    </xf>
    <xf numFmtId="3" fontId="7" fillId="0" borderId="0" xfId="349" applyNumberFormat="1" applyFont="1" applyAlignment="1">
      <alignment/>
      <protection/>
    </xf>
    <xf numFmtId="3" fontId="0" fillId="0" borderId="0" xfId="0" applyNumberFormat="1" applyFont="1" applyAlignment="1">
      <alignment/>
    </xf>
    <xf numFmtId="0" fontId="6" fillId="0" borderId="0" xfId="349" applyFont="1" applyAlignment="1">
      <alignment horizontal="left" vertical="top"/>
      <protection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164" fontId="2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77" borderId="30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4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6" fillId="0" borderId="0" xfId="349" applyFont="1" applyFill="1" applyBorder="1" applyAlignment="1" applyProtection="1">
      <alignment horizontal="center" vertical="center"/>
      <protection hidden="1"/>
    </xf>
    <xf numFmtId="14" fontId="6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2" fillId="0" borderId="0" xfId="190" applyNumberFormat="1" applyFont="1" applyAlignment="1" quotePrefix="1">
      <alignment horizontal="right"/>
      <protection/>
    </xf>
    <xf numFmtId="14" fontId="2" fillId="0" borderId="0" xfId="349" applyNumberFormat="1" applyFont="1" applyAlignment="1" quotePrefix="1">
      <alignment horizontal="right"/>
      <protection/>
    </xf>
    <xf numFmtId="0" fontId="5" fillId="0" borderId="33" xfId="191" applyFont="1" applyFill="1" applyBorder="1" applyAlignment="1">
      <alignment/>
      <protection/>
    </xf>
    <xf numFmtId="0" fontId="5" fillId="0" borderId="34" xfId="191" applyFont="1" applyFill="1" applyBorder="1" applyAlignment="1">
      <alignment/>
      <protection/>
    </xf>
    <xf numFmtId="0" fontId="5" fillId="0" borderId="0" xfId="191" applyFont="1" applyAlignment="1">
      <alignment/>
      <protection/>
    </xf>
    <xf numFmtId="0" fontId="0" fillId="0" borderId="0" xfId="191" applyFont="1" applyAlignment="1">
      <alignment/>
      <protection/>
    </xf>
    <xf numFmtId="0" fontId="2" fillId="0" borderId="0" xfId="191" applyFont="1" applyFill="1" applyBorder="1" applyAlignment="1" applyProtection="1">
      <alignment horizontal="center" vertical="center"/>
      <protection hidden="1"/>
    </xf>
    <xf numFmtId="49" fontId="2" fillId="0" borderId="31" xfId="191" applyNumberFormat="1" applyFont="1" applyFill="1" applyBorder="1" applyAlignment="1" applyProtection="1">
      <alignment vertical="center"/>
      <protection hidden="1" locked="0"/>
    </xf>
    <xf numFmtId="0" fontId="5" fillId="0" borderId="35" xfId="191" applyFont="1" applyFill="1" applyBorder="1" applyAlignment="1" applyProtection="1">
      <alignment vertical="center"/>
      <protection hidden="1"/>
    </xf>
    <xf numFmtId="0" fontId="5" fillId="0" borderId="0" xfId="191" applyFont="1" applyFill="1" applyBorder="1" applyAlignment="1" applyProtection="1">
      <alignment vertical="center"/>
      <protection hidden="1"/>
    </xf>
    <xf numFmtId="0" fontId="5" fillId="0" borderId="0" xfId="191" applyFont="1" applyFill="1" applyBorder="1" applyAlignment="1" applyProtection="1">
      <alignment horizontal="center" vertical="center" wrapText="1"/>
      <protection hidden="1"/>
    </xf>
    <xf numFmtId="0" fontId="5" fillId="0" borderId="31" xfId="191" applyFont="1" applyFill="1" applyBorder="1" applyAlignment="1" applyProtection="1">
      <alignment horizontal="left" vertical="center" wrapText="1"/>
      <protection hidden="1"/>
    </xf>
    <xf numFmtId="0" fontId="5" fillId="0" borderId="35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/>
      <protection hidden="1"/>
    </xf>
    <xf numFmtId="0" fontId="52" fillId="0" borderId="0" xfId="191" applyFont="1" applyFill="1" applyBorder="1" applyAlignment="1" applyProtection="1">
      <alignment horizontal="right" vertical="center" wrapText="1"/>
      <protection hidden="1"/>
    </xf>
    <xf numFmtId="0" fontId="52" fillId="0" borderId="0" xfId="191" applyFont="1" applyFill="1" applyBorder="1" applyAlignment="1" applyProtection="1">
      <alignment horizontal="right"/>
      <protection hidden="1"/>
    </xf>
    <xf numFmtId="0" fontId="52" fillId="0" borderId="0" xfId="191" applyNumberFormat="1" applyFont="1" applyFill="1" applyBorder="1" applyAlignment="1" applyProtection="1">
      <alignment horizontal="right" vertical="center" shrinkToFit="1"/>
      <protection hidden="1" locked="0"/>
    </xf>
    <xf numFmtId="0" fontId="52" fillId="0" borderId="0" xfId="191" applyFont="1" applyFill="1" applyBorder="1" applyAlignment="1" applyProtection="1">
      <alignment horizontal="left" vertical="center"/>
      <protection hidden="1"/>
    </xf>
    <xf numFmtId="0" fontId="5" fillId="0" borderId="31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 wrapText="1"/>
      <protection hidden="1"/>
    </xf>
    <xf numFmtId="0" fontId="5" fillId="0" borderId="31" xfId="191" applyFont="1" applyFill="1" applyBorder="1" applyAlignment="1" applyProtection="1">
      <alignment wrapText="1"/>
      <protection hidden="1"/>
    </xf>
    <xf numFmtId="0" fontId="5" fillId="0" borderId="35" xfId="191" applyFont="1" applyFill="1" applyBorder="1" applyAlignment="1" applyProtection="1">
      <alignment horizontal="right"/>
      <protection hidden="1"/>
    </xf>
    <xf numFmtId="0" fontId="5" fillId="0" borderId="0" xfId="191" applyFont="1" applyFill="1" applyBorder="1" applyAlignment="1" applyProtection="1">
      <alignment horizontal="right"/>
      <protection hidden="1"/>
    </xf>
    <xf numFmtId="0" fontId="5" fillId="0" borderId="35" xfId="191" applyFont="1" applyFill="1" applyBorder="1" applyAlignment="1" applyProtection="1">
      <alignment horizontal="right" wrapText="1"/>
      <protection hidden="1"/>
    </xf>
    <xf numFmtId="0" fontId="5" fillId="0" borderId="0" xfId="191" applyFont="1" applyFill="1" applyBorder="1" applyAlignment="1" applyProtection="1">
      <alignment horizontal="right" wrapText="1"/>
      <protection hidden="1"/>
    </xf>
    <xf numFmtId="0" fontId="5" fillId="0" borderId="0" xfId="191" applyFont="1" applyFill="1" applyBorder="1" applyAlignment="1" applyProtection="1">
      <alignment horizontal="left"/>
      <protection hidden="1"/>
    </xf>
    <xf numFmtId="0" fontId="5" fillId="0" borderId="0" xfId="191" applyFont="1" applyFill="1" applyBorder="1" applyAlignment="1" applyProtection="1">
      <alignment vertical="top"/>
      <protection hidden="1"/>
    </xf>
    <xf numFmtId="1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191" applyFont="1" applyFill="1" applyBorder="1" applyAlignment="1" applyProtection="1">
      <alignment horizontal="right" vertical="center"/>
      <protection hidden="1" locked="0"/>
    </xf>
    <xf numFmtId="0" fontId="5" fillId="0" borderId="0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 horizontal="right" vertical="center"/>
      <protection hidden="1"/>
    </xf>
    <xf numFmtId="0" fontId="5" fillId="0" borderId="31" xfId="191" applyFont="1" applyFill="1" applyBorder="1" applyAlignment="1" applyProtection="1">
      <alignment vertical="top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0" xfId="191" applyFont="1" applyFill="1" applyBorder="1" applyAlignment="1" applyProtection="1">
      <alignment vertical="top"/>
      <protection hidden="1"/>
    </xf>
    <xf numFmtId="0" fontId="5" fillId="0" borderId="0" xfId="191" applyFont="1" applyFill="1" applyBorder="1" applyAlignment="1">
      <alignment/>
      <protection/>
    </xf>
    <xf numFmtId="49" fontId="2" fillId="0" borderId="28" xfId="191" applyNumberFormat="1" applyFont="1" applyFill="1" applyBorder="1" applyAlignment="1" applyProtection="1">
      <alignment horizontal="right" vertical="center"/>
      <protection hidden="1" locked="0"/>
    </xf>
    <xf numFmtId="0" fontId="5" fillId="0" borderId="31" xfId="191" applyFont="1" applyFill="1" applyBorder="1" applyAlignment="1" applyProtection="1">
      <alignment horizontal="left" vertical="top" wrapText="1"/>
      <protection hidden="1"/>
    </xf>
    <xf numFmtId="0" fontId="5" fillId="0" borderId="35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horizontal="center" vertical="center"/>
      <protection hidden="1" locked="0"/>
    </xf>
    <xf numFmtId="0" fontId="5" fillId="0" borderId="0" xfId="191" applyFont="1" applyFill="1" applyBorder="1" applyAlignment="1" applyProtection="1">
      <alignment vertical="top" wrapText="1"/>
      <protection hidden="1"/>
    </xf>
    <xf numFmtId="0" fontId="5" fillId="0" borderId="31" xfId="191" applyFont="1" applyFill="1" applyBorder="1" applyAlignment="1" applyProtection="1">
      <alignment horizontal="left" vertical="top" indent="2"/>
      <protection hidden="1"/>
    </xf>
    <xf numFmtId="0" fontId="5" fillId="0" borderId="31" xfId="191" applyFont="1" applyFill="1" applyBorder="1" applyAlignment="1" applyProtection="1">
      <alignment horizontal="left" vertical="top" wrapText="1" indent="2"/>
      <protection hidden="1"/>
    </xf>
    <xf numFmtId="0" fontId="5" fillId="0" borderId="35" xfId="191" applyFont="1" applyFill="1" applyBorder="1" applyAlignment="1" applyProtection="1">
      <alignment horizontal="right" vertical="top"/>
      <protection hidden="1"/>
    </xf>
    <xf numFmtId="0" fontId="5" fillId="0" borderId="0" xfId="191" applyFont="1" applyFill="1" applyBorder="1" applyAlignment="1" applyProtection="1">
      <alignment horizontal="right" vertical="top"/>
      <protection hidden="1"/>
    </xf>
    <xf numFmtId="0" fontId="5" fillId="0" borderId="0" xfId="191" applyFont="1" applyFill="1" applyBorder="1" applyAlignment="1" applyProtection="1">
      <alignment horizontal="center" vertical="top"/>
      <protection hidden="1"/>
    </xf>
    <xf numFmtId="0" fontId="5" fillId="0" borderId="0" xfId="191" applyFont="1" applyFill="1" applyBorder="1" applyAlignment="1" applyProtection="1">
      <alignment horizontal="center"/>
      <protection hidden="1"/>
    </xf>
    <xf numFmtId="0" fontId="2" fillId="0" borderId="35" xfId="191" applyFont="1" applyFill="1" applyBorder="1" applyAlignment="1" applyProtection="1">
      <alignment horizontal="right" vertical="center"/>
      <protection hidden="1" locked="0"/>
    </xf>
    <xf numFmtId="0" fontId="2" fillId="0" borderId="0" xfId="191" applyFont="1" applyFill="1" applyBorder="1" applyAlignment="1" applyProtection="1">
      <alignment horizontal="right" vertical="center"/>
      <protection hidden="1" locked="0"/>
    </xf>
    <xf numFmtId="49" fontId="2" fillId="0" borderId="0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91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191" applyFont="1" applyFill="1" applyBorder="1" applyAlignment="1" applyProtection="1">
      <alignment horizontal="left" vertical="top"/>
      <protection hidden="1"/>
    </xf>
    <xf numFmtId="0" fontId="5" fillId="0" borderId="0" xfId="191" applyFont="1" applyFill="1" applyBorder="1" applyAlignment="1" applyProtection="1">
      <alignment horizontal="left" vertical="top"/>
      <protection hidden="1"/>
    </xf>
    <xf numFmtId="0" fontId="5" fillId="0" borderId="31" xfId="191" applyFont="1" applyFill="1" applyBorder="1" applyAlignment="1" applyProtection="1">
      <alignment horizontal="left"/>
      <protection hidden="1"/>
    </xf>
    <xf numFmtId="0" fontId="5" fillId="0" borderId="33" xfId="191" applyFont="1" applyFill="1" applyBorder="1" applyAlignment="1" applyProtection="1">
      <alignment/>
      <protection hidden="1"/>
    </xf>
    <xf numFmtId="0" fontId="5" fillId="0" borderId="34" xfId="191" applyFont="1" applyFill="1" applyBorder="1" applyAlignment="1" applyProtection="1">
      <alignment/>
      <protection hidden="1"/>
    </xf>
    <xf numFmtId="0" fontId="5" fillId="0" borderId="0" xfId="191" applyFont="1" applyFill="1" applyBorder="1" applyProtection="1">
      <alignment vertical="top"/>
      <protection hidden="1"/>
    </xf>
    <xf numFmtId="0" fontId="5" fillId="0" borderId="35" xfId="191" applyFont="1" applyFill="1" applyBorder="1" applyAlignment="1" applyProtection="1">
      <alignment horizontal="left"/>
      <protection hidden="1"/>
    </xf>
    <xf numFmtId="0" fontId="5" fillId="0" borderId="31" xfId="191" applyFont="1" applyFill="1" applyBorder="1" applyAlignment="1" applyProtection="1">
      <alignment vertical="center"/>
      <protection hidden="1"/>
    </xf>
    <xf numFmtId="0" fontId="5" fillId="0" borderId="35" xfId="191" applyFont="1" applyBorder="1" applyAlignment="1" applyProtection="1">
      <alignment horizontal="left"/>
      <protection hidden="1"/>
    </xf>
    <xf numFmtId="0" fontId="5" fillId="0" borderId="0" xfId="191" applyFont="1" applyBorder="1" applyAlignment="1" applyProtection="1">
      <alignment horizontal="left"/>
      <protection hidden="1"/>
    </xf>
    <xf numFmtId="0" fontId="5" fillId="0" borderId="0" xfId="191" applyFont="1" applyBorder="1" applyAlignment="1" applyProtection="1">
      <alignment vertical="center"/>
      <protection hidden="1"/>
    </xf>
    <xf numFmtId="0" fontId="47" fillId="0" borderId="0" xfId="349" applyFont="1" applyBorder="1" applyAlignment="1" applyProtection="1">
      <alignment vertical="center"/>
      <protection hidden="1"/>
    </xf>
    <xf numFmtId="0" fontId="47" fillId="0" borderId="31" xfId="349" applyFont="1" applyFill="1" applyBorder="1" applyAlignment="1" applyProtection="1">
      <alignment vertical="center"/>
      <protection hidden="1"/>
    </xf>
    <xf numFmtId="0" fontId="7" fillId="0" borderId="0" xfId="349" applyFont="1" applyBorder="1" applyAlignment="1">
      <alignment/>
      <protection/>
    </xf>
    <xf numFmtId="0" fontId="7" fillId="0" borderId="31" xfId="349" applyFont="1" applyBorder="1" applyAlignment="1">
      <alignment/>
      <protection/>
    </xf>
    <xf numFmtId="0" fontId="47" fillId="0" borderId="0" xfId="349" applyFont="1" applyBorder="1" applyAlignment="1" applyProtection="1">
      <alignment horizontal="left"/>
      <protection hidden="1"/>
    </xf>
    <xf numFmtId="0" fontId="0" fillId="0" borderId="0" xfId="191" applyFont="1" applyBorder="1" applyAlignment="1">
      <alignment/>
      <protection/>
    </xf>
    <xf numFmtId="0" fontId="0" fillId="0" borderId="31" xfId="191" applyFont="1" applyBorder="1" applyAlignment="1">
      <alignment/>
      <protection/>
    </xf>
    <xf numFmtId="0" fontId="2" fillId="0" borderId="35" xfId="191" applyFont="1" applyBorder="1" applyAlignment="1" applyProtection="1">
      <alignment vertical="center"/>
      <protection hidden="1"/>
    </xf>
    <xf numFmtId="0" fontId="5" fillId="0" borderId="0" xfId="191" applyFont="1" applyBorder="1" applyAlignment="1" applyProtection="1">
      <alignment/>
      <protection hidden="1"/>
    </xf>
    <xf numFmtId="0" fontId="5" fillId="0" borderId="26" xfId="191" applyFont="1" applyBorder="1" applyAlignment="1" applyProtection="1">
      <alignment/>
      <protection hidden="1"/>
    </xf>
    <xf numFmtId="0" fontId="5" fillId="0" borderId="26" xfId="191" applyFont="1" applyBorder="1" applyAlignment="1">
      <alignment/>
      <protection/>
    </xf>
    <xf numFmtId="0" fontId="5" fillId="0" borderId="36" xfId="191" applyFont="1" applyBorder="1" applyAlignment="1" applyProtection="1">
      <alignment/>
      <protection hidden="1"/>
    </xf>
    <xf numFmtId="0" fontId="5" fillId="0" borderId="35" xfId="191" applyFont="1" applyBorder="1" applyAlignment="1" applyProtection="1">
      <alignment/>
      <protection hidden="1"/>
    </xf>
    <xf numFmtId="0" fontId="5" fillId="0" borderId="0" xfId="191" applyFont="1" applyBorder="1" applyAlignment="1">
      <alignment/>
      <protection/>
    </xf>
    <xf numFmtId="0" fontId="5" fillId="0" borderId="37" xfId="191" applyFont="1" applyFill="1" applyBorder="1" applyAlignment="1" applyProtection="1">
      <alignment horizontal="right" vertical="top" wrapText="1"/>
      <protection hidden="1"/>
    </xf>
    <xf numFmtId="0" fontId="5" fillId="0" borderId="38" xfId="191" applyFont="1" applyFill="1" applyBorder="1" applyAlignment="1" applyProtection="1">
      <alignment horizontal="right" vertical="top" wrapText="1"/>
      <protection hidden="1"/>
    </xf>
    <xf numFmtId="0" fontId="5" fillId="0" borderId="38" xfId="191" applyFont="1" applyFill="1" applyBorder="1" applyAlignment="1" applyProtection="1">
      <alignment/>
      <protection hidden="1"/>
    </xf>
    <xf numFmtId="0" fontId="5" fillId="0" borderId="39" xfId="19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hidden="1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9" fontId="0" fillId="0" borderId="0" xfId="0" applyNumberFormat="1" applyFont="1" applyFill="1" applyAlignment="1">
      <alignment/>
    </xf>
    <xf numFmtId="9" fontId="0" fillId="0" borderId="0" xfId="199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57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4" fontId="2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2" fillId="0" borderId="11" xfId="191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4" fontId="2" fillId="0" borderId="0" xfId="349" applyNumberFormat="1" applyFont="1" applyAlignment="1">
      <alignment horizontal="right" wrapText="1"/>
      <protection/>
    </xf>
    <xf numFmtId="14" fontId="2" fillId="0" borderId="0" xfId="349" applyNumberFormat="1" applyFont="1" applyAlignment="1">
      <alignment horizontal="right"/>
      <protection/>
    </xf>
    <xf numFmtId="3" fontId="2" fillId="0" borderId="28" xfId="191" applyNumberFormat="1" applyFont="1" applyFill="1" applyBorder="1" applyAlignment="1" applyProtection="1">
      <alignment horizontal="right" vertical="center"/>
      <protection hidden="1" locked="0"/>
    </xf>
    <xf numFmtId="0" fontId="5" fillId="0" borderId="35" xfId="191" applyFont="1" applyFill="1" applyBorder="1" applyAlignment="1" applyProtection="1">
      <alignment horizontal="right" vertical="center" wrapText="1"/>
      <protection hidden="1"/>
    </xf>
    <xf numFmtId="0" fontId="5" fillId="0" borderId="0" xfId="191" applyFont="1" applyFill="1" applyBorder="1" applyAlignment="1" applyProtection="1">
      <alignment horizontal="right" wrapText="1"/>
      <protection hidden="1"/>
    </xf>
    <xf numFmtId="0" fontId="5" fillId="0" borderId="35" xfId="191" applyFont="1" applyFill="1" applyBorder="1" applyAlignment="1" applyProtection="1">
      <alignment horizontal="right" wrapText="1"/>
      <protection hidden="1"/>
    </xf>
    <xf numFmtId="49" fontId="2" fillId="0" borderId="37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91" applyFont="1" applyFill="1" applyBorder="1" applyAlignment="1" applyProtection="1">
      <alignment horizontal="left" vertical="center" wrapText="1"/>
      <protection hidden="1"/>
    </xf>
    <xf numFmtId="0" fontId="2" fillId="0" borderId="0" xfId="191" applyFont="1" applyFill="1" applyBorder="1" applyAlignment="1" applyProtection="1">
      <alignment horizontal="left" vertical="center" wrapText="1"/>
      <protection hidden="1"/>
    </xf>
    <xf numFmtId="0" fontId="2" fillId="0" borderId="31" xfId="191" applyFont="1" applyFill="1" applyBorder="1" applyAlignment="1" applyProtection="1">
      <alignment horizontal="left" vertical="center" wrapText="1"/>
      <protection hidden="1"/>
    </xf>
    <xf numFmtId="0" fontId="51" fillId="0" borderId="35" xfId="191" applyFont="1" applyFill="1" applyBorder="1" applyAlignment="1" applyProtection="1" quotePrefix="1">
      <alignment horizontal="center" vertical="center" wrapText="1"/>
      <protection hidden="1"/>
    </xf>
    <xf numFmtId="0" fontId="51" fillId="0" borderId="0" xfId="191" applyFont="1" applyFill="1" applyBorder="1" applyAlignment="1" applyProtection="1">
      <alignment horizontal="center" vertical="center" wrapText="1"/>
      <protection hidden="1"/>
    </xf>
    <xf numFmtId="0" fontId="51" fillId="0" borderId="31" xfId="191" applyFont="1" applyFill="1" applyBorder="1" applyAlignment="1" applyProtection="1">
      <alignment horizontal="center" vertical="center" wrapText="1"/>
      <protection hidden="1"/>
    </xf>
    <xf numFmtId="0" fontId="5" fillId="0" borderId="35" xfId="191" applyFont="1" applyFill="1" applyBorder="1" applyAlignment="1" applyProtection="1">
      <alignment horizontal="right" vertical="center"/>
      <protection hidden="1"/>
    </xf>
    <xf numFmtId="0" fontId="5" fillId="0" borderId="31" xfId="191" applyFont="1" applyFill="1" applyBorder="1" applyAlignment="1" applyProtection="1">
      <alignment horizontal="right"/>
      <protection hidden="1"/>
    </xf>
    <xf numFmtId="0" fontId="1" fillId="0" borderId="35" xfId="191" applyFont="1" applyFill="1" applyBorder="1" applyAlignment="1" applyProtection="1">
      <alignment horizontal="right" vertical="center" wrapText="1"/>
      <protection hidden="1"/>
    </xf>
    <xf numFmtId="0" fontId="1" fillId="0" borderId="31" xfId="191" applyFont="1" applyFill="1" applyBorder="1" applyAlignment="1" applyProtection="1">
      <alignment horizontal="right" wrapText="1"/>
      <protection hidden="1"/>
    </xf>
    <xf numFmtId="14" fontId="2" fillId="0" borderId="27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1" applyFont="1" applyFill="1" applyBorder="1" applyAlignment="1" applyProtection="1">
      <alignment horizontal="left" vertical="center"/>
      <protection hidden="1" locked="0"/>
    </xf>
    <xf numFmtId="0" fontId="5" fillId="0" borderId="38" xfId="191" applyFont="1" applyFill="1" applyBorder="1" applyAlignment="1">
      <alignment horizontal="left" vertical="center"/>
      <protection/>
    </xf>
    <xf numFmtId="0" fontId="5" fillId="0" borderId="39" xfId="191" applyFont="1" applyFill="1" applyBorder="1" applyAlignment="1">
      <alignment horizontal="left" vertical="center"/>
      <protection/>
    </xf>
    <xf numFmtId="0" fontId="3" fillId="0" borderId="37" xfId="151" applyFont="1" applyFill="1" applyBorder="1" applyAlignment="1" applyProtection="1">
      <alignment/>
      <protection hidden="1" locked="0"/>
    </xf>
    <xf numFmtId="0" fontId="2" fillId="0" borderId="38" xfId="191" applyFont="1" applyFill="1" applyBorder="1" applyAlignment="1" applyProtection="1">
      <alignment/>
      <protection hidden="1" locked="0"/>
    </xf>
    <xf numFmtId="0" fontId="2" fillId="0" borderId="39" xfId="191" applyFont="1" applyFill="1" applyBorder="1" applyAlignment="1" applyProtection="1">
      <alignment/>
      <protection hidden="1" locked="0"/>
    </xf>
    <xf numFmtId="1" fontId="2" fillId="0" borderId="37" xfId="191" applyNumberFormat="1" applyFont="1" applyFill="1" applyBorder="1" applyAlignment="1" applyProtection="1">
      <alignment horizontal="center" vertical="center"/>
      <protection hidden="1" locked="0"/>
    </xf>
    <xf numFmtId="1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0" applyFont="1" applyFill="1" applyBorder="1" applyAlignment="1" applyProtection="1">
      <alignment horizontal="left" vertical="center"/>
      <protection hidden="1" locked="0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0" xfId="191" applyFont="1" applyFill="1" applyBorder="1" applyAlignment="1" applyProtection="1">
      <alignment horizontal="right" vertical="center"/>
      <protection hidden="1"/>
    </xf>
    <xf numFmtId="0" fontId="2" fillId="0" borderId="38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/>
      <protection hidden="1" locked="0"/>
    </xf>
    <xf numFmtId="0" fontId="5" fillId="0" borderId="0" xfId="191" applyFont="1" applyFill="1" applyBorder="1" applyAlignment="1" applyProtection="1">
      <alignment horizontal="right"/>
      <protection hidden="1"/>
    </xf>
    <xf numFmtId="0" fontId="5" fillId="0" borderId="35" xfId="191" applyFont="1" applyFill="1" applyBorder="1" applyAlignment="1" applyProtection="1">
      <alignment horizontal="center" vertical="center"/>
      <protection hidden="1"/>
    </xf>
    <xf numFmtId="0" fontId="5" fillId="0" borderId="0" xfId="191" applyFont="1" applyFill="1" applyBorder="1" applyAlignment="1">
      <alignment horizontal="center" vertical="center"/>
      <protection/>
    </xf>
    <xf numFmtId="0" fontId="5" fillId="0" borderId="0" xfId="191" applyFont="1" applyFill="1" applyBorder="1" applyAlignment="1">
      <alignment horizontal="center"/>
      <protection/>
    </xf>
    <xf numFmtId="0" fontId="5" fillId="0" borderId="0" xfId="191" applyFont="1" applyFill="1" applyBorder="1" applyAlignment="1">
      <alignment horizontal="center" vertical="center"/>
      <protection/>
    </xf>
    <xf numFmtId="0" fontId="5" fillId="0" borderId="0" xfId="191" applyFont="1" applyFill="1" applyBorder="1" applyAlignment="1">
      <alignment vertical="center"/>
      <protection/>
    </xf>
    <xf numFmtId="0" fontId="5" fillId="0" borderId="0" xfId="191" applyFont="1" applyFill="1" applyBorder="1" applyAlignment="1">
      <alignment horizontal="center"/>
      <protection/>
    </xf>
    <xf numFmtId="0" fontId="5" fillId="0" borderId="31" xfId="191" applyFont="1" applyFill="1" applyBorder="1" applyAlignment="1">
      <alignment horizontal="center"/>
      <protection/>
    </xf>
    <xf numFmtId="0" fontId="2" fillId="0" borderId="37" xfId="191" applyFont="1" applyFill="1" applyBorder="1" applyAlignment="1" applyProtection="1">
      <alignment horizontal="right" vertical="center"/>
      <protection hidden="1" locked="0"/>
    </xf>
    <xf numFmtId="0" fontId="5" fillId="0" borderId="38" xfId="191" applyFont="1" applyFill="1" applyBorder="1" applyAlignment="1">
      <alignment/>
      <protection/>
    </xf>
    <xf numFmtId="0" fontId="5" fillId="0" borderId="39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vertical="top" wrapText="1"/>
      <protection hidden="1"/>
    </xf>
    <xf numFmtId="0" fontId="5" fillId="0" borderId="0" xfId="191" applyFont="1" applyFill="1" applyBorder="1" applyAlignment="1" applyProtection="1">
      <alignment wrapText="1"/>
      <protection hidden="1"/>
    </xf>
    <xf numFmtId="0" fontId="5" fillId="0" borderId="0" xfId="191" applyFont="1" applyFill="1" applyBorder="1" applyAlignment="1" applyProtection="1">
      <alignment horizontal="center" vertical="top"/>
      <protection hidden="1"/>
    </xf>
    <xf numFmtId="0" fontId="5" fillId="0" borderId="0" xfId="191" applyFont="1" applyFill="1" applyBorder="1" applyAlignment="1" applyProtection="1">
      <alignment horizontal="center"/>
      <protection hidden="1"/>
    </xf>
    <xf numFmtId="0" fontId="5" fillId="0" borderId="33" xfId="191" applyFont="1" applyFill="1" applyBorder="1" applyAlignment="1" applyProtection="1">
      <alignment horizontal="center"/>
      <protection hidden="1"/>
    </xf>
    <xf numFmtId="0" fontId="5" fillId="0" borderId="43" xfId="191" applyFont="1" applyBorder="1" applyAlignment="1" applyProtection="1">
      <alignment horizontal="center" vertical="top"/>
      <protection hidden="1"/>
    </xf>
    <xf numFmtId="0" fontId="5" fillId="0" borderId="43" xfId="191" applyFont="1" applyBorder="1" applyAlignment="1">
      <alignment horizontal="center"/>
      <protection/>
    </xf>
    <xf numFmtId="0" fontId="5" fillId="0" borderId="44" xfId="191" applyFont="1" applyBorder="1" applyAlignment="1">
      <alignment/>
      <protection/>
    </xf>
    <xf numFmtId="0" fontId="5" fillId="0" borderId="38" xfId="191" applyFont="1" applyFill="1" applyBorder="1" applyAlignment="1" applyProtection="1">
      <alignment horizontal="center" vertical="top"/>
      <protection hidden="1"/>
    </xf>
    <xf numFmtId="0" fontId="5" fillId="0" borderId="38" xfId="191" applyFont="1" applyFill="1" applyBorder="1" applyAlignment="1" applyProtection="1">
      <alignment horizontal="center"/>
      <protection hidden="1"/>
    </xf>
    <xf numFmtId="0" fontId="5" fillId="0" borderId="31" xfId="191" applyFont="1" applyFill="1" applyBorder="1" applyAlignment="1" applyProtection="1">
      <alignment horizontal="right" wrapText="1"/>
      <protection hidden="1"/>
    </xf>
    <xf numFmtId="49" fontId="48" fillId="0" borderId="37" xfId="15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0" applyNumberFormat="1" applyFont="1" applyFill="1" applyBorder="1" applyAlignment="1" applyProtection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0" fontId="5" fillId="0" borderId="39" xfId="0" applyFont="1" applyFill="1" applyBorder="1" applyAlignment="1">
      <alignment horizontal="left" vertical="center"/>
    </xf>
    <xf numFmtId="0" fontId="53" fillId="0" borderId="0" xfId="349" applyFont="1" applyBorder="1" applyAlignment="1" applyProtection="1">
      <alignment horizontal="left"/>
      <protection hidden="1"/>
    </xf>
    <xf numFmtId="0" fontId="23" fillId="0" borderId="0" xfId="349" applyFont="1" applyBorder="1" applyAlignment="1">
      <alignment/>
      <protection/>
    </xf>
    <xf numFmtId="0" fontId="47" fillId="0" borderId="0" xfId="349" applyFont="1" applyBorder="1" applyAlignment="1" applyProtection="1" quotePrefix="1">
      <alignment horizontal="left"/>
      <protection hidden="1"/>
    </xf>
    <xf numFmtId="0" fontId="7" fillId="0" borderId="0" xfId="349" applyFont="1" applyBorder="1" applyAlignment="1">
      <alignment/>
      <protection/>
    </xf>
    <xf numFmtId="0" fontId="7" fillId="0" borderId="31" xfId="349" applyFont="1" applyBorder="1" applyAlignment="1">
      <alignment/>
      <protection/>
    </xf>
    <xf numFmtId="0" fontId="34" fillId="0" borderId="45" xfId="191" applyFont="1" applyFill="1" applyBorder="1" applyAlignment="1">
      <alignment/>
      <protection/>
    </xf>
    <xf numFmtId="0" fontId="34" fillId="0" borderId="33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vertical="center"/>
      <protection hidden="1"/>
    </xf>
    <xf numFmtId="0" fontId="2" fillId="0" borderId="38" xfId="191" applyFont="1" applyFill="1" applyBorder="1" applyAlignment="1" applyProtection="1">
      <alignment horizontal="left" vertical="center"/>
      <protection hidden="1" locked="0"/>
    </xf>
    <xf numFmtId="0" fontId="2" fillId="0" borderId="39" xfId="191" applyFont="1" applyFill="1" applyBorder="1" applyAlignment="1" applyProtection="1">
      <alignment horizontal="left" vertical="center"/>
      <protection hidden="1" locked="0"/>
    </xf>
    <xf numFmtId="49" fontId="2" fillId="0" borderId="37" xfId="19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191" applyNumberFormat="1" applyFont="1" applyFill="1" applyBorder="1" applyAlignment="1" applyProtection="1">
      <alignment horizontal="left" vertical="center"/>
      <protection hidden="1" locked="0"/>
    </xf>
    <xf numFmtId="49" fontId="2" fillId="0" borderId="39" xfId="191" applyNumberFormat="1" applyFont="1" applyFill="1" applyBorder="1" applyAlignment="1" applyProtection="1">
      <alignment horizontal="left" vertical="center"/>
      <protection hidden="1" locked="0"/>
    </xf>
    <xf numFmtId="0" fontId="2" fillId="0" borderId="37" xfId="191" applyFont="1" applyFill="1" applyBorder="1" applyAlignment="1" applyProtection="1" quotePrefix="1">
      <alignment horizontal="left" vertical="center"/>
      <protection hidden="1" locked="0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 quotePrefix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top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 quotePrefix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0" borderId="51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52" xfId="0" applyFont="1" applyFill="1" applyBorder="1" applyAlignment="1" applyProtection="1">
      <alignment vertical="center" wrapText="1"/>
      <protection hidden="1"/>
    </xf>
    <xf numFmtId="0" fontId="8" fillId="0" borderId="42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quotePrefix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6" fillId="0" borderId="0" xfId="349" applyFont="1" applyFill="1" applyBorder="1" applyAlignment="1" applyProtection="1">
      <alignment horizontal="center" vertical="center"/>
      <protection hidden="1"/>
    </xf>
    <xf numFmtId="14" fontId="6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34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4" fillId="0" borderId="0" xfId="349" applyFont="1" applyAlignment="1">
      <alignment/>
      <protection/>
    </xf>
    <xf numFmtId="0" fontId="7" fillId="0" borderId="0" xfId="349" applyFont="1" applyAlignment="1">
      <alignment/>
      <protection/>
    </xf>
    <xf numFmtId="0" fontId="2" fillId="0" borderId="0" xfId="349" applyFont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49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0" xfId="349" applyFont="1" applyBorder="1" applyAlignment="1" quotePrefix="1">
      <alignment horizontal="left" vertical="top" wrapText="1"/>
      <protection/>
    </xf>
    <xf numFmtId="0" fontId="2" fillId="0" borderId="0" xfId="349" applyFont="1" applyBorder="1" applyAlignment="1">
      <alignment horizontal="left" wrapText="1"/>
      <protection/>
    </xf>
    <xf numFmtId="0" fontId="2" fillId="0" borderId="0" xfId="349" applyFont="1" applyBorder="1" applyAlignment="1">
      <alignment horizontal="left" wrapText="1"/>
      <protection/>
    </xf>
  </cellXfs>
  <cellStyles count="348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Input" xfId="152"/>
    <cellStyle name="Input [yellow]" xfId="153"/>
    <cellStyle name="Input [yellow] 2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8 2" xfId="173"/>
    <cellStyle name="Normal 19" xfId="174"/>
    <cellStyle name="Normal 2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3" xfId="182"/>
    <cellStyle name="Normal 4" xfId="183"/>
    <cellStyle name="Normal 5" xfId="184"/>
    <cellStyle name="Normal 6" xfId="185"/>
    <cellStyle name="Normal 7" xfId="186"/>
    <cellStyle name="Normal 7 2" xfId="187"/>
    <cellStyle name="Normal 8" xfId="188"/>
    <cellStyle name="Normal 9" xfId="189"/>
    <cellStyle name="Normal_ERNT TFI-POD Q3-2010_HR_FINAL" xfId="190"/>
    <cellStyle name="Normal_TFI-POD" xfId="191"/>
    <cellStyle name="Note" xfId="192"/>
    <cellStyle name="Note 2" xfId="193"/>
    <cellStyle name="Note 3" xfId="194"/>
    <cellStyle name="Obično_Knjiga2" xfId="195"/>
    <cellStyle name="Output" xfId="196"/>
    <cellStyle name="Output 2" xfId="197"/>
    <cellStyle name="Output 3" xfId="198"/>
    <cellStyle name="Percent" xfId="199"/>
    <cellStyle name="Percent [2]" xfId="200"/>
    <cellStyle name="Percent [2] 2" xfId="201"/>
    <cellStyle name="Percent 2" xfId="202"/>
    <cellStyle name="SAPBEXaggData" xfId="203"/>
    <cellStyle name="SAPBEXaggData 2" xfId="204"/>
    <cellStyle name="SAPBEXaggData 3" xfId="205"/>
    <cellStyle name="SAPBEXaggData 4" xfId="206"/>
    <cellStyle name="SAPBEXaggDataEmph" xfId="207"/>
    <cellStyle name="SAPBEXaggDataEmph 2" xfId="208"/>
    <cellStyle name="SAPBEXaggDataEmph 3" xfId="209"/>
    <cellStyle name="SAPBEXaggItem" xfId="210"/>
    <cellStyle name="SAPBEXaggItem 2" xfId="211"/>
    <cellStyle name="SAPBEXaggItem 3" xfId="212"/>
    <cellStyle name="SAPBEXaggItem 4" xfId="213"/>
    <cellStyle name="SAPBEXaggItemX" xfId="214"/>
    <cellStyle name="SAPBEXaggItemX 2" xfId="215"/>
    <cellStyle name="SAPBEXaggItemX 3" xfId="216"/>
    <cellStyle name="SAPBEXchaText" xfId="217"/>
    <cellStyle name="SAPBEXchaText 2" xfId="218"/>
    <cellStyle name="SAPBEXchaText 3" xfId="219"/>
    <cellStyle name="SAPBEXchaText 4" xfId="220"/>
    <cellStyle name="SAPBEXexcBad7" xfId="221"/>
    <cellStyle name="SAPBEXexcBad7 2" xfId="222"/>
    <cellStyle name="SAPBEXexcBad7 3" xfId="223"/>
    <cellStyle name="SAPBEXexcBad7 4" xfId="224"/>
    <cellStyle name="SAPBEXexcBad8" xfId="225"/>
    <cellStyle name="SAPBEXexcBad8 2" xfId="226"/>
    <cellStyle name="SAPBEXexcBad8 3" xfId="227"/>
    <cellStyle name="SAPBEXexcBad8 4" xfId="228"/>
    <cellStyle name="SAPBEXexcBad9" xfId="229"/>
    <cellStyle name="SAPBEXexcBad9 2" xfId="230"/>
    <cellStyle name="SAPBEXexcBad9 3" xfId="231"/>
    <cellStyle name="SAPBEXexcBad9 4" xfId="232"/>
    <cellStyle name="SAPBEXexcCritical4" xfId="233"/>
    <cellStyle name="SAPBEXexcCritical4 2" xfId="234"/>
    <cellStyle name="SAPBEXexcCritical4 3" xfId="235"/>
    <cellStyle name="SAPBEXexcCritical4 4" xfId="236"/>
    <cellStyle name="SAPBEXexcCritical5" xfId="237"/>
    <cellStyle name="SAPBEXexcCritical5 2" xfId="238"/>
    <cellStyle name="SAPBEXexcCritical5 3" xfId="239"/>
    <cellStyle name="SAPBEXexcCritical5 4" xfId="240"/>
    <cellStyle name="SAPBEXexcCritical6" xfId="241"/>
    <cellStyle name="SAPBEXexcCritical6 2" xfId="242"/>
    <cellStyle name="SAPBEXexcCritical6 3" xfId="243"/>
    <cellStyle name="SAPBEXexcCritical6 4" xfId="244"/>
    <cellStyle name="SAPBEXexcGood1" xfId="245"/>
    <cellStyle name="SAPBEXexcGood1 2" xfId="246"/>
    <cellStyle name="SAPBEXexcGood1 3" xfId="247"/>
    <cellStyle name="SAPBEXexcGood1 4" xfId="248"/>
    <cellStyle name="SAPBEXexcGood2" xfId="249"/>
    <cellStyle name="SAPBEXexcGood2 2" xfId="250"/>
    <cellStyle name="SAPBEXexcGood2 3" xfId="251"/>
    <cellStyle name="SAPBEXexcGood2 4" xfId="252"/>
    <cellStyle name="SAPBEXexcGood3" xfId="253"/>
    <cellStyle name="SAPBEXexcGood3 2" xfId="254"/>
    <cellStyle name="SAPBEXexcGood3 3" xfId="255"/>
    <cellStyle name="SAPBEXexcGood3 4" xfId="256"/>
    <cellStyle name="SAPBEXfilterDrill" xfId="257"/>
    <cellStyle name="SAPBEXfilterDrill 2" xfId="258"/>
    <cellStyle name="SAPBEXfilterDrill 3" xfId="259"/>
    <cellStyle name="SAPBEXfilterDrill 4" xfId="260"/>
    <cellStyle name="SAPBEXfilterItem" xfId="261"/>
    <cellStyle name="SAPBEXfilterItem 2" xfId="262"/>
    <cellStyle name="SAPBEXfilterItem 3" xfId="263"/>
    <cellStyle name="SAPBEXfilterText" xfId="264"/>
    <cellStyle name="SAPBEXfilterText 2" xfId="265"/>
    <cellStyle name="SAPBEXfilterText 3" xfId="266"/>
    <cellStyle name="SAPBEXformats" xfId="267"/>
    <cellStyle name="SAPBEXformats 2" xfId="268"/>
    <cellStyle name="SAPBEXformats 3" xfId="269"/>
    <cellStyle name="SAPBEXformats 4" xfId="270"/>
    <cellStyle name="SAPBEXheaderItem" xfId="271"/>
    <cellStyle name="SAPBEXheaderItem 2" xfId="272"/>
    <cellStyle name="SAPBEXheaderItem 2 2" xfId="273"/>
    <cellStyle name="SAPBEXheaderItem 3" xfId="274"/>
    <cellStyle name="SAPBEXheaderItem 4" xfId="275"/>
    <cellStyle name="SAPBEXheaderText" xfId="276"/>
    <cellStyle name="SAPBEXheaderText 2" xfId="277"/>
    <cellStyle name="SAPBEXheaderText 2 2" xfId="278"/>
    <cellStyle name="SAPBEXheaderText 3" xfId="279"/>
    <cellStyle name="SAPBEXheaderText 4" xfId="280"/>
    <cellStyle name="SAPBEXHLevel0" xfId="281"/>
    <cellStyle name="SAPBEXHLevel0 2" xfId="282"/>
    <cellStyle name="SAPBEXHLevel0 3" xfId="283"/>
    <cellStyle name="SAPBEXHLevel0 4" xfId="284"/>
    <cellStyle name="SAPBEXHLevel0X" xfId="285"/>
    <cellStyle name="SAPBEXHLevel0X 2" xfId="286"/>
    <cellStyle name="SAPBEXHLevel0X 3" xfId="287"/>
    <cellStyle name="SAPBEXHLevel1" xfId="288"/>
    <cellStyle name="SAPBEXHLevel1 2" xfId="289"/>
    <cellStyle name="SAPBEXHLevel1 3" xfId="290"/>
    <cellStyle name="SAPBEXHLevel1 4" xfId="291"/>
    <cellStyle name="SAPBEXHLevel1X" xfId="292"/>
    <cellStyle name="SAPBEXHLevel1X 2" xfId="293"/>
    <cellStyle name="SAPBEXHLevel1X 3" xfId="294"/>
    <cellStyle name="SAPBEXHLevel2" xfId="295"/>
    <cellStyle name="SAPBEXHLevel2 2" xfId="296"/>
    <cellStyle name="SAPBEXHLevel2 3" xfId="297"/>
    <cellStyle name="SAPBEXHLevel2 4" xfId="298"/>
    <cellStyle name="SAPBEXHLevel2X" xfId="299"/>
    <cellStyle name="SAPBEXHLevel2X 2" xfId="300"/>
    <cellStyle name="SAPBEXHLevel2X 3" xfId="301"/>
    <cellStyle name="SAPBEXHLevel3" xfId="302"/>
    <cellStyle name="SAPBEXHLevel3 2" xfId="303"/>
    <cellStyle name="SAPBEXHLevel3 3" xfId="304"/>
    <cellStyle name="SAPBEXHLevel3 4" xfId="305"/>
    <cellStyle name="SAPBEXHLevel3X" xfId="306"/>
    <cellStyle name="SAPBEXHLevel3X 2" xfId="307"/>
    <cellStyle name="SAPBEXHLevel3X 3" xfId="308"/>
    <cellStyle name="SAPBEXinputData" xfId="309"/>
    <cellStyle name="SAPBEXinputData 2" xfId="310"/>
    <cellStyle name="SAPBEXinputData 3" xfId="311"/>
    <cellStyle name="SAPBEXItemHeader" xfId="312"/>
    <cellStyle name="SAPBEXresData" xfId="313"/>
    <cellStyle name="SAPBEXresData 2" xfId="314"/>
    <cellStyle name="SAPBEXresData 3" xfId="315"/>
    <cellStyle name="SAPBEXresDataEmph" xfId="316"/>
    <cellStyle name="SAPBEXresDataEmph 2" xfId="317"/>
    <cellStyle name="SAPBEXresDataEmph 3" xfId="318"/>
    <cellStyle name="SAPBEXresItem" xfId="319"/>
    <cellStyle name="SAPBEXresItem 2" xfId="320"/>
    <cellStyle name="SAPBEXresItem 3" xfId="321"/>
    <cellStyle name="SAPBEXresItemX" xfId="322"/>
    <cellStyle name="SAPBEXresItemX 2" xfId="323"/>
    <cellStyle name="SAPBEXresItemX 3" xfId="324"/>
    <cellStyle name="SAPBEXstdData" xfId="325"/>
    <cellStyle name="SAPBEXstdData 2" xfId="326"/>
    <cellStyle name="SAPBEXstdData 2 2" xfId="327"/>
    <cellStyle name="SAPBEXstdData 3" xfId="328"/>
    <cellStyle name="SAPBEXstdData 4" xfId="329"/>
    <cellStyle name="SAPBEXstdDataEmph" xfId="330"/>
    <cellStyle name="SAPBEXstdDataEmph 2" xfId="331"/>
    <cellStyle name="SAPBEXstdDataEmph 3" xfId="332"/>
    <cellStyle name="SAPBEXstdItem" xfId="333"/>
    <cellStyle name="SAPBEXstdItem 2" xfId="334"/>
    <cellStyle name="SAPBEXstdItem 3" xfId="335"/>
    <cellStyle name="SAPBEXstdItem 4" xfId="336"/>
    <cellStyle name="SAPBEXstdItemX" xfId="337"/>
    <cellStyle name="SAPBEXstdItemX 2" xfId="338"/>
    <cellStyle name="SAPBEXstdItemX 3" xfId="339"/>
    <cellStyle name="SAPBEXtitle" xfId="340"/>
    <cellStyle name="SAPBEXtitle 2" xfId="341"/>
    <cellStyle name="SAPBEXtitle 3" xfId="342"/>
    <cellStyle name="SAPBEXunassignedItem" xfId="343"/>
    <cellStyle name="SAPBEXunassignedItem 2" xfId="344"/>
    <cellStyle name="SAPBEXundefined" xfId="345"/>
    <cellStyle name="SAPBEXundefined 2" xfId="346"/>
    <cellStyle name="SAPBEXundefined 3" xfId="347"/>
    <cellStyle name="Sheet Title" xfId="348"/>
    <cellStyle name="Style 1" xfId="349"/>
    <cellStyle name="Table" xfId="350"/>
    <cellStyle name="Table 2" xfId="351"/>
    <cellStyle name="Title" xfId="352"/>
    <cellStyle name="Total" xfId="353"/>
    <cellStyle name="Total 2" xfId="354"/>
    <cellStyle name="Total 3" xfId="355"/>
    <cellStyle name="Tusental_A-listan (fixad)" xfId="356"/>
    <cellStyle name="Valuta_NPV" xfId="357"/>
    <cellStyle name="Warning Text" xfId="358"/>
    <cellStyle name="Warning Text 2" xfId="359"/>
    <cellStyle name="Warning Text 3" xfId="360"/>
    <cellStyle name="WHead - Style2" xfId="36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6" customWidth="1"/>
    <col min="2" max="2" width="13.00390625" style="106" customWidth="1"/>
    <col min="3" max="3" width="9.140625" style="106" customWidth="1"/>
    <col min="4" max="4" width="11.8515625" style="106" customWidth="1"/>
    <col min="5" max="6" width="9.140625" style="106" customWidth="1"/>
    <col min="7" max="7" width="24.8515625" style="106" customWidth="1"/>
    <col min="8" max="8" width="15.140625" style="106" customWidth="1"/>
    <col min="9" max="9" width="9.7109375" style="106" customWidth="1"/>
    <col min="10" max="16384" width="9.140625" style="106" customWidth="1"/>
  </cols>
  <sheetData>
    <row r="1" spans="1:12" ht="15.75">
      <c r="A1" s="279" t="s">
        <v>5</v>
      </c>
      <c r="B1" s="280"/>
      <c r="C1" s="280"/>
      <c r="D1" s="103"/>
      <c r="E1" s="103"/>
      <c r="F1" s="103"/>
      <c r="G1" s="103"/>
      <c r="H1" s="103"/>
      <c r="I1" s="104"/>
      <c r="J1" s="105"/>
      <c r="K1" s="105"/>
      <c r="L1" s="105"/>
    </row>
    <row r="2" spans="1:12" ht="12.75">
      <c r="A2" s="220" t="s">
        <v>6</v>
      </c>
      <c r="B2" s="221"/>
      <c r="C2" s="221"/>
      <c r="D2" s="222"/>
      <c r="E2" s="230" t="s">
        <v>321</v>
      </c>
      <c r="F2" s="231"/>
      <c r="G2" s="107" t="s">
        <v>31</v>
      </c>
      <c r="H2" s="210" t="s">
        <v>337</v>
      </c>
      <c r="I2" s="108"/>
      <c r="J2" s="105"/>
      <c r="K2" s="105"/>
      <c r="L2" s="105"/>
    </row>
    <row r="3" spans="1:12" ht="12.75">
      <c r="A3" s="109"/>
      <c r="B3" s="110"/>
      <c r="C3" s="110"/>
      <c r="D3" s="110"/>
      <c r="E3" s="111"/>
      <c r="F3" s="111"/>
      <c r="G3" s="110"/>
      <c r="H3" s="110"/>
      <c r="I3" s="112"/>
      <c r="J3" s="105"/>
      <c r="K3" s="105"/>
      <c r="L3" s="105"/>
    </row>
    <row r="4" spans="1:12" ht="15">
      <c r="A4" s="223" t="s">
        <v>285</v>
      </c>
      <c r="B4" s="224"/>
      <c r="C4" s="224"/>
      <c r="D4" s="224"/>
      <c r="E4" s="224"/>
      <c r="F4" s="224"/>
      <c r="G4" s="224"/>
      <c r="H4" s="224"/>
      <c r="I4" s="225"/>
      <c r="J4" s="105"/>
      <c r="K4" s="105"/>
      <c r="L4" s="105"/>
    </row>
    <row r="5" spans="1:12" ht="12.75">
      <c r="A5" s="113"/>
      <c r="B5" s="114"/>
      <c r="C5" s="114"/>
      <c r="D5" s="114"/>
      <c r="E5" s="115"/>
      <c r="F5" s="116"/>
      <c r="G5" s="117"/>
      <c r="H5" s="118"/>
      <c r="I5" s="119"/>
      <c r="J5" s="105"/>
      <c r="K5" s="105"/>
      <c r="L5" s="105"/>
    </row>
    <row r="6" spans="1:12" ht="12.75">
      <c r="A6" s="226" t="s">
        <v>7</v>
      </c>
      <c r="B6" s="227"/>
      <c r="C6" s="218" t="s">
        <v>174</v>
      </c>
      <c r="D6" s="219"/>
      <c r="E6" s="120"/>
      <c r="F6" s="120"/>
      <c r="G6" s="120"/>
      <c r="H6" s="120"/>
      <c r="I6" s="121"/>
      <c r="J6" s="105"/>
      <c r="K6" s="105"/>
      <c r="L6" s="105"/>
    </row>
    <row r="7" spans="1:12" ht="12.75">
      <c r="A7" s="122"/>
      <c r="B7" s="123"/>
      <c r="C7" s="114"/>
      <c r="D7" s="114"/>
      <c r="E7" s="120"/>
      <c r="F7" s="120"/>
      <c r="G7" s="120"/>
      <c r="H7" s="120"/>
      <c r="I7" s="121"/>
      <c r="J7" s="105"/>
      <c r="K7" s="105"/>
      <c r="L7" s="105"/>
    </row>
    <row r="8" spans="1:12" ht="12.75">
      <c r="A8" s="228" t="s">
        <v>8</v>
      </c>
      <c r="B8" s="229"/>
      <c r="C8" s="218" t="s">
        <v>175</v>
      </c>
      <c r="D8" s="219"/>
      <c r="E8" s="120"/>
      <c r="F8" s="120"/>
      <c r="G8" s="120"/>
      <c r="H8" s="120"/>
      <c r="I8" s="119"/>
      <c r="J8" s="105"/>
      <c r="K8" s="105"/>
      <c r="L8" s="105"/>
    </row>
    <row r="9" spans="1:12" ht="12.75">
      <c r="A9" s="124"/>
      <c r="B9" s="125"/>
      <c r="C9" s="126"/>
      <c r="D9" s="114"/>
      <c r="E9" s="114"/>
      <c r="F9" s="114"/>
      <c r="G9" s="114"/>
      <c r="H9" s="114"/>
      <c r="I9" s="119"/>
      <c r="J9" s="105"/>
      <c r="K9" s="105"/>
      <c r="L9" s="105"/>
    </row>
    <row r="10" spans="1:12" ht="12.75">
      <c r="A10" s="215" t="s">
        <v>9</v>
      </c>
      <c r="B10" s="216"/>
      <c r="C10" s="218" t="s">
        <v>176</v>
      </c>
      <c r="D10" s="219"/>
      <c r="E10" s="114"/>
      <c r="F10" s="114"/>
      <c r="G10" s="114"/>
      <c r="H10" s="114"/>
      <c r="I10" s="119"/>
      <c r="J10" s="105"/>
      <c r="K10" s="105"/>
      <c r="L10" s="105"/>
    </row>
    <row r="11" spans="1:12" ht="12.75">
      <c r="A11" s="217"/>
      <c r="B11" s="216"/>
      <c r="C11" s="114"/>
      <c r="D11" s="114"/>
      <c r="E11" s="114"/>
      <c r="F11" s="114"/>
      <c r="G11" s="114"/>
      <c r="H11" s="114"/>
      <c r="I11" s="119"/>
      <c r="J11" s="105"/>
      <c r="K11" s="105"/>
      <c r="L11" s="105"/>
    </row>
    <row r="12" spans="1:12" ht="12.75">
      <c r="A12" s="226" t="s">
        <v>10</v>
      </c>
      <c r="B12" s="227"/>
      <c r="C12" s="232" t="s">
        <v>177</v>
      </c>
      <c r="D12" s="233"/>
      <c r="E12" s="233"/>
      <c r="F12" s="233"/>
      <c r="G12" s="233"/>
      <c r="H12" s="233"/>
      <c r="I12" s="234"/>
      <c r="J12" s="105"/>
      <c r="K12" s="105"/>
      <c r="L12" s="105"/>
    </row>
    <row r="13" spans="1:12" ht="12.75">
      <c r="A13" s="122"/>
      <c r="B13" s="123"/>
      <c r="C13" s="127"/>
      <c r="D13" s="114"/>
      <c r="E13" s="114"/>
      <c r="F13" s="114"/>
      <c r="G13" s="114"/>
      <c r="H13" s="114"/>
      <c r="I13" s="119"/>
      <c r="J13" s="105"/>
      <c r="K13" s="105"/>
      <c r="L13" s="105"/>
    </row>
    <row r="14" spans="1:12" ht="12.75">
      <c r="A14" s="226" t="s">
        <v>11</v>
      </c>
      <c r="B14" s="227"/>
      <c r="C14" s="238">
        <v>10000</v>
      </c>
      <c r="D14" s="239"/>
      <c r="E14" s="114"/>
      <c r="F14" s="232" t="s">
        <v>178</v>
      </c>
      <c r="G14" s="233"/>
      <c r="H14" s="233"/>
      <c r="I14" s="234"/>
      <c r="J14" s="105"/>
      <c r="K14" s="105"/>
      <c r="L14" s="105"/>
    </row>
    <row r="15" spans="1:12" ht="12.75">
      <c r="A15" s="122"/>
      <c r="B15" s="123"/>
      <c r="C15" s="114"/>
      <c r="D15" s="114"/>
      <c r="E15" s="114"/>
      <c r="F15" s="114"/>
      <c r="G15" s="114"/>
      <c r="H15" s="114"/>
      <c r="I15" s="119"/>
      <c r="J15" s="105"/>
      <c r="K15" s="105"/>
      <c r="L15" s="105"/>
    </row>
    <row r="16" spans="1:12" ht="12.75">
      <c r="A16" s="226" t="s">
        <v>12</v>
      </c>
      <c r="B16" s="227"/>
      <c r="C16" s="232" t="s">
        <v>179</v>
      </c>
      <c r="D16" s="233"/>
      <c r="E16" s="233"/>
      <c r="F16" s="233"/>
      <c r="G16" s="233"/>
      <c r="H16" s="233"/>
      <c r="I16" s="234"/>
      <c r="J16" s="105"/>
      <c r="K16" s="105"/>
      <c r="L16" s="105"/>
    </row>
    <row r="17" spans="1:12" ht="12.75">
      <c r="A17" s="122"/>
      <c r="B17" s="123"/>
      <c r="C17" s="114"/>
      <c r="D17" s="114"/>
      <c r="E17" s="114"/>
      <c r="F17" s="114"/>
      <c r="G17" s="114"/>
      <c r="H17" s="114"/>
      <c r="I17" s="119"/>
      <c r="J17" s="105"/>
      <c r="K17" s="105"/>
      <c r="L17" s="105"/>
    </row>
    <row r="18" spans="1:12" ht="12.75">
      <c r="A18" s="226" t="s">
        <v>13</v>
      </c>
      <c r="B18" s="227"/>
      <c r="C18" s="235" t="s">
        <v>180</v>
      </c>
      <c r="D18" s="236"/>
      <c r="E18" s="236"/>
      <c r="F18" s="236"/>
      <c r="G18" s="236"/>
      <c r="H18" s="236"/>
      <c r="I18" s="237"/>
      <c r="J18" s="105"/>
      <c r="K18" s="105"/>
      <c r="L18" s="105"/>
    </row>
    <row r="19" spans="1:12" ht="12.75">
      <c r="A19" s="122"/>
      <c r="B19" s="123"/>
      <c r="C19" s="127"/>
      <c r="D19" s="114"/>
      <c r="E19" s="114"/>
      <c r="F19" s="114"/>
      <c r="G19" s="114"/>
      <c r="H19" s="114"/>
      <c r="I19" s="119"/>
      <c r="J19" s="105"/>
      <c r="K19" s="105"/>
      <c r="L19" s="105"/>
    </row>
    <row r="20" spans="1:12" ht="12.75">
      <c r="A20" s="226" t="s">
        <v>14</v>
      </c>
      <c r="B20" s="227"/>
      <c r="C20" s="235" t="s">
        <v>181</v>
      </c>
      <c r="D20" s="244"/>
      <c r="E20" s="244"/>
      <c r="F20" s="244"/>
      <c r="G20" s="244"/>
      <c r="H20" s="244"/>
      <c r="I20" s="245"/>
      <c r="J20" s="105"/>
      <c r="K20" s="105"/>
      <c r="L20" s="105"/>
    </row>
    <row r="21" spans="1:12" ht="12.75">
      <c r="A21" s="122"/>
      <c r="B21" s="123"/>
      <c r="C21" s="127"/>
      <c r="D21" s="114"/>
      <c r="E21" s="114"/>
      <c r="F21" s="114"/>
      <c r="G21" s="114"/>
      <c r="H21" s="114"/>
      <c r="I21" s="119"/>
      <c r="J21" s="105"/>
      <c r="K21" s="105"/>
      <c r="L21" s="105"/>
    </row>
    <row r="22" spans="1:12" ht="12.75">
      <c r="A22" s="226" t="s">
        <v>15</v>
      </c>
      <c r="B22" s="227"/>
      <c r="C22" s="128">
        <v>133</v>
      </c>
      <c r="D22" s="240" t="s">
        <v>178</v>
      </c>
      <c r="E22" s="241"/>
      <c r="F22" s="242"/>
      <c r="G22" s="226"/>
      <c r="H22" s="246"/>
      <c r="I22" s="129"/>
      <c r="J22" s="105"/>
      <c r="K22" s="105"/>
      <c r="L22" s="105"/>
    </row>
    <row r="23" spans="1:12" ht="12.75">
      <c r="A23" s="122"/>
      <c r="B23" s="123"/>
      <c r="C23" s="114"/>
      <c r="D23" s="130"/>
      <c r="E23" s="130"/>
      <c r="F23" s="130"/>
      <c r="G23" s="130"/>
      <c r="H23" s="114"/>
      <c r="I23" s="119"/>
      <c r="J23" s="105"/>
      <c r="K23" s="105"/>
      <c r="L23" s="105"/>
    </row>
    <row r="24" spans="1:12" ht="12.75">
      <c r="A24" s="226" t="s">
        <v>16</v>
      </c>
      <c r="B24" s="227"/>
      <c r="C24" s="128">
        <v>21</v>
      </c>
      <c r="D24" s="240" t="s">
        <v>182</v>
      </c>
      <c r="E24" s="241"/>
      <c r="F24" s="241"/>
      <c r="G24" s="242"/>
      <c r="H24" s="131" t="s">
        <v>19</v>
      </c>
      <c r="I24" s="214">
        <v>3120</v>
      </c>
      <c r="J24" s="105"/>
      <c r="K24" s="105"/>
      <c r="L24" s="105"/>
    </row>
    <row r="25" spans="1:12" ht="12.75">
      <c r="A25" s="122"/>
      <c r="B25" s="123"/>
      <c r="C25" s="114"/>
      <c r="D25" s="130"/>
      <c r="E25" s="130"/>
      <c r="F25" s="130"/>
      <c r="G25" s="123"/>
      <c r="H25" s="123" t="s">
        <v>20</v>
      </c>
      <c r="I25" s="132"/>
      <c r="J25" s="105"/>
      <c r="K25" s="105"/>
      <c r="L25" s="105"/>
    </row>
    <row r="26" spans="1:12" ht="12.75">
      <c r="A26" s="226" t="s">
        <v>17</v>
      </c>
      <c r="B26" s="227"/>
      <c r="C26" s="133" t="s">
        <v>286</v>
      </c>
      <c r="D26" s="134"/>
      <c r="E26" s="135"/>
      <c r="F26" s="130"/>
      <c r="G26" s="243" t="s">
        <v>21</v>
      </c>
      <c r="H26" s="227"/>
      <c r="I26" s="136" t="s">
        <v>306</v>
      </c>
      <c r="J26" s="105"/>
      <c r="K26" s="105"/>
      <c r="L26" s="105"/>
    </row>
    <row r="27" spans="1:12" ht="12.75">
      <c r="A27" s="122"/>
      <c r="B27" s="123"/>
      <c r="C27" s="114"/>
      <c r="D27" s="130"/>
      <c r="E27" s="130"/>
      <c r="F27" s="130"/>
      <c r="G27" s="130"/>
      <c r="H27" s="114"/>
      <c r="I27" s="137"/>
      <c r="J27" s="105"/>
      <c r="K27" s="105"/>
      <c r="L27" s="105"/>
    </row>
    <row r="28" spans="1:12" ht="12.75">
      <c r="A28" s="247" t="s">
        <v>18</v>
      </c>
      <c r="B28" s="248"/>
      <c r="C28" s="249"/>
      <c r="D28" s="249"/>
      <c r="E28" s="250" t="s">
        <v>22</v>
      </c>
      <c r="F28" s="251"/>
      <c r="G28" s="251"/>
      <c r="H28" s="252" t="s">
        <v>7</v>
      </c>
      <c r="I28" s="253"/>
      <c r="J28" s="105"/>
      <c r="K28" s="105"/>
      <c r="L28" s="105"/>
    </row>
    <row r="29" spans="1:12" ht="12.75">
      <c r="A29" s="138"/>
      <c r="B29" s="135"/>
      <c r="C29" s="135"/>
      <c r="D29" s="114"/>
      <c r="E29" s="114"/>
      <c r="F29" s="114"/>
      <c r="G29" s="114"/>
      <c r="H29" s="139"/>
      <c r="I29" s="137"/>
      <c r="J29" s="105"/>
      <c r="K29" s="105"/>
      <c r="L29" s="105"/>
    </row>
    <row r="30" spans="1:12" ht="12.75">
      <c r="A30" s="254" t="s">
        <v>287</v>
      </c>
      <c r="B30" s="255"/>
      <c r="C30" s="255"/>
      <c r="D30" s="256"/>
      <c r="E30" s="254" t="s">
        <v>291</v>
      </c>
      <c r="F30" s="255"/>
      <c r="G30" s="255"/>
      <c r="H30" s="218" t="s">
        <v>292</v>
      </c>
      <c r="I30" s="219"/>
      <c r="J30" s="105"/>
      <c r="K30" s="105"/>
      <c r="L30" s="105"/>
    </row>
    <row r="31" spans="1:12" ht="12.75">
      <c r="A31" s="122"/>
      <c r="B31" s="123"/>
      <c r="C31" s="127"/>
      <c r="D31" s="257"/>
      <c r="E31" s="257"/>
      <c r="F31" s="257"/>
      <c r="G31" s="258"/>
      <c r="H31" s="114"/>
      <c r="I31" s="141"/>
      <c r="J31" s="105"/>
      <c r="K31" s="105"/>
      <c r="L31" s="105"/>
    </row>
    <row r="32" spans="1:12" ht="12.75">
      <c r="A32" s="254" t="s">
        <v>288</v>
      </c>
      <c r="B32" s="255"/>
      <c r="C32" s="255"/>
      <c r="D32" s="256"/>
      <c r="E32" s="254" t="s">
        <v>289</v>
      </c>
      <c r="F32" s="255"/>
      <c r="G32" s="255"/>
      <c r="H32" s="218" t="s">
        <v>290</v>
      </c>
      <c r="I32" s="219"/>
      <c r="J32" s="105"/>
      <c r="K32" s="105"/>
      <c r="L32" s="105"/>
    </row>
    <row r="33" spans="1:12" ht="12.75">
      <c r="A33" s="122"/>
      <c r="B33" s="123"/>
      <c r="C33" s="127"/>
      <c r="D33" s="140"/>
      <c r="E33" s="140"/>
      <c r="F33" s="140"/>
      <c r="G33" s="120"/>
      <c r="H33" s="114"/>
      <c r="I33" s="142"/>
      <c r="J33" s="105"/>
      <c r="K33" s="105"/>
      <c r="L33" s="105"/>
    </row>
    <row r="34" spans="1:12" ht="12.75">
      <c r="A34" s="254" t="s">
        <v>297</v>
      </c>
      <c r="B34" s="255"/>
      <c r="C34" s="255"/>
      <c r="D34" s="256"/>
      <c r="E34" s="254" t="s">
        <v>298</v>
      </c>
      <c r="F34" s="255"/>
      <c r="G34" s="255"/>
      <c r="H34" s="218" t="s">
        <v>299</v>
      </c>
      <c r="I34" s="219"/>
      <c r="J34" s="105"/>
      <c r="K34" s="105"/>
      <c r="L34" s="105"/>
    </row>
    <row r="35" spans="1:12" ht="12.75">
      <c r="A35" s="122"/>
      <c r="B35" s="123"/>
      <c r="C35" s="127"/>
      <c r="D35" s="140"/>
      <c r="E35" s="140"/>
      <c r="F35" s="140"/>
      <c r="G35" s="120"/>
      <c r="H35" s="114"/>
      <c r="I35" s="142"/>
      <c r="J35" s="105"/>
      <c r="K35" s="105"/>
      <c r="L35" s="105"/>
    </row>
    <row r="36" spans="1:12" ht="12.75">
      <c r="A36" s="254" t="s">
        <v>300</v>
      </c>
      <c r="B36" s="255"/>
      <c r="C36" s="255"/>
      <c r="D36" s="256"/>
      <c r="E36" s="254" t="s">
        <v>301</v>
      </c>
      <c r="F36" s="255"/>
      <c r="G36" s="255"/>
      <c r="H36" s="218" t="s">
        <v>302</v>
      </c>
      <c r="I36" s="219"/>
      <c r="J36" s="105"/>
      <c r="K36" s="105"/>
      <c r="L36" s="105"/>
    </row>
    <row r="37" spans="1:12" ht="12.75">
      <c r="A37" s="143"/>
      <c r="B37" s="144"/>
      <c r="C37" s="259"/>
      <c r="D37" s="260"/>
      <c r="E37" s="114"/>
      <c r="F37" s="259"/>
      <c r="G37" s="260"/>
      <c r="H37" s="114"/>
      <c r="I37" s="119"/>
      <c r="J37" s="105"/>
      <c r="K37" s="105"/>
      <c r="L37" s="105"/>
    </row>
    <row r="38" spans="1:12" ht="12.75">
      <c r="A38" s="254" t="s">
        <v>307</v>
      </c>
      <c r="B38" s="255"/>
      <c r="C38" s="255"/>
      <c r="D38" s="256"/>
      <c r="E38" s="254" t="s">
        <v>309</v>
      </c>
      <c r="F38" s="255"/>
      <c r="G38" s="255"/>
      <c r="H38" s="218" t="s">
        <v>310</v>
      </c>
      <c r="I38" s="219"/>
      <c r="J38" s="105"/>
      <c r="K38" s="105"/>
      <c r="L38" s="105"/>
    </row>
    <row r="39" spans="1:12" ht="12.75">
      <c r="A39" s="143"/>
      <c r="B39" s="144"/>
      <c r="C39" s="145"/>
      <c r="D39" s="146"/>
      <c r="E39" s="114"/>
      <c r="F39" s="145"/>
      <c r="G39" s="146"/>
      <c r="H39" s="114"/>
      <c r="I39" s="119"/>
      <c r="J39" s="105"/>
      <c r="K39" s="105"/>
      <c r="L39" s="105"/>
    </row>
    <row r="40" spans="1:12" ht="12.75">
      <c r="A40" s="254"/>
      <c r="B40" s="255"/>
      <c r="C40" s="255"/>
      <c r="D40" s="256"/>
      <c r="E40" s="254"/>
      <c r="F40" s="255"/>
      <c r="G40" s="255"/>
      <c r="H40" s="218"/>
      <c r="I40" s="219"/>
      <c r="J40" s="105"/>
      <c r="K40" s="105"/>
      <c r="L40" s="105"/>
    </row>
    <row r="41" spans="1:12" ht="12.75">
      <c r="A41" s="147"/>
      <c r="B41" s="135"/>
      <c r="C41" s="135"/>
      <c r="D41" s="135"/>
      <c r="E41" s="148"/>
      <c r="F41" s="135"/>
      <c r="G41" s="135"/>
      <c r="H41" s="149"/>
      <c r="I41" s="150"/>
      <c r="J41" s="105"/>
      <c r="K41" s="105"/>
      <c r="L41" s="105"/>
    </row>
    <row r="42" spans="1:12" ht="12.75">
      <c r="A42" s="143"/>
      <c r="B42" s="144"/>
      <c r="C42" s="145"/>
      <c r="D42" s="146"/>
      <c r="E42" s="114"/>
      <c r="F42" s="145"/>
      <c r="G42" s="146"/>
      <c r="H42" s="114"/>
      <c r="I42" s="119"/>
      <c r="J42" s="105"/>
      <c r="K42" s="105"/>
      <c r="L42" s="105"/>
    </row>
    <row r="43" spans="1:12" ht="12.75">
      <c r="A43" s="151"/>
      <c r="B43" s="152"/>
      <c r="C43" s="152"/>
      <c r="D43" s="126"/>
      <c r="E43" s="126"/>
      <c r="F43" s="152"/>
      <c r="G43" s="126"/>
      <c r="H43" s="126"/>
      <c r="I43" s="153"/>
      <c r="J43" s="105"/>
      <c r="K43" s="105"/>
      <c r="L43" s="105"/>
    </row>
    <row r="44" spans="1:12" ht="12.75">
      <c r="A44" s="215" t="s">
        <v>23</v>
      </c>
      <c r="B44" s="267"/>
      <c r="C44" s="218"/>
      <c r="D44" s="219"/>
      <c r="E44" s="114"/>
      <c r="F44" s="232"/>
      <c r="G44" s="255"/>
      <c r="H44" s="255"/>
      <c r="I44" s="256"/>
      <c r="J44" s="105"/>
      <c r="K44" s="105"/>
      <c r="L44" s="105"/>
    </row>
    <row r="45" spans="1:12" ht="12.75">
      <c r="A45" s="143"/>
      <c r="B45" s="144"/>
      <c r="C45" s="259"/>
      <c r="D45" s="260"/>
      <c r="E45" s="114"/>
      <c r="F45" s="259"/>
      <c r="G45" s="261"/>
      <c r="H45" s="154"/>
      <c r="I45" s="155"/>
      <c r="J45" s="105"/>
      <c r="K45" s="105"/>
      <c r="L45" s="105"/>
    </row>
    <row r="46" spans="1:12" ht="12.75">
      <c r="A46" s="215" t="s">
        <v>24</v>
      </c>
      <c r="B46" s="267"/>
      <c r="C46" s="232" t="s">
        <v>267</v>
      </c>
      <c r="D46" s="282"/>
      <c r="E46" s="282"/>
      <c r="F46" s="282"/>
      <c r="G46" s="282"/>
      <c r="H46" s="282"/>
      <c r="I46" s="283"/>
      <c r="J46" s="105"/>
      <c r="K46" s="105"/>
      <c r="L46" s="105"/>
    </row>
    <row r="47" spans="1:12" ht="12.75">
      <c r="A47" s="122"/>
      <c r="B47" s="123"/>
      <c r="C47" s="127" t="s">
        <v>32</v>
      </c>
      <c r="D47" s="114"/>
      <c r="E47" s="114"/>
      <c r="F47" s="114"/>
      <c r="G47" s="114"/>
      <c r="H47" s="114"/>
      <c r="I47" s="119"/>
      <c r="J47" s="105"/>
      <c r="K47" s="105"/>
      <c r="L47" s="105"/>
    </row>
    <row r="48" spans="1:12" ht="12.75">
      <c r="A48" s="215" t="s">
        <v>25</v>
      </c>
      <c r="B48" s="267"/>
      <c r="C48" s="284" t="s">
        <v>268</v>
      </c>
      <c r="D48" s="285"/>
      <c r="E48" s="286"/>
      <c r="F48" s="156"/>
      <c r="G48" s="131" t="s">
        <v>1</v>
      </c>
      <c r="H48" s="287" t="s">
        <v>183</v>
      </c>
      <c r="I48" s="283"/>
      <c r="J48" s="105"/>
      <c r="K48" s="105"/>
      <c r="L48" s="105"/>
    </row>
    <row r="49" spans="1:12" ht="12.75">
      <c r="A49" s="122"/>
      <c r="B49" s="123"/>
      <c r="C49" s="127"/>
      <c r="D49" s="114"/>
      <c r="E49" s="114"/>
      <c r="F49" s="114"/>
      <c r="G49" s="114"/>
      <c r="H49" s="114"/>
      <c r="I49" s="119"/>
      <c r="J49" s="105"/>
      <c r="K49" s="105"/>
      <c r="L49" s="105"/>
    </row>
    <row r="50" spans="1:12" ht="12.75">
      <c r="A50" s="215" t="s">
        <v>13</v>
      </c>
      <c r="B50" s="267"/>
      <c r="C50" s="268" t="s">
        <v>269</v>
      </c>
      <c r="D50" s="269"/>
      <c r="E50" s="269"/>
      <c r="F50" s="269"/>
      <c r="G50" s="269"/>
      <c r="H50" s="269"/>
      <c r="I50" s="270"/>
      <c r="J50" s="105"/>
      <c r="K50" s="105"/>
      <c r="L50" s="105"/>
    </row>
    <row r="51" spans="1:12" ht="12.75">
      <c r="A51" s="122"/>
      <c r="B51" s="123"/>
      <c r="C51" s="114"/>
      <c r="D51" s="114"/>
      <c r="E51" s="114"/>
      <c r="F51" s="114"/>
      <c r="G51" s="114"/>
      <c r="H51" s="114"/>
      <c r="I51" s="119"/>
      <c r="J51" s="105"/>
      <c r="K51" s="105"/>
      <c r="L51" s="105"/>
    </row>
    <row r="52" spans="1:12" ht="12.75">
      <c r="A52" s="226" t="s">
        <v>26</v>
      </c>
      <c r="B52" s="227"/>
      <c r="C52" s="271" t="s">
        <v>184</v>
      </c>
      <c r="D52" s="272"/>
      <c r="E52" s="272"/>
      <c r="F52" s="272"/>
      <c r="G52" s="272"/>
      <c r="H52" s="272"/>
      <c r="I52" s="273"/>
      <c r="J52" s="105"/>
      <c r="K52" s="105"/>
      <c r="L52" s="105"/>
    </row>
    <row r="53" spans="1:12" ht="12.75">
      <c r="A53" s="157"/>
      <c r="B53" s="126"/>
      <c r="C53" s="281" t="s">
        <v>27</v>
      </c>
      <c r="D53" s="281"/>
      <c r="E53" s="281"/>
      <c r="F53" s="281"/>
      <c r="G53" s="281"/>
      <c r="H53" s="281"/>
      <c r="I53" s="158"/>
      <c r="J53" s="105"/>
      <c r="K53" s="105"/>
      <c r="L53" s="105"/>
    </row>
    <row r="54" spans="1:12" ht="12.75">
      <c r="A54" s="159"/>
      <c r="B54" s="160"/>
      <c r="C54" s="161"/>
      <c r="D54" s="161"/>
      <c r="E54" s="161"/>
      <c r="F54" s="161"/>
      <c r="G54" s="161"/>
      <c r="H54" s="161"/>
      <c r="I54" s="158"/>
      <c r="J54" s="105"/>
      <c r="K54" s="105"/>
      <c r="L54" s="105"/>
    </row>
    <row r="55" spans="1:12" ht="12.75">
      <c r="A55" s="159"/>
      <c r="B55" s="274" t="s">
        <v>28</v>
      </c>
      <c r="C55" s="275"/>
      <c r="D55" s="275"/>
      <c r="E55" s="275"/>
      <c r="F55" s="162"/>
      <c r="G55" s="162"/>
      <c r="H55" s="162"/>
      <c r="I55" s="163"/>
      <c r="J55" s="105"/>
      <c r="K55" s="105"/>
      <c r="L55" s="105"/>
    </row>
    <row r="56" spans="1:12" ht="12.75">
      <c r="A56" s="159"/>
      <c r="B56" s="276" t="s">
        <v>294</v>
      </c>
      <c r="C56" s="277"/>
      <c r="D56" s="277"/>
      <c r="E56" s="277"/>
      <c r="F56" s="277"/>
      <c r="G56" s="277"/>
      <c r="H56" s="277"/>
      <c r="I56" s="278"/>
      <c r="J56" s="105"/>
      <c r="K56" s="105"/>
      <c r="L56" s="105"/>
    </row>
    <row r="57" spans="1:12" ht="12.75">
      <c r="A57" s="159"/>
      <c r="B57" s="166" t="s">
        <v>260</v>
      </c>
      <c r="C57" s="164"/>
      <c r="D57" s="164"/>
      <c r="E57" s="164"/>
      <c r="F57" s="164"/>
      <c r="G57" s="164"/>
      <c r="H57" s="164"/>
      <c r="I57" s="165"/>
      <c r="J57" s="105"/>
      <c r="K57" s="105"/>
      <c r="L57" s="105"/>
    </row>
    <row r="58" spans="1:12" ht="12.75">
      <c r="A58" s="159"/>
      <c r="B58" s="276" t="s">
        <v>295</v>
      </c>
      <c r="C58" s="277"/>
      <c r="D58" s="277"/>
      <c r="E58" s="277"/>
      <c r="F58" s="277"/>
      <c r="G58" s="277"/>
      <c r="H58" s="277"/>
      <c r="I58" s="278"/>
      <c r="J58" s="105"/>
      <c r="K58" s="105"/>
      <c r="L58" s="105"/>
    </row>
    <row r="59" spans="1:12" ht="12.75">
      <c r="A59" s="159"/>
      <c r="B59" s="167"/>
      <c r="C59" s="167"/>
      <c r="D59" s="167"/>
      <c r="E59" s="167"/>
      <c r="F59" s="167"/>
      <c r="G59" s="167"/>
      <c r="H59" s="167"/>
      <c r="I59" s="168"/>
      <c r="J59" s="105"/>
      <c r="K59" s="105"/>
      <c r="L59" s="105"/>
    </row>
    <row r="60" spans="1:12" ht="12.75">
      <c r="A60" s="159"/>
      <c r="B60" s="166"/>
      <c r="C60" s="164"/>
      <c r="D60" s="164"/>
      <c r="E60" s="164"/>
      <c r="F60" s="164"/>
      <c r="G60" s="164"/>
      <c r="H60" s="164"/>
      <c r="I60" s="165"/>
      <c r="J60" s="105"/>
      <c r="K60" s="105"/>
      <c r="L60" s="105"/>
    </row>
    <row r="61" spans="1:12" ht="13.5" thickBot="1">
      <c r="A61" s="169" t="s">
        <v>2</v>
      </c>
      <c r="B61" s="170"/>
      <c r="C61" s="170"/>
      <c r="D61" s="170"/>
      <c r="E61" s="170"/>
      <c r="F61" s="170"/>
      <c r="G61" s="171"/>
      <c r="H61" s="172"/>
      <c r="I61" s="173"/>
      <c r="J61" s="105"/>
      <c r="K61" s="105"/>
      <c r="L61" s="105"/>
    </row>
    <row r="62" spans="1:12" ht="12.75">
      <c r="A62" s="174"/>
      <c r="B62" s="170"/>
      <c r="C62" s="170"/>
      <c r="D62" s="170"/>
      <c r="E62" s="160" t="s">
        <v>29</v>
      </c>
      <c r="F62" s="175"/>
      <c r="G62" s="262" t="s">
        <v>30</v>
      </c>
      <c r="H62" s="263"/>
      <c r="I62" s="264"/>
      <c r="J62" s="105"/>
      <c r="K62" s="105"/>
      <c r="L62" s="105"/>
    </row>
    <row r="63" spans="1:12" ht="12.75">
      <c r="A63" s="176"/>
      <c r="B63" s="177"/>
      <c r="C63" s="178"/>
      <c r="D63" s="178"/>
      <c r="E63" s="178"/>
      <c r="F63" s="178"/>
      <c r="G63" s="265"/>
      <c r="H63" s="266"/>
      <c r="I63" s="179"/>
      <c r="J63" s="105"/>
      <c r="K63" s="105"/>
      <c r="L63" s="105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K1"/>
    </sheetView>
  </sheetViews>
  <sheetFormatPr defaultColWidth="9.140625" defaultRowHeight="12.75"/>
  <cols>
    <col min="1" max="9" width="9.140625" style="54" customWidth="1"/>
    <col min="10" max="10" width="12.57421875" style="54" customWidth="1"/>
    <col min="11" max="11" width="12.28125" style="78" customWidth="1"/>
    <col min="12" max="12" width="10.140625" style="54" bestFit="1" customWidth="1"/>
    <col min="13" max="13" width="9.140625" style="54" customWidth="1"/>
    <col min="14" max="14" width="10.140625" style="54" bestFit="1" customWidth="1"/>
    <col min="15" max="16384" width="9.140625" style="54" customWidth="1"/>
  </cols>
  <sheetData>
    <row r="1" spans="1:11" ht="12.75" customHeight="1">
      <c r="A1" s="321" t="s">
        <v>114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338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4" t="s">
        <v>185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24">
      <c r="A4" s="327" t="s">
        <v>110</v>
      </c>
      <c r="B4" s="328"/>
      <c r="C4" s="328"/>
      <c r="D4" s="328"/>
      <c r="E4" s="328"/>
      <c r="F4" s="328"/>
      <c r="G4" s="328"/>
      <c r="H4" s="329"/>
      <c r="I4" s="55" t="s">
        <v>111</v>
      </c>
      <c r="J4" s="56" t="s">
        <v>112</v>
      </c>
      <c r="K4" s="57" t="s">
        <v>113</v>
      </c>
    </row>
    <row r="5" spans="1:11" ht="12.75">
      <c r="A5" s="330">
        <v>1</v>
      </c>
      <c r="B5" s="330"/>
      <c r="C5" s="330"/>
      <c r="D5" s="330"/>
      <c r="E5" s="330"/>
      <c r="F5" s="330"/>
      <c r="G5" s="330"/>
      <c r="H5" s="330"/>
      <c r="I5" s="59">
        <v>2</v>
      </c>
      <c r="J5" s="58">
        <v>3</v>
      </c>
      <c r="K5" s="58">
        <v>4</v>
      </c>
    </row>
    <row r="6" spans="1:11" ht="12.75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3"/>
    </row>
    <row r="7" spans="1:11" ht="12.75">
      <c r="A7" s="302" t="s">
        <v>186</v>
      </c>
      <c r="B7" s="303"/>
      <c r="C7" s="303"/>
      <c r="D7" s="303"/>
      <c r="E7" s="303"/>
      <c r="F7" s="303"/>
      <c r="G7" s="303"/>
      <c r="H7" s="320"/>
      <c r="I7" s="60">
        <v>1</v>
      </c>
      <c r="J7" s="61"/>
      <c r="K7" s="61"/>
    </row>
    <row r="8" spans="1:11" ht="12.75">
      <c r="A8" s="309" t="s">
        <v>313</v>
      </c>
      <c r="B8" s="310"/>
      <c r="C8" s="310"/>
      <c r="D8" s="310"/>
      <c r="E8" s="310"/>
      <c r="F8" s="310"/>
      <c r="G8" s="310"/>
      <c r="H8" s="311"/>
      <c r="I8" s="62">
        <v>2</v>
      </c>
      <c r="J8" s="63">
        <v>212686963.05175003</v>
      </c>
      <c r="K8" s="63">
        <v>183096124.50438997</v>
      </c>
    </row>
    <row r="9" spans="1:11" ht="12.75">
      <c r="A9" s="306" t="s">
        <v>33</v>
      </c>
      <c r="B9" s="307"/>
      <c r="C9" s="307"/>
      <c r="D9" s="307"/>
      <c r="E9" s="307"/>
      <c r="F9" s="307"/>
      <c r="G9" s="307"/>
      <c r="H9" s="308"/>
      <c r="I9" s="62">
        <v>3</v>
      </c>
      <c r="J9" s="64">
        <v>6159780.65</v>
      </c>
      <c r="K9" s="64">
        <v>5334670.99</v>
      </c>
    </row>
    <row r="10" spans="1:11" ht="12.75" customHeight="1">
      <c r="A10" s="306" t="s">
        <v>34</v>
      </c>
      <c r="B10" s="307"/>
      <c r="C10" s="307"/>
      <c r="D10" s="307"/>
      <c r="E10" s="307"/>
      <c r="F10" s="307"/>
      <c r="G10" s="307"/>
      <c r="H10" s="308"/>
      <c r="I10" s="62">
        <v>4</v>
      </c>
      <c r="J10" s="65"/>
      <c r="K10" s="65"/>
    </row>
    <row r="11" spans="1:11" ht="12.75" customHeight="1">
      <c r="A11" s="306" t="s">
        <v>35</v>
      </c>
      <c r="B11" s="307"/>
      <c r="C11" s="307"/>
      <c r="D11" s="307"/>
      <c r="E11" s="307"/>
      <c r="F11" s="307"/>
      <c r="G11" s="307"/>
      <c r="H11" s="308"/>
      <c r="I11" s="62">
        <v>5</v>
      </c>
      <c r="J11" s="65">
        <v>1986534.9100000001</v>
      </c>
      <c r="K11" s="65">
        <v>1161425.25</v>
      </c>
    </row>
    <row r="12" spans="1:11" ht="12.75" customHeight="1">
      <c r="A12" s="306" t="s">
        <v>0</v>
      </c>
      <c r="B12" s="307"/>
      <c r="C12" s="307"/>
      <c r="D12" s="307"/>
      <c r="E12" s="307"/>
      <c r="F12" s="307"/>
      <c r="G12" s="307"/>
      <c r="H12" s="308"/>
      <c r="I12" s="62">
        <v>6</v>
      </c>
      <c r="J12" s="65">
        <v>4173245.74</v>
      </c>
      <c r="K12" s="65">
        <v>4173245.74</v>
      </c>
    </row>
    <row r="13" spans="1:11" ht="12.75" customHeight="1">
      <c r="A13" s="306" t="s">
        <v>36</v>
      </c>
      <c r="B13" s="307"/>
      <c r="C13" s="307"/>
      <c r="D13" s="307"/>
      <c r="E13" s="307"/>
      <c r="F13" s="307"/>
      <c r="G13" s="307"/>
      <c r="H13" s="308"/>
      <c r="I13" s="62">
        <v>7</v>
      </c>
      <c r="J13" s="65"/>
      <c r="K13" s="65"/>
    </row>
    <row r="14" spans="1:11" ht="12.75" customHeight="1">
      <c r="A14" s="306" t="s">
        <v>37</v>
      </c>
      <c r="B14" s="307"/>
      <c r="C14" s="307"/>
      <c r="D14" s="307"/>
      <c r="E14" s="307"/>
      <c r="F14" s="307"/>
      <c r="G14" s="307"/>
      <c r="H14" s="308"/>
      <c r="I14" s="62">
        <v>8</v>
      </c>
      <c r="J14" s="65"/>
      <c r="K14" s="65"/>
    </row>
    <row r="15" spans="1:11" ht="12.75" customHeight="1">
      <c r="A15" s="306" t="s">
        <v>38</v>
      </c>
      <c r="B15" s="307"/>
      <c r="C15" s="307"/>
      <c r="D15" s="307"/>
      <c r="E15" s="307"/>
      <c r="F15" s="307"/>
      <c r="G15" s="307"/>
      <c r="H15" s="308"/>
      <c r="I15" s="62">
        <v>9</v>
      </c>
      <c r="J15" s="65"/>
      <c r="K15" s="65"/>
    </row>
    <row r="16" spans="1:11" ht="12.75">
      <c r="A16" s="306" t="s">
        <v>187</v>
      </c>
      <c r="B16" s="307"/>
      <c r="C16" s="307"/>
      <c r="D16" s="307"/>
      <c r="E16" s="307"/>
      <c r="F16" s="307"/>
      <c r="G16" s="307"/>
      <c r="H16" s="308"/>
      <c r="I16" s="62">
        <v>10</v>
      </c>
      <c r="J16" s="64">
        <v>108711754.60175002</v>
      </c>
      <c r="K16" s="64">
        <v>106314070.96439001</v>
      </c>
    </row>
    <row r="17" spans="1:11" ht="12.75">
      <c r="A17" s="306" t="s">
        <v>39</v>
      </c>
      <c r="B17" s="307"/>
      <c r="C17" s="307"/>
      <c r="D17" s="307"/>
      <c r="E17" s="307"/>
      <c r="F17" s="307"/>
      <c r="G17" s="307"/>
      <c r="H17" s="308"/>
      <c r="I17" s="62">
        <v>11</v>
      </c>
      <c r="J17" s="65">
        <v>15605344.05</v>
      </c>
      <c r="K17" s="65">
        <v>15605344.05</v>
      </c>
    </row>
    <row r="18" spans="1:11" ht="12.75">
      <c r="A18" s="306" t="s">
        <v>40</v>
      </c>
      <c r="B18" s="307"/>
      <c r="C18" s="307"/>
      <c r="D18" s="307"/>
      <c r="E18" s="307"/>
      <c r="F18" s="307"/>
      <c r="G18" s="307"/>
      <c r="H18" s="308"/>
      <c r="I18" s="62">
        <v>12</v>
      </c>
      <c r="J18" s="65">
        <v>30071396.15</v>
      </c>
      <c r="K18" s="65">
        <v>28671133.77</v>
      </c>
    </row>
    <row r="19" spans="1:11" ht="12.75">
      <c r="A19" s="306" t="s">
        <v>41</v>
      </c>
      <c r="B19" s="307"/>
      <c r="C19" s="307"/>
      <c r="D19" s="307"/>
      <c r="E19" s="307"/>
      <c r="F19" s="307"/>
      <c r="G19" s="307"/>
      <c r="H19" s="308"/>
      <c r="I19" s="62">
        <v>13</v>
      </c>
      <c r="J19" s="65">
        <v>45630313.186</v>
      </c>
      <c r="K19" s="65">
        <v>44957075.2026</v>
      </c>
    </row>
    <row r="20" spans="1:11" ht="12.75">
      <c r="A20" s="306" t="s">
        <v>42</v>
      </c>
      <c r="B20" s="307"/>
      <c r="C20" s="307"/>
      <c r="D20" s="307"/>
      <c r="E20" s="307"/>
      <c r="F20" s="307"/>
      <c r="G20" s="307"/>
      <c r="H20" s="308"/>
      <c r="I20" s="62">
        <v>14</v>
      </c>
      <c r="J20" s="65">
        <v>15548803.42575</v>
      </c>
      <c r="K20" s="65">
        <v>15280299.98179</v>
      </c>
    </row>
    <row r="21" spans="1:11" ht="12.75">
      <c r="A21" s="306" t="s">
        <v>43</v>
      </c>
      <c r="B21" s="307"/>
      <c r="C21" s="307"/>
      <c r="D21" s="307"/>
      <c r="E21" s="307"/>
      <c r="F21" s="307"/>
      <c r="G21" s="307"/>
      <c r="H21" s="308"/>
      <c r="I21" s="62">
        <v>15</v>
      </c>
      <c r="J21" s="65"/>
      <c r="K21" s="65"/>
    </row>
    <row r="22" spans="1:11" ht="12.75">
      <c r="A22" s="306" t="s">
        <v>44</v>
      </c>
      <c r="B22" s="307"/>
      <c r="C22" s="307"/>
      <c r="D22" s="307"/>
      <c r="E22" s="307"/>
      <c r="F22" s="307"/>
      <c r="G22" s="307"/>
      <c r="H22" s="308"/>
      <c r="I22" s="62">
        <v>16</v>
      </c>
      <c r="J22" s="65"/>
      <c r="K22" s="65"/>
    </row>
    <row r="23" spans="1:11" ht="12.75">
      <c r="A23" s="306" t="s">
        <v>45</v>
      </c>
      <c r="B23" s="307"/>
      <c r="C23" s="307"/>
      <c r="D23" s="307"/>
      <c r="E23" s="307"/>
      <c r="F23" s="307"/>
      <c r="G23" s="307"/>
      <c r="H23" s="308"/>
      <c r="I23" s="62">
        <v>17</v>
      </c>
      <c r="J23" s="65">
        <v>1779909.17</v>
      </c>
      <c r="K23" s="65">
        <v>1730065.59</v>
      </c>
    </row>
    <row r="24" spans="1:11" ht="12.75">
      <c r="A24" s="306" t="s">
        <v>46</v>
      </c>
      <c r="B24" s="307"/>
      <c r="C24" s="307"/>
      <c r="D24" s="307"/>
      <c r="E24" s="307"/>
      <c r="F24" s="307"/>
      <c r="G24" s="307"/>
      <c r="H24" s="308"/>
      <c r="I24" s="62">
        <v>18</v>
      </c>
      <c r="J24" s="65">
        <v>75988.62</v>
      </c>
      <c r="K24" s="65">
        <v>70152.37</v>
      </c>
    </row>
    <row r="25" spans="1:11" ht="12.75">
      <c r="A25" s="306" t="s">
        <v>47</v>
      </c>
      <c r="B25" s="307"/>
      <c r="C25" s="307"/>
      <c r="D25" s="307"/>
      <c r="E25" s="307"/>
      <c r="F25" s="307"/>
      <c r="G25" s="307"/>
      <c r="H25" s="308"/>
      <c r="I25" s="62">
        <v>19</v>
      </c>
      <c r="J25" s="65"/>
      <c r="K25" s="65"/>
    </row>
    <row r="26" spans="1:11" ht="12.75">
      <c r="A26" s="306" t="s">
        <v>188</v>
      </c>
      <c r="B26" s="307"/>
      <c r="C26" s="307"/>
      <c r="D26" s="307"/>
      <c r="E26" s="307"/>
      <c r="F26" s="307"/>
      <c r="G26" s="307"/>
      <c r="H26" s="308"/>
      <c r="I26" s="62">
        <v>20</v>
      </c>
      <c r="J26" s="64">
        <v>27895051.53</v>
      </c>
      <c r="K26" s="64">
        <v>28086800.5</v>
      </c>
    </row>
    <row r="27" spans="1:11" ht="12.75" customHeight="1">
      <c r="A27" s="306" t="s">
        <v>48</v>
      </c>
      <c r="B27" s="307"/>
      <c r="C27" s="307"/>
      <c r="D27" s="307"/>
      <c r="E27" s="307"/>
      <c r="F27" s="307"/>
      <c r="G27" s="307"/>
      <c r="H27" s="308"/>
      <c r="I27" s="62">
        <v>21</v>
      </c>
      <c r="J27" s="65"/>
      <c r="K27" s="66"/>
    </row>
    <row r="28" spans="1:11" ht="12.75" customHeight="1">
      <c r="A28" s="306" t="s">
        <v>49</v>
      </c>
      <c r="B28" s="307"/>
      <c r="C28" s="307"/>
      <c r="D28" s="307"/>
      <c r="E28" s="307"/>
      <c r="F28" s="307"/>
      <c r="G28" s="307"/>
      <c r="H28" s="308"/>
      <c r="I28" s="62">
        <v>22</v>
      </c>
      <c r="J28" s="65"/>
      <c r="K28" s="65"/>
    </row>
    <row r="29" spans="1:11" ht="12.75" customHeight="1">
      <c r="A29" s="306" t="s">
        <v>50</v>
      </c>
      <c r="B29" s="307"/>
      <c r="C29" s="307"/>
      <c r="D29" s="307"/>
      <c r="E29" s="307"/>
      <c r="F29" s="307"/>
      <c r="G29" s="307"/>
      <c r="H29" s="308"/>
      <c r="I29" s="62">
        <v>23</v>
      </c>
      <c r="J29" s="65"/>
      <c r="K29" s="65"/>
    </row>
    <row r="30" spans="1:11" ht="12.75" customHeight="1">
      <c r="A30" s="306" t="s">
        <v>148</v>
      </c>
      <c r="B30" s="307"/>
      <c r="C30" s="307"/>
      <c r="D30" s="307"/>
      <c r="E30" s="307"/>
      <c r="F30" s="307"/>
      <c r="G30" s="307"/>
      <c r="H30" s="308"/>
      <c r="I30" s="62">
        <v>24</v>
      </c>
      <c r="J30" s="65"/>
      <c r="K30" s="65"/>
    </row>
    <row r="31" spans="1:11" ht="12.75" customHeight="1">
      <c r="A31" s="306" t="s">
        <v>53</v>
      </c>
      <c r="B31" s="307"/>
      <c r="C31" s="307"/>
      <c r="D31" s="307"/>
      <c r="E31" s="307"/>
      <c r="F31" s="307"/>
      <c r="G31" s="307"/>
      <c r="H31" s="308"/>
      <c r="I31" s="62">
        <v>25</v>
      </c>
      <c r="J31" s="65"/>
      <c r="K31" s="65"/>
    </row>
    <row r="32" spans="1:11" ht="12.75" customHeight="1">
      <c r="A32" s="306" t="s">
        <v>52</v>
      </c>
      <c r="B32" s="307"/>
      <c r="C32" s="307"/>
      <c r="D32" s="307"/>
      <c r="E32" s="307"/>
      <c r="F32" s="307"/>
      <c r="G32" s="307"/>
      <c r="H32" s="308"/>
      <c r="I32" s="62">
        <v>26</v>
      </c>
      <c r="J32" s="65">
        <v>27855051.53</v>
      </c>
      <c r="K32" s="65">
        <v>28046800.5</v>
      </c>
    </row>
    <row r="33" spans="1:11" ht="12.75" customHeight="1">
      <c r="A33" s="306" t="s">
        <v>51</v>
      </c>
      <c r="B33" s="307"/>
      <c r="C33" s="307"/>
      <c r="D33" s="307"/>
      <c r="E33" s="307"/>
      <c r="F33" s="307"/>
      <c r="G33" s="307"/>
      <c r="H33" s="308"/>
      <c r="I33" s="62">
        <v>27</v>
      </c>
      <c r="J33" s="65">
        <v>40000</v>
      </c>
      <c r="K33" s="67">
        <v>40000</v>
      </c>
    </row>
    <row r="34" spans="1:11" ht="12.75" customHeight="1">
      <c r="A34" s="306" t="s">
        <v>147</v>
      </c>
      <c r="B34" s="307"/>
      <c r="C34" s="307"/>
      <c r="D34" s="307"/>
      <c r="E34" s="307"/>
      <c r="F34" s="307"/>
      <c r="G34" s="307"/>
      <c r="H34" s="308"/>
      <c r="I34" s="62">
        <v>28</v>
      </c>
      <c r="J34" s="65"/>
      <c r="K34" s="65"/>
    </row>
    <row r="35" spans="1:11" ht="12.75">
      <c r="A35" s="306" t="s">
        <v>189</v>
      </c>
      <c r="B35" s="307"/>
      <c r="C35" s="307"/>
      <c r="D35" s="307"/>
      <c r="E35" s="307"/>
      <c r="F35" s="307"/>
      <c r="G35" s="307"/>
      <c r="H35" s="308"/>
      <c r="I35" s="62">
        <v>29</v>
      </c>
      <c r="J35" s="64">
        <v>55018983.15</v>
      </c>
      <c r="K35" s="64">
        <v>28443580.6</v>
      </c>
    </row>
    <row r="36" spans="1:11" ht="12.75" customHeight="1">
      <c r="A36" s="306" t="s">
        <v>54</v>
      </c>
      <c r="B36" s="307"/>
      <c r="C36" s="307"/>
      <c r="D36" s="307"/>
      <c r="E36" s="307"/>
      <c r="F36" s="307"/>
      <c r="G36" s="307"/>
      <c r="H36" s="308"/>
      <c r="I36" s="62">
        <v>30</v>
      </c>
      <c r="J36" s="65">
        <v>1156317.49</v>
      </c>
      <c r="K36" s="65">
        <v>0</v>
      </c>
    </row>
    <row r="37" spans="1:14" ht="12.75" customHeight="1">
      <c r="A37" s="306" t="s">
        <v>55</v>
      </c>
      <c r="B37" s="307"/>
      <c r="C37" s="307"/>
      <c r="D37" s="307"/>
      <c r="E37" s="307"/>
      <c r="F37" s="307"/>
      <c r="G37" s="307"/>
      <c r="H37" s="308"/>
      <c r="I37" s="62">
        <v>31</v>
      </c>
      <c r="J37" s="65">
        <v>53318298.63</v>
      </c>
      <c r="K37" s="65">
        <v>28145199.22</v>
      </c>
      <c r="N37" s="68"/>
    </row>
    <row r="38" spans="1:11" ht="12.75" customHeight="1">
      <c r="A38" s="306" t="s">
        <v>56</v>
      </c>
      <c r="B38" s="307"/>
      <c r="C38" s="307"/>
      <c r="D38" s="307"/>
      <c r="E38" s="307"/>
      <c r="F38" s="307"/>
      <c r="G38" s="307"/>
      <c r="H38" s="308"/>
      <c r="I38" s="62">
        <v>32</v>
      </c>
      <c r="J38" s="65">
        <v>544367.0299999958</v>
      </c>
      <c r="K38" s="65">
        <v>298381.3800000027</v>
      </c>
    </row>
    <row r="39" spans="1:11" ht="12.75">
      <c r="A39" s="306" t="s">
        <v>57</v>
      </c>
      <c r="B39" s="307"/>
      <c r="C39" s="307"/>
      <c r="D39" s="307"/>
      <c r="E39" s="307"/>
      <c r="F39" s="307"/>
      <c r="G39" s="307"/>
      <c r="H39" s="308"/>
      <c r="I39" s="62">
        <v>33</v>
      </c>
      <c r="J39" s="65">
        <v>14901393.12</v>
      </c>
      <c r="K39" s="65">
        <v>14917001.45</v>
      </c>
    </row>
    <row r="40" spans="1:11" ht="12.75">
      <c r="A40" s="309" t="s">
        <v>314</v>
      </c>
      <c r="B40" s="310"/>
      <c r="C40" s="310"/>
      <c r="D40" s="310"/>
      <c r="E40" s="310"/>
      <c r="F40" s="310"/>
      <c r="G40" s="310"/>
      <c r="H40" s="311"/>
      <c r="I40" s="62">
        <v>34</v>
      </c>
      <c r="J40" s="63">
        <v>602856687.10729</v>
      </c>
      <c r="K40" s="63">
        <v>644349313.8641</v>
      </c>
    </row>
    <row r="41" spans="1:11" ht="12.75">
      <c r="A41" s="306" t="s">
        <v>58</v>
      </c>
      <c r="B41" s="307"/>
      <c r="C41" s="307"/>
      <c r="D41" s="307"/>
      <c r="E41" s="307"/>
      <c r="F41" s="307"/>
      <c r="G41" s="307"/>
      <c r="H41" s="308"/>
      <c r="I41" s="62">
        <v>35</v>
      </c>
      <c r="J41" s="64">
        <v>18871790.79834</v>
      </c>
      <c r="K41" s="64">
        <v>143305769.41809</v>
      </c>
    </row>
    <row r="42" spans="1:11" ht="12.75">
      <c r="A42" s="306" t="s">
        <v>59</v>
      </c>
      <c r="B42" s="307"/>
      <c r="C42" s="307"/>
      <c r="D42" s="307"/>
      <c r="E42" s="307"/>
      <c r="F42" s="307"/>
      <c r="G42" s="307"/>
      <c r="H42" s="308"/>
      <c r="I42" s="62">
        <v>36</v>
      </c>
      <c r="J42" s="65"/>
      <c r="K42" s="65">
        <v>11.94</v>
      </c>
    </row>
    <row r="43" spans="1:14" ht="12.75">
      <c r="A43" s="306" t="s">
        <v>60</v>
      </c>
      <c r="B43" s="307"/>
      <c r="C43" s="307"/>
      <c r="D43" s="307"/>
      <c r="E43" s="307"/>
      <c r="F43" s="307"/>
      <c r="G43" s="307"/>
      <c r="H43" s="308"/>
      <c r="I43" s="62">
        <v>37</v>
      </c>
      <c r="J43" s="65">
        <v>18870116.26834</v>
      </c>
      <c r="K43" s="65">
        <v>143303957.47809</v>
      </c>
      <c r="L43" s="68"/>
      <c r="N43" s="68"/>
    </row>
    <row r="44" spans="1:11" ht="12.75">
      <c r="A44" s="306" t="s">
        <v>145</v>
      </c>
      <c r="B44" s="307"/>
      <c r="C44" s="307"/>
      <c r="D44" s="307"/>
      <c r="E44" s="307"/>
      <c r="F44" s="307"/>
      <c r="G44" s="307"/>
      <c r="H44" s="308"/>
      <c r="I44" s="62">
        <v>38</v>
      </c>
      <c r="J44" s="65"/>
      <c r="K44" s="65"/>
    </row>
    <row r="45" spans="1:11" ht="12.75">
      <c r="A45" s="306" t="s">
        <v>146</v>
      </c>
      <c r="B45" s="307"/>
      <c r="C45" s="307"/>
      <c r="D45" s="307"/>
      <c r="E45" s="307"/>
      <c r="F45" s="307"/>
      <c r="G45" s="307"/>
      <c r="H45" s="308"/>
      <c r="I45" s="62">
        <v>39</v>
      </c>
      <c r="J45" s="65"/>
      <c r="K45" s="65"/>
    </row>
    <row r="46" spans="1:14" ht="12.75">
      <c r="A46" s="306" t="s">
        <v>61</v>
      </c>
      <c r="B46" s="307"/>
      <c r="C46" s="307"/>
      <c r="D46" s="307"/>
      <c r="E46" s="307"/>
      <c r="F46" s="307"/>
      <c r="G46" s="307"/>
      <c r="H46" s="308"/>
      <c r="I46" s="62">
        <v>40</v>
      </c>
      <c r="J46" s="65">
        <v>1674.53</v>
      </c>
      <c r="K46" s="65">
        <v>1800</v>
      </c>
      <c r="N46" s="68"/>
    </row>
    <row r="47" spans="1:11" ht="12.75">
      <c r="A47" s="306" t="s">
        <v>62</v>
      </c>
      <c r="B47" s="307"/>
      <c r="C47" s="307"/>
      <c r="D47" s="307"/>
      <c r="E47" s="307"/>
      <c r="F47" s="307"/>
      <c r="G47" s="307"/>
      <c r="H47" s="308"/>
      <c r="I47" s="62">
        <v>41</v>
      </c>
      <c r="J47" s="65"/>
      <c r="K47" s="65"/>
    </row>
    <row r="48" spans="1:11" ht="12.75">
      <c r="A48" s="306" t="s">
        <v>63</v>
      </c>
      <c r="B48" s="307"/>
      <c r="C48" s="307"/>
      <c r="D48" s="307"/>
      <c r="E48" s="307"/>
      <c r="F48" s="307"/>
      <c r="G48" s="307"/>
      <c r="H48" s="308"/>
      <c r="I48" s="62">
        <v>42</v>
      </c>
      <c r="J48" s="65"/>
      <c r="K48" s="65"/>
    </row>
    <row r="49" spans="1:11" ht="12.75">
      <c r="A49" s="306" t="s">
        <v>64</v>
      </c>
      <c r="B49" s="307"/>
      <c r="C49" s="307"/>
      <c r="D49" s="307"/>
      <c r="E49" s="307"/>
      <c r="F49" s="307"/>
      <c r="G49" s="307"/>
      <c r="H49" s="308"/>
      <c r="I49" s="62">
        <v>43</v>
      </c>
      <c r="J49" s="64">
        <v>340203485.61042005</v>
      </c>
      <c r="K49" s="64">
        <v>303579908.97844</v>
      </c>
    </row>
    <row r="50" spans="1:11" ht="12.75">
      <c r="A50" s="306" t="s">
        <v>65</v>
      </c>
      <c r="B50" s="307"/>
      <c r="C50" s="307"/>
      <c r="D50" s="307"/>
      <c r="E50" s="307"/>
      <c r="F50" s="307"/>
      <c r="G50" s="307"/>
      <c r="H50" s="308"/>
      <c r="I50" s="62">
        <v>44</v>
      </c>
      <c r="J50" s="65">
        <v>104483166.70364</v>
      </c>
      <c r="K50" s="65">
        <v>108014946.53119001</v>
      </c>
    </row>
    <row r="51" spans="1:11" ht="12.75">
      <c r="A51" s="306" t="s">
        <v>66</v>
      </c>
      <c r="B51" s="307"/>
      <c r="C51" s="307"/>
      <c r="D51" s="307"/>
      <c r="E51" s="307"/>
      <c r="F51" s="307"/>
      <c r="G51" s="307"/>
      <c r="H51" s="308"/>
      <c r="I51" s="62">
        <v>45</v>
      </c>
      <c r="J51" s="65">
        <v>144444881.50348</v>
      </c>
      <c r="K51" s="65">
        <v>169245817.08997</v>
      </c>
    </row>
    <row r="52" spans="1:11" ht="12.75">
      <c r="A52" s="306" t="s">
        <v>67</v>
      </c>
      <c r="B52" s="307"/>
      <c r="C52" s="307"/>
      <c r="D52" s="307"/>
      <c r="E52" s="307"/>
      <c r="F52" s="307"/>
      <c r="G52" s="307"/>
      <c r="H52" s="308"/>
      <c r="I52" s="62">
        <v>46</v>
      </c>
      <c r="J52" s="65"/>
      <c r="K52" s="65"/>
    </row>
    <row r="53" spans="1:11" ht="12.75">
      <c r="A53" s="306" t="s">
        <v>68</v>
      </c>
      <c r="B53" s="307"/>
      <c r="C53" s="307"/>
      <c r="D53" s="307"/>
      <c r="E53" s="307"/>
      <c r="F53" s="307"/>
      <c r="G53" s="307"/>
      <c r="H53" s="308"/>
      <c r="I53" s="62">
        <v>47</v>
      </c>
      <c r="J53" s="65"/>
      <c r="K53" s="65"/>
    </row>
    <row r="54" spans="1:11" ht="12.75">
      <c r="A54" s="306" t="s">
        <v>69</v>
      </c>
      <c r="B54" s="307"/>
      <c r="C54" s="307"/>
      <c r="D54" s="307"/>
      <c r="E54" s="307"/>
      <c r="F54" s="307"/>
      <c r="G54" s="307"/>
      <c r="H54" s="308"/>
      <c r="I54" s="62">
        <v>48</v>
      </c>
      <c r="J54" s="65">
        <v>75614882.52947</v>
      </c>
      <c r="K54" s="65">
        <v>19239927.75617</v>
      </c>
    </row>
    <row r="55" spans="1:11" ht="12.75">
      <c r="A55" s="306" t="s">
        <v>70</v>
      </c>
      <c r="B55" s="307"/>
      <c r="C55" s="307"/>
      <c r="D55" s="307"/>
      <c r="E55" s="307"/>
      <c r="F55" s="307"/>
      <c r="G55" s="307"/>
      <c r="H55" s="308"/>
      <c r="I55" s="62">
        <v>49</v>
      </c>
      <c r="J55" s="65">
        <v>15660554.87383</v>
      </c>
      <c r="K55" s="65">
        <v>7079217.60111</v>
      </c>
    </row>
    <row r="56" spans="1:11" ht="12.75">
      <c r="A56" s="306" t="s">
        <v>190</v>
      </c>
      <c r="B56" s="307"/>
      <c r="C56" s="307"/>
      <c r="D56" s="307"/>
      <c r="E56" s="307"/>
      <c r="F56" s="307"/>
      <c r="G56" s="307"/>
      <c r="H56" s="308"/>
      <c r="I56" s="62">
        <v>50</v>
      </c>
      <c r="J56" s="64">
        <v>84520294.96</v>
      </c>
      <c r="K56" s="64">
        <v>68514903.32</v>
      </c>
    </row>
    <row r="57" spans="1:11" ht="12.75">
      <c r="A57" s="306" t="s">
        <v>48</v>
      </c>
      <c r="B57" s="307"/>
      <c r="C57" s="307"/>
      <c r="D57" s="307"/>
      <c r="E57" s="307"/>
      <c r="F57" s="307"/>
      <c r="G57" s="307"/>
      <c r="H57" s="308"/>
      <c r="I57" s="62">
        <v>51</v>
      </c>
      <c r="J57" s="65"/>
      <c r="K57" s="65"/>
    </row>
    <row r="58" spans="1:11" ht="12.75">
      <c r="A58" s="306" t="s">
        <v>49</v>
      </c>
      <c r="B58" s="307"/>
      <c r="C58" s="307"/>
      <c r="D58" s="307"/>
      <c r="E58" s="307"/>
      <c r="F58" s="307"/>
      <c r="G58" s="307"/>
      <c r="H58" s="308"/>
      <c r="I58" s="62">
        <v>52</v>
      </c>
      <c r="J58" s="211">
        <v>0</v>
      </c>
      <c r="K58" s="65">
        <v>0</v>
      </c>
    </row>
    <row r="59" spans="1:11" ht="12.75">
      <c r="A59" s="306" t="s">
        <v>71</v>
      </c>
      <c r="B59" s="307"/>
      <c r="C59" s="307"/>
      <c r="D59" s="307"/>
      <c r="E59" s="307"/>
      <c r="F59" s="307"/>
      <c r="G59" s="307"/>
      <c r="H59" s="308"/>
      <c r="I59" s="62">
        <v>53</v>
      </c>
      <c r="J59" s="65"/>
      <c r="K59" s="65"/>
    </row>
    <row r="60" spans="1:11" ht="12.75">
      <c r="A60" s="306" t="s">
        <v>148</v>
      </c>
      <c r="B60" s="307"/>
      <c r="C60" s="307"/>
      <c r="D60" s="307"/>
      <c r="E60" s="307"/>
      <c r="F60" s="307"/>
      <c r="G60" s="307"/>
      <c r="H60" s="308"/>
      <c r="I60" s="62">
        <v>54</v>
      </c>
      <c r="J60" s="65"/>
      <c r="K60" s="65"/>
    </row>
    <row r="61" spans="1:11" ht="12.75">
      <c r="A61" s="306" t="s">
        <v>53</v>
      </c>
      <c r="B61" s="307"/>
      <c r="C61" s="307"/>
      <c r="D61" s="307"/>
      <c r="E61" s="307"/>
      <c r="F61" s="307"/>
      <c r="G61" s="307"/>
      <c r="H61" s="308"/>
      <c r="I61" s="62">
        <v>55</v>
      </c>
      <c r="J61" s="65">
        <v>84520294.96</v>
      </c>
      <c r="K61" s="65">
        <v>68514903.32</v>
      </c>
    </row>
    <row r="62" spans="1:11" ht="12.75">
      <c r="A62" s="306" t="s">
        <v>52</v>
      </c>
      <c r="B62" s="307"/>
      <c r="C62" s="307"/>
      <c r="D62" s="307"/>
      <c r="E62" s="307"/>
      <c r="F62" s="307"/>
      <c r="G62" s="307"/>
      <c r="H62" s="308"/>
      <c r="I62" s="62">
        <v>56</v>
      </c>
      <c r="J62" s="65"/>
      <c r="K62" s="65"/>
    </row>
    <row r="63" spans="1:11" ht="12.75">
      <c r="A63" s="306" t="s">
        <v>72</v>
      </c>
      <c r="B63" s="307"/>
      <c r="C63" s="307"/>
      <c r="D63" s="307"/>
      <c r="E63" s="307"/>
      <c r="F63" s="307"/>
      <c r="G63" s="307"/>
      <c r="H63" s="308"/>
      <c r="I63" s="62">
        <v>57</v>
      </c>
      <c r="J63" s="65"/>
      <c r="K63" s="65"/>
    </row>
    <row r="64" spans="1:11" ht="12.75">
      <c r="A64" s="306" t="s">
        <v>191</v>
      </c>
      <c r="B64" s="307"/>
      <c r="C64" s="307"/>
      <c r="D64" s="307"/>
      <c r="E64" s="307"/>
      <c r="F64" s="307"/>
      <c r="G64" s="307"/>
      <c r="H64" s="308"/>
      <c r="I64" s="62">
        <v>58</v>
      </c>
      <c r="J64" s="65">
        <v>159261115.73853</v>
      </c>
      <c r="K64" s="65">
        <v>128948732.14757</v>
      </c>
    </row>
    <row r="65" spans="1:11" ht="12.75">
      <c r="A65" s="309" t="s">
        <v>82</v>
      </c>
      <c r="B65" s="310"/>
      <c r="C65" s="310"/>
      <c r="D65" s="310"/>
      <c r="E65" s="310"/>
      <c r="F65" s="310"/>
      <c r="G65" s="310"/>
      <c r="H65" s="311"/>
      <c r="I65" s="62">
        <v>59</v>
      </c>
      <c r="J65" s="69">
        <v>6456235.63072</v>
      </c>
      <c r="K65" s="69">
        <v>17012621.83</v>
      </c>
    </row>
    <row r="66" spans="1:11" ht="12.75">
      <c r="A66" s="309" t="s">
        <v>315</v>
      </c>
      <c r="B66" s="310"/>
      <c r="C66" s="310"/>
      <c r="D66" s="310"/>
      <c r="E66" s="310"/>
      <c r="F66" s="310"/>
      <c r="G66" s="310"/>
      <c r="H66" s="311"/>
      <c r="I66" s="62">
        <v>60</v>
      </c>
      <c r="J66" s="63">
        <v>821999885.7897601</v>
      </c>
      <c r="K66" s="63">
        <v>844458060.19849</v>
      </c>
    </row>
    <row r="67" spans="1:11" ht="12.75">
      <c r="A67" s="315" t="s">
        <v>81</v>
      </c>
      <c r="B67" s="316"/>
      <c r="C67" s="316"/>
      <c r="D67" s="316"/>
      <c r="E67" s="316"/>
      <c r="F67" s="316"/>
      <c r="G67" s="316"/>
      <c r="H67" s="317"/>
      <c r="I67" s="70">
        <v>61</v>
      </c>
      <c r="J67" s="71"/>
      <c r="K67" s="71"/>
    </row>
    <row r="68" spans="1:11" ht="12.75">
      <c r="A68" s="298" t="s">
        <v>73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9"/>
    </row>
    <row r="69" spans="1:11" ht="12.75">
      <c r="A69" s="302" t="s">
        <v>316</v>
      </c>
      <c r="B69" s="303"/>
      <c r="C69" s="303"/>
      <c r="D69" s="303"/>
      <c r="E69" s="303"/>
      <c r="F69" s="303"/>
      <c r="G69" s="303"/>
      <c r="H69" s="320"/>
      <c r="I69" s="60">
        <v>62</v>
      </c>
      <c r="J69" s="72">
        <v>235574056.13698</v>
      </c>
      <c r="K69" s="72">
        <v>253643223.62385</v>
      </c>
    </row>
    <row r="70" spans="1:11" ht="12.75">
      <c r="A70" s="306" t="s">
        <v>74</v>
      </c>
      <c r="B70" s="307"/>
      <c r="C70" s="307"/>
      <c r="D70" s="307"/>
      <c r="E70" s="307"/>
      <c r="F70" s="307"/>
      <c r="G70" s="307"/>
      <c r="H70" s="308"/>
      <c r="I70" s="62">
        <v>63</v>
      </c>
      <c r="J70" s="66">
        <v>133165000</v>
      </c>
      <c r="K70" s="66">
        <v>133165000</v>
      </c>
    </row>
    <row r="71" spans="1:11" ht="12.75">
      <c r="A71" s="306" t="s">
        <v>75</v>
      </c>
      <c r="B71" s="307"/>
      <c r="C71" s="307"/>
      <c r="D71" s="307"/>
      <c r="E71" s="307"/>
      <c r="F71" s="307"/>
      <c r="G71" s="307"/>
      <c r="H71" s="308"/>
      <c r="I71" s="62">
        <v>64</v>
      </c>
      <c r="J71" s="66"/>
      <c r="K71" s="66"/>
    </row>
    <row r="72" spans="1:11" ht="12.75">
      <c r="A72" s="306" t="s">
        <v>76</v>
      </c>
      <c r="B72" s="307"/>
      <c r="C72" s="307"/>
      <c r="D72" s="307"/>
      <c r="E72" s="307"/>
      <c r="F72" s="307"/>
      <c r="G72" s="307"/>
      <c r="H72" s="308"/>
      <c r="I72" s="62">
        <v>65</v>
      </c>
      <c r="J72" s="73">
        <v>21273155.64</v>
      </c>
      <c r="K72" s="73">
        <v>21273155.64</v>
      </c>
    </row>
    <row r="73" spans="1:11" ht="12.75">
      <c r="A73" s="306" t="s">
        <v>77</v>
      </c>
      <c r="B73" s="307"/>
      <c r="C73" s="307"/>
      <c r="D73" s="307"/>
      <c r="E73" s="307"/>
      <c r="F73" s="307"/>
      <c r="G73" s="307"/>
      <c r="H73" s="308"/>
      <c r="I73" s="62">
        <v>66</v>
      </c>
      <c r="J73" s="66">
        <v>6658250</v>
      </c>
      <c r="K73" s="66">
        <v>6658250</v>
      </c>
    </row>
    <row r="74" spans="1:11" ht="12.75">
      <c r="A74" s="306" t="s">
        <v>261</v>
      </c>
      <c r="B74" s="307"/>
      <c r="C74" s="307"/>
      <c r="D74" s="307"/>
      <c r="E74" s="307"/>
      <c r="F74" s="307"/>
      <c r="G74" s="307"/>
      <c r="H74" s="308"/>
      <c r="I74" s="62">
        <v>67</v>
      </c>
      <c r="J74" s="66">
        <v>14895345.64</v>
      </c>
      <c r="K74" s="66">
        <v>14895345.64</v>
      </c>
    </row>
    <row r="75" spans="1:11" ht="12.75">
      <c r="A75" s="306" t="s">
        <v>262</v>
      </c>
      <c r="B75" s="307"/>
      <c r="C75" s="307"/>
      <c r="D75" s="307"/>
      <c r="E75" s="307"/>
      <c r="F75" s="307"/>
      <c r="G75" s="307"/>
      <c r="H75" s="308"/>
      <c r="I75" s="62">
        <v>68</v>
      </c>
      <c r="J75" s="66">
        <v>280440</v>
      </c>
      <c r="K75" s="66">
        <v>280440</v>
      </c>
    </row>
    <row r="76" spans="1:11" ht="12.75">
      <c r="A76" s="306" t="s">
        <v>78</v>
      </c>
      <c r="B76" s="307"/>
      <c r="C76" s="307"/>
      <c r="D76" s="307"/>
      <c r="E76" s="307"/>
      <c r="F76" s="307"/>
      <c r="G76" s="307"/>
      <c r="H76" s="308"/>
      <c r="I76" s="62">
        <v>69</v>
      </c>
      <c r="J76" s="66"/>
      <c r="K76" s="66"/>
    </row>
    <row r="77" spans="1:11" ht="12.75">
      <c r="A77" s="306" t="s">
        <v>79</v>
      </c>
      <c r="B77" s="307"/>
      <c r="C77" s="307"/>
      <c r="D77" s="307"/>
      <c r="E77" s="307"/>
      <c r="F77" s="307"/>
      <c r="G77" s="307"/>
      <c r="H77" s="308"/>
      <c r="I77" s="62">
        <v>70</v>
      </c>
      <c r="J77" s="66"/>
      <c r="K77" s="66"/>
    </row>
    <row r="78" spans="1:11" ht="12.75">
      <c r="A78" s="306" t="s">
        <v>80</v>
      </c>
      <c r="B78" s="307"/>
      <c r="C78" s="307"/>
      <c r="D78" s="307"/>
      <c r="E78" s="307"/>
      <c r="F78" s="307"/>
      <c r="G78" s="307"/>
      <c r="H78" s="308"/>
      <c r="I78" s="62">
        <v>71</v>
      </c>
      <c r="J78" s="66"/>
      <c r="K78" s="66"/>
    </row>
    <row r="79" spans="1:11" ht="12.75">
      <c r="A79" s="306" t="s">
        <v>192</v>
      </c>
      <c r="B79" s="307"/>
      <c r="C79" s="307"/>
      <c r="D79" s="307"/>
      <c r="E79" s="307"/>
      <c r="F79" s="307"/>
      <c r="G79" s="307"/>
      <c r="H79" s="308"/>
      <c r="I79" s="62">
        <v>72</v>
      </c>
      <c r="J79" s="73">
        <v>13249718.12381</v>
      </c>
      <c r="K79" s="73">
        <v>36867471.61409</v>
      </c>
    </row>
    <row r="80" spans="1:11" ht="12.75">
      <c r="A80" s="312" t="s">
        <v>83</v>
      </c>
      <c r="B80" s="313"/>
      <c r="C80" s="313"/>
      <c r="D80" s="313"/>
      <c r="E80" s="313"/>
      <c r="F80" s="313"/>
      <c r="G80" s="313"/>
      <c r="H80" s="314"/>
      <c r="I80" s="62">
        <v>73</v>
      </c>
      <c r="J80" s="73">
        <v>13249718.12381</v>
      </c>
      <c r="K80" s="73">
        <v>36867471.61409</v>
      </c>
    </row>
    <row r="81" spans="1:11" ht="12.75">
      <c r="A81" s="312" t="s">
        <v>84</v>
      </c>
      <c r="B81" s="313"/>
      <c r="C81" s="313"/>
      <c r="D81" s="313"/>
      <c r="E81" s="313"/>
      <c r="F81" s="313"/>
      <c r="G81" s="313"/>
      <c r="H81" s="314"/>
      <c r="I81" s="62">
        <v>74</v>
      </c>
      <c r="J81" s="66"/>
      <c r="K81" s="66"/>
    </row>
    <row r="82" spans="1:11" ht="12.75">
      <c r="A82" s="306" t="s">
        <v>85</v>
      </c>
      <c r="B82" s="307"/>
      <c r="C82" s="307"/>
      <c r="D82" s="307"/>
      <c r="E82" s="307"/>
      <c r="F82" s="307"/>
      <c r="G82" s="307"/>
      <c r="H82" s="308"/>
      <c r="I82" s="62">
        <v>75</v>
      </c>
      <c r="J82" s="66">
        <v>67886182.37317</v>
      </c>
      <c r="K82" s="66">
        <v>62337596.36976</v>
      </c>
    </row>
    <row r="83" spans="1:11" ht="12.75">
      <c r="A83" s="312" t="s">
        <v>86</v>
      </c>
      <c r="B83" s="313"/>
      <c r="C83" s="313"/>
      <c r="D83" s="313"/>
      <c r="E83" s="313"/>
      <c r="F83" s="313"/>
      <c r="G83" s="313"/>
      <c r="H83" s="314"/>
      <c r="I83" s="62">
        <v>76</v>
      </c>
      <c r="J83" s="66">
        <v>67886182.37317</v>
      </c>
      <c r="K83" s="66">
        <v>62337596.36976</v>
      </c>
    </row>
    <row r="84" spans="1:11" ht="12.75">
      <c r="A84" s="312" t="s">
        <v>87</v>
      </c>
      <c r="B84" s="313"/>
      <c r="C84" s="313"/>
      <c r="D84" s="313"/>
      <c r="E84" s="313"/>
      <c r="F84" s="313"/>
      <c r="G84" s="313"/>
      <c r="H84" s="314"/>
      <c r="I84" s="62">
        <v>77</v>
      </c>
      <c r="J84" s="66"/>
      <c r="K84" s="66"/>
    </row>
    <row r="85" spans="1:11" ht="12.75">
      <c r="A85" s="306" t="s">
        <v>88</v>
      </c>
      <c r="B85" s="307"/>
      <c r="C85" s="307"/>
      <c r="D85" s="307"/>
      <c r="E85" s="307"/>
      <c r="F85" s="307"/>
      <c r="G85" s="307"/>
      <c r="H85" s="308"/>
      <c r="I85" s="62">
        <v>78</v>
      </c>
      <c r="J85" s="66"/>
      <c r="K85" s="66"/>
    </row>
    <row r="86" spans="1:11" ht="12.75">
      <c r="A86" s="309" t="s">
        <v>317</v>
      </c>
      <c r="B86" s="310"/>
      <c r="C86" s="310"/>
      <c r="D86" s="310"/>
      <c r="E86" s="310"/>
      <c r="F86" s="310"/>
      <c r="G86" s="310"/>
      <c r="H86" s="311"/>
      <c r="I86" s="62">
        <v>79</v>
      </c>
      <c r="J86" s="73">
        <v>8576218.83</v>
      </c>
      <c r="K86" s="73">
        <v>8822792.16</v>
      </c>
    </row>
    <row r="87" spans="1:11" ht="12.75">
      <c r="A87" s="306" t="s">
        <v>89</v>
      </c>
      <c r="B87" s="307"/>
      <c r="C87" s="307"/>
      <c r="D87" s="307"/>
      <c r="E87" s="307"/>
      <c r="F87" s="307"/>
      <c r="G87" s="307"/>
      <c r="H87" s="308"/>
      <c r="I87" s="62">
        <v>80</v>
      </c>
      <c r="J87" s="66">
        <v>8576218.83</v>
      </c>
      <c r="K87" s="66">
        <v>8822792.16</v>
      </c>
    </row>
    <row r="88" spans="1:11" ht="12.75">
      <c r="A88" s="306" t="s">
        <v>90</v>
      </c>
      <c r="B88" s="307"/>
      <c r="C88" s="307"/>
      <c r="D88" s="307"/>
      <c r="E88" s="307"/>
      <c r="F88" s="307"/>
      <c r="G88" s="307"/>
      <c r="H88" s="308"/>
      <c r="I88" s="62">
        <v>81</v>
      </c>
      <c r="J88" s="66"/>
      <c r="K88" s="66"/>
    </row>
    <row r="89" spans="1:11" ht="12.75">
      <c r="A89" s="306" t="s">
        <v>91</v>
      </c>
      <c r="B89" s="307"/>
      <c r="C89" s="307"/>
      <c r="D89" s="307"/>
      <c r="E89" s="307"/>
      <c r="F89" s="307"/>
      <c r="G89" s="307"/>
      <c r="H89" s="308"/>
      <c r="I89" s="62">
        <v>82</v>
      </c>
      <c r="J89" s="66"/>
      <c r="K89" s="66"/>
    </row>
    <row r="90" spans="1:11" ht="12.75">
      <c r="A90" s="309" t="s">
        <v>318</v>
      </c>
      <c r="B90" s="310"/>
      <c r="C90" s="310"/>
      <c r="D90" s="310"/>
      <c r="E90" s="310"/>
      <c r="F90" s="310"/>
      <c r="G90" s="310"/>
      <c r="H90" s="311"/>
      <c r="I90" s="62">
        <v>83</v>
      </c>
      <c r="J90" s="74">
        <v>21484459.6</v>
      </c>
      <c r="K90" s="74">
        <v>22404427.96</v>
      </c>
    </row>
    <row r="91" spans="1:11" ht="12.75">
      <c r="A91" s="306" t="s">
        <v>335</v>
      </c>
      <c r="B91" s="307"/>
      <c r="C91" s="307"/>
      <c r="D91" s="307"/>
      <c r="E91" s="307"/>
      <c r="F91" s="307"/>
      <c r="G91" s="307"/>
      <c r="H91" s="308"/>
      <c r="I91" s="62">
        <v>84</v>
      </c>
      <c r="J91" s="66">
        <v>6263289.73</v>
      </c>
      <c r="K91" s="66">
        <v>6855985.15</v>
      </c>
    </row>
    <row r="92" spans="1:11" ht="12.75">
      <c r="A92" s="306" t="s">
        <v>93</v>
      </c>
      <c r="B92" s="307"/>
      <c r="C92" s="307"/>
      <c r="D92" s="307"/>
      <c r="E92" s="307"/>
      <c r="F92" s="307"/>
      <c r="G92" s="307"/>
      <c r="H92" s="308"/>
      <c r="I92" s="62">
        <v>85</v>
      </c>
      <c r="J92" s="66">
        <v>0</v>
      </c>
      <c r="K92" s="66">
        <v>0</v>
      </c>
    </row>
    <row r="93" spans="1:11" ht="12.75">
      <c r="A93" s="306" t="s">
        <v>92</v>
      </c>
      <c r="B93" s="307"/>
      <c r="C93" s="307"/>
      <c r="D93" s="307"/>
      <c r="E93" s="307"/>
      <c r="F93" s="307"/>
      <c r="G93" s="307"/>
      <c r="H93" s="308"/>
      <c r="I93" s="62">
        <v>86</v>
      </c>
      <c r="J93" s="66">
        <v>8380524.22</v>
      </c>
      <c r="K93" s="66">
        <v>9600152.54</v>
      </c>
    </row>
    <row r="94" spans="1:11" ht="12.75">
      <c r="A94" s="306" t="s">
        <v>94</v>
      </c>
      <c r="B94" s="307"/>
      <c r="C94" s="307"/>
      <c r="D94" s="307"/>
      <c r="E94" s="307"/>
      <c r="F94" s="307"/>
      <c r="G94" s="307"/>
      <c r="H94" s="308"/>
      <c r="I94" s="62">
        <v>87</v>
      </c>
      <c r="J94" s="66">
        <v>0</v>
      </c>
      <c r="K94" s="66">
        <v>0</v>
      </c>
    </row>
    <row r="95" spans="1:11" ht="12.75">
      <c r="A95" s="306" t="s">
        <v>95</v>
      </c>
      <c r="B95" s="307"/>
      <c r="C95" s="307"/>
      <c r="D95" s="307"/>
      <c r="E95" s="307"/>
      <c r="F95" s="307"/>
      <c r="G95" s="307"/>
      <c r="H95" s="308"/>
      <c r="I95" s="62">
        <v>88</v>
      </c>
      <c r="J95" s="66">
        <v>1151642.17</v>
      </c>
      <c r="K95" s="66">
        <v>0</v>
      </c>
    </row>
    <row r="96" spans="1:11" ht="12.75">
      <c r="A96" s="306" t="s">
        <v>96</v>
      </c>
      <c r="B96" s="307"/>
      <c r="C96" s="307"/>
      <c r="D96" s="307"/>
      <c r="E96" s="307"/>
      <c r="F96" s="307"/>
      <c r="G96" s="307"/>
      <c r="H96" s="308"/>
      <c r="I96" s="62">
        <v>89</v>
      </c>
      <c r="J96" s="66">
        <v>0</v>
      </c>
      <c r="K96" s="66">
        <v>0</v>
      </c>
    </row>
    <row r="97" spans="1:15" ht="12.75">
      <c r="A97" s="306" t="s">
        <v>149</v>
      </c>
      <c r="B97" s="307"/>
      <c r="C97" s="307"/>
      <c r="D97" s="307"/>
      <c r="E97" s="307"/>
      <c r="F97" s="307"/>
      <c r="G97" s="307"/>
      <c r="H97" s="308"/>
      <c r="I97" s="62">
        <v>90</v>
      </c>
      <c r="J97" s="66">
        <v>0</v>
      </c>
      <c r="K97" s="66">
        <v>0</v>
      </c>
      <c r="O97" s="68"/>
    </row>
    <row r="98" spans="1:11" ht="12.75">
      <c r="A98" s="306" t="s">
        <v>97</v>
      </c>
      <c r="B98" s="307"/>
      <c r="C98" s="307"/>
      <c r="D98" s="307"/>
      <c r="E98" s="307"/>
      <c r="F98" s="307"/>
      <c r="G98" s="307"/>
      <c r="H98" s="308"/>
      <c r="I98" s="62">
        <v>91</v>
      </c>
      <c r="J98" s="66">
        <v>5689003.48</v>
      </c>
      <c r="K98" s="66">
        <v>5948290.2700000005</v>
      </c>
    </row>
    <row r="99" spans="1:11" ht="12.75">
      <c r="A99" s="306" t="s">
        <v>98</v>
      </c>
      <c r="B99" s="307"/>
      <c r="C99" s="307"/>
      <c r="D99" s="307"/>
      <c r="E99" s="307"/>
      <c r="F99" s="307"/>
      <c r="G99" s="307"/>
      <c r="H99" s="308"/>
      <c r="I99" s="62">
        <v>92</v>
      </c>
      <c r="J99" s="66"/>
      <c r="K99" s="66"/>
    </row>
    <row r="100" spans="1:11" ht="12.75">
      <c r="A100" s="309" t="s">
        <v>319</v>
      </c>
      <c r="B100" s="310"/>
      <c r="C100" s="310"/>
      <c r="D100" s="310"/>
      <c r="E100" s="310"/>
      <c r="F100" s="310"/>
      <c r="G100" s="310"/>
      <c r="H100" s="311"/>
      <c r="I100" s="62">
        <v>93</v>
      </c>
      <c r="J100" s="74">
        <v>360614873.8157</v>
      </c>
      <c r="K100" s="74">
        <v>319897393.13059</v>
      </c>
    </row>
    <row r="101" spans="1:11" ht="12.75">
      <c r="A101" s="306" t="s">
        <v>99</v>
      </c>
      <c r="B101" s="307"/>
      <c r="C101" s="307"/>
      <c r="D101" s="307"/>
      <c r="E101" s="307"/>
      <c r="F101" s="307"/>
      <c r="G101" s="307"/>
      <c r="H101" s="308"/>
      <c r="I101" s="62">
        <v>94</v>
      </c>
      <c r="J101" s="66">
        <v>113078355.00258</v>
      </c>
      <c r="K101" s="66">
        <v>89805574.30195</v>
      </c>
    </row>
    <row r="102" spans="1:11" ht="12.75">
      <c r="A102" s="306" t="s">
        <v>93</v>
      </c>
      <c r="B102" s="307"/>
      <c r="C102" s="307"/>
      <c r="D102" s="307"/>
      <c r="E102" s="307"/>
      <c r="F102" s="307"/>
      <c r="G102" s="307"/>
      <c r="H102" s="308"/>
      <c r="I102" s="62">
        <v>95</v>
      </c>
      <c r="J102" s="66"/>
      <c r="K102" s="66"/>
    </row>
    <row r="103" spans="1:11" ht="12.75">
      <c r="A103" s="306" t="s">
        <v>92</v>
      </c>
      <c r="B103" s="307"/>
      <c r="C103" s="307"/>
      <c r="D103" s="307"/>
      <c r="E103" s="307"/>
      <c r="F103" s="307"/>
      <c r="G103" s="307"/>
      <c r="H103" s="308"/>
      <c r="I103" s="62">
        <v>96</v>
      </c>
      <c r="J103" s="66"/>
      <c r="K103" s="66">
        <v>1835171.66346</v>
      </c>
    </row>
    <row r="104" spans="1:11" ht="12.75">
      <c r="A104" s="306" t="s">
        <v>94</v>
      </c>
      <c r="B104" s="307"/>
      <c r="C104" s="307"/>
      <c r="D104" s="307"/>
      <c r="E104" s="307"/>
      <c r="F104" s="307"/>
      <c r="G104" s="307"/>
      <c r="H104" s="308"/>
      <c r="I104" s="62">
        <v>97</v>
      </c>
      <c r="J104" s="66"/>
      <c r="K104" s="66"/>
    </row>
    <row r="105" spans="1:11" ht="12.75">
      <c r="A105" s="306" t="s">
        <v>95</v>
      </c>
      <c r="B105" s="307"/>
      <c r="C105" s="307"/>
      <c r="D105" s="307"/>
      <c r="E105" s="307"/>
      <c r="F105" s="307"/>
      <c r="G105" s="307"/>
      <c r="H105" s="308"/>
      <c r="I105" s="62">
        <v>98</v>
      </c>
      <c r="J105" s="66">
        <v>121407602</v>
      </c>
      <c r="K105" s="66">
        <v>66537727.11015</v>
      </c>
    </row>
    <row r="106" spans="1:11" ht="12.75">
      <c r="A106" s="306" t="s">
        <v>96</v>
      </c>
      <c r="B106" s="307"/>
      <c r="C106" s="307"/>
      <c r="D106" s="307"/>
      <c r="E106" s="307"/>
      <c r="F106" s="307"/>
      <c r="G106" s="307"/>
      <c r="H106" s="308"/>
      <c r="I106" s="62">
        <v>99</v>
      </c>
      <c r="J106" s="66"/>
      <c r="K106" s="66"/>
    </row>
    <row r="107" spans="1:11" ht="12.75">
      <c r="A107" s="306" t="s">
        <v>149</v>
      </c>
      <c r="B107" s="307"/>
      <c r="C107" s="307"/>
      <c r="D107" s="307"/>
      <c r="E107" s="307"/>
      <c r="F107" s="307"/>
      <c r="G107" s="307"/>
      <c r="H107" s="308"/>
      <c r="I107" s="62">
        <v>100</v>
      </c>
      <c r="J107" s="66"/>
      <c r="K107" s="66"/>
    </row>
    <row r="108" spans="1:11" ht="12.75">
      <c r="A108" s="306" t="s">
        <v>100</v>
      </c>
      <c r="B108" s="307"/>
      <c r="C108" s="307"/>
      <c r="D108" s="307"/>
      <c r="E108" s="307"/>
      <c r="F108" s="307"/>
      <c r="G108" s="307"/>
      <c r="H108" s="308"/>
      <c r="I108" s="62">
        <v>101</v>
      </c>
      <c r="J108" s="66">
        <v>105255146.508</v>
      </c>
      <c r="K108" s="66">
        <v>109097620.574</v>
      </c>
    </row>
    <row r="109" spans="1:11" ht="12.75">
      <c r="A109" s="306" t="s">
        <v>101</v>
      </c>
      <c r="B109" s="307"/>
      <c r="C109" s="307"/>
      <c r="D109" s="307"/>
      <c r="E109" s="307"/>
      <c r="F109" s="307"/>
      <c r="G109" s="307"/>
      <c r="H109" s="308"/>
      <c r="I109" s="62">
        <v>102</v>
      </c>
      <c r="J109" s="66">
        <v>20873770.55735</v>
      </c>
      <c r="K109" s="66">
        <v>52446530.87103</v>
      </c>
    </row>
    <row r="110" spans="1:11" ht="12.75">
      <c r="A110" s="306" t="s">
        <v>102</v>
      </c>
      <c r="B110" s="307"/>
      <c r="C110" s="307"/>
      <c r="D110" s="307"/>
      <c r="E110" s="307"/>
      <c r="F110" s="307"/>
      <c r="G110" s="307"/>
      <c r="H110" s="308"/>
      <c r="I110" s="62">
        <v>103</v>
      </c>
      <c r="J110" s="66"/>
      <c r="K110" s="66"/>
    </row>
    <row r="111" spans="1:11" ht="12.75">
      <c r="A111" s="306" t="s">
        <v>103</v>
      </c>
      <c r="B111" s="307"/>
      <c r="C111" s="307"/>
      <c r="D111" s="307"/>
      <c r="E111" s="307"/>
      <c r="F111" s="307"/>
      <c r="G111" s="307"/>
      <c r="H111" s="308"/>
      <c r="I111" s="62">
        <v>104</v>
      </c>
      <c r="J111" s="66"/>
      <c r="K111" s="66"/>
    </row>
    <row r="112" spans="1:11" ht="12.75">
      <c r="A112" s="306" t="s">
        <v>104</v>
      </c>
      <c r="B112" s="307"/>
      <c r="C112" s="307"/>
      <c r="D112" s="307"/>
      <c r="E112" s="307"/>
      <c r="F112" s="307"/>
      <c r="G112" s="307"/>
      <c r="H112" s="308"/>
      <c r="I112" s="62">
        <v>105</v>
      </c>
      <c r="J112" s="66"/>
      <c r="K112" s="66">
        <v>174768.61</v>
      </c>
    </row>
    <row r="113" spans="1:11" ht="12.75">
      <c r="A113" s="309" t="s">
        <v>193</v>
      </c>
      <c r="B113" s="310"/>
      <c r="C113" s="310"/>
      <c r="D113" s="310"/>
      <c r="E113" s="310"/>
      <c r="F113" s="310"/>
      <c r="G113" s="310"/>
      <c r="H113" s="311"/>
      <c r="I113" s="62">
        <v>106</v>
      </c>
      <c r="J113" s="75">
        <v>195750277.56708</v>
      </c>
      <c r="K113" s="75">
        <v>239690223.31405</v>
      </c>
    </row>
    <row r="114" spans="1:11" ht="12.75">
      <c r="A114" s="309" t="s">
        <v>320</v>
      </c>
      <c r="B114" s="310"/>
      <c r="C114" s="310"/>
      <c r="D114" s="310"/>
      <c r="E114" s="310"/>
      <c r="F114" s="310"/>
      <c r="G114" s="310"/>
      <c r="H114" s="311"/>
      <c r="I114" s="62">
        <v>107</v>
      </c>
      <c r="J114" s="74">
        <v>821999885.94976</v>
      </c>
      <c r="K114" s="74">
        <v>844458060.1884899</v>
      </c>
    </row>
    <row r="115" spans="1:11" ht="12.75">
      <c r="A115" s="295" t="s">
        <v>105</v>
      </c>
      <c r="B115" s="296"/>
      <c r="C115" s="296"/>
      <c r="D115" s="296"/>
      <c r="E115" s="296"/>
      <c r="F115" s="296"/>
      <c r="G115" s="296"/>
      <c r="H115" s="297"/>
      <c r="I115" s="76">
        <v>108</v>
      </c>
      <c r="J115" s="71"/>
      <c r="K115" s="71"/>
    </row>
    <row r="116" spans="1:11" ht="12.75">
      <c r="A116" s="298" t="s">
        <v>106</v>
      </c>
      <c r="B116" s="299"/>
      <c r="C116" s="299"/>
      <c r="D116" s="299"/>
      <c r="E116" s="299"/>
      <c r="F116" s="299"/>
      <c r="G116" s="299"/>
      <c r="H116" s="299"/>
      <c r="I116" s="300"/>
      <c r="J116" s="300"/>
      <c r="K116" s="301"/>
    </row>
    <row r="117" spans="1:11" ht="12.75">
      <c r="A117" s="302" t="s">
        <v>107</v>
      </c>
      <c r="B117" s="303"/>
      <c r="C117" s="303"/>
      <c r="D117" s="303"/>
      <c r="E117" s="303"/>
      <c r="F117" s="303"/>
      <c r="G117" s="303"/>
      <c r="H117" s="303"/>
      <c r="I117" s="304"/>
      <c r="J117" s="304"/>
      <c r="K117" s="305"/>
    </row>
    <row r="118" spans="1:11" ht="12.75">
      <c r="A118" s="306" t="s">
        <v>108</v>
      </c>
      <c r="B118" s="307"/>
      <c r="C118" s="307"/>
      <c r="D118" s="307"/>
      <c r="E118" s="307"/>
      <c r="F118" s="307"/>
      <c r="G118" s="307"/>
      <c r="H118" s="308"/>
      <c r="I118" s="62">
        <v>109</v>
      </c>
      <c r="J118" s="65">
        <f>+J69</f>
        <v>235574056.13698</v>
      </c>
      <c r="K118" s="65">
        <f>+K69</f>
        <v>253643223.62385</v>
      </c>
    </row>
    <row r="119" spans="1:11" ht="12.75">
      <c r="A119" s="288" t="s">
        <v>109</v>
      </c>
      <c r="B119" s="289"/>
      <c r="C119" s="289"/>
      <c r="D119" s="289"/>
      <c r="E119" s="289"/>
      <c r="F119" s="289"/>
      <c r="G119" s="289"/>
      <c r="H119" s="290"/>
      <c r="I119" s="70">
        <v>110</v>
      </c>
      <c r="J119" s="77"/>
      <c r="K119" s="77"/>
    </row>
    <row r="120" spans="1:11" ht="12.75">
      <c r="A120" s="291" t="s">
        <v>150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1:11" ht="12.75">
      <c r="A121" s="293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180" customWidth="1"/>
    <col min="8" max="8" width="2.8515625" style="180" customWidth="1"/>
    <col min="9" max="9" width="9.140625" style="180" customWidth="1"/>
    <col min="10" max="10" width="12.140625" style="208" customWidth="1"/>
    <col min="11" max="11" width="11.140625" style="208" bestFit="1" customWidth="1"/>
    <col min="12" max="12" width="11.7109375" style="208" customWidth="1"/>
    <col min="13" max="13" width="12.00390625" style="208" customWidth="1"/>
    <col min="14" max="14" width="12.7109375" style="180" bestFit="1" customWidth="1"/>
    <col min="15" max="15" width="14.57421875" style="180" customWidth="1"/>
    <col min="16" max="16" width="12.00390625" style="180" customWidth="1"/>
    <col min="17" max="17" width="11.00390625" style="180" customWidth="1"/>
    <col min="18" max="16384" width="9.140625" style="180" customWidth="1"/>
  </cols>
  <sheetData>
    <row r="1" spans="1:13" ht="12.75" customHeight="1">
      <c r="A1" s="336" t="s">
        <v>194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2.75" customHeight="1">
      <c r="A2" s="334" t="s">
        <v>339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2.75" customHeight="1">
      <c r="A3" s="369" t="s">
        <v>185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24">
      <c r="A4" s="368" t="s">
        <v>110</v>
      </c>
      <c r="B4" s="368"/>
      <c r="C4" s="368"/>
      <c r="D4" s="368"/>
      <c r="E4" s="368"/>
      <c r="F4" s="368"/>
      <c r="G4" s="368"/>
      <c r="H4" s="368"/>
      <c r="I4" s="181" t="s">
        <v>111</v>
      </c>
      <c r="J4" s="367" t="s">
        <v>112</v>
      </c>
      <c r="K4" s="367"/>
      <c r="L4" s="367" t="s">
        <v>113</v>
      </c>
      <c r="M4" s="367"/>
    </row>
    <row r="5" spans="1:13" ht="12.75">
      <c r="A5" s="368"/>
      <c r="B5" s="368"/>
      <c r="C5" s="368"/>
      <c r="D5" s="368"/>
      <c r="E5" s="368"/>
      <c r="F5" s="368"/>
      <c r="G5" s="368"/>
      <c r="H5" s="368"/>
      <c r="I5" s="181"/>
      <c r="J5" s="182" t="s">
        <v>151</v>
      </c>
      <c r="K5" s="182" t="s">
        <v>152</v>
      </c>
      <c r="L5" s="182" t="s">
        <v>151</v>
      </c>
      <c r="M5" s="182" t="s">
        <v>152</v>
      </c>
    </row>
    <row r="6" spans="1:13" ht="12.75">
      <c r="A6" s="367">
        <v>1</v>
      </c>
      <c r="B6" s="367"/>
      <c r="C6" s="367"/>
      <c r="D6" s="367"/>
      <c r="E6" s="367"/>
      <c r="F6" s="367"/>
      <c r="G6" s="367"/>
      <c r="H6" s="367"/>
      <c r="I6" s="183">
        <v>2</v>
      </c>
      <c r="J6" s="182">
        <v>3</v>
      </c>
      <c r="K6" s="182">
        <v>4</v>
      </c>
      <c r="L6" s="182">
        <v>5</v>
      </c>
      <c r="M6" s="182">
        <v>6</v>
      </c>
    </row>
    <row r="7" spans="1:13" ht="12.75">
      <c r="A7" s="349" t="s">
        <v>322</v>
      </c>
      <c r="B7" s="350"/>
      <c r="C7" s="350"/>
      <c r="D7" s="350"/>
      <c r="E7" s="350"/>
      <c r="F7" s="350"/>
      <c r="G7" s="350"/>
      <c r="H7" s="351"/>
      <c r="I7" s="184">
        <v>111</v>
      </c>
      <c r="J7" s="185">
        <v>1089599968.96772</v>
      </c>
      <c r="K7" s="185">
        <v>370427559.43795997</v>
      </c>
      <c r="L7" s="185">
        <v>1097594722.3678799</v>
      </c>
      <c r="M7" s="185">
        <v>324062068.91678</v>
      </c>
    </row>
    <row r="8" spans="1:13" ht="12.75">
      <c r="A8" s="340" t="s">
        <v>115</v>
      </c>
      <c r="B8" s="341"/>
      <c r="C8" s="341"/>
      <c r="D8" s="341"/>
      <c r="E8" s="341"/>
      <c r="F8" s="341"/>
      <c r="G8" s="341"/>
      <c r="H8" s="342"/>
      <c r="I8" s="186">
        <v>112</v>
      </c>
      <c r="J8" s="187">
        <v>1069398452.91772</v>
      </c>
      <c r="K8" s="187">
        <v>360354207.04796</v>
      </c>
      <c r="L8" s="187">
        <v>1080542057.79788</v>
      </c>
      <c r="M8" s="187">
        <v>318167703.04678</v>
      </c>
    </row>
    <row r="9" spans="1:13" ht="12.75">
      <c r="A9" s="340" t="s">
        <v>116</v>
      </c>
      <c r="B9" s="341"/>
      <c r="C9" s="341"/>
      <c r="D9" s="341"/>
      <c r="E9" s="341"/>
      <c r="F9" s="341"/>
      <c r="G9" s="341"/>
      <c r="H9" s="342"/>
      <c r="I9" s="186">
        <v>113</v>
      </c>
      <c r="J9" s="187">
        <v>20201516.05</v>
      </c>
      <c r="K9" s="187">
        <v>10073352.39</v>
      </c>
      <c r="L9" s="187">
        <v>17052664.57</v>
      </c>
      <c r="M9" s="187">
        <v>5894365.87</v>
      </c>
    </row>
    <row r="10" spans="1:17" ht="12.75">
      <c r="A10" s="340" t="s">
        <v>323</v>
      </c>
      <c r="B10" s="341"/>
      <c r="C10" s="341"/>
      <c r="D10" s="341"/>
      <c r="E10" s="341"/>
      <c r="F10" s="341"/>
      <c r="G10" s="341"/>
      <c r="H10" s="342"/>
      <c r="I10" s="186">
        <v>114</v>
      </c>
      <c r="J10" s="188">
        <v>1019169043.5197301</v>
      </c>
      <c r="K10" s="188">
        <v>352883951.24913</v>
      </c>
      <c r="L10" s="188">
        <v>1015734199.5387601</v>
      </c>
      <c r="M10" s="188">
        <v>326122499.60422003</v>
      </c>
      <c r="Q10" s="192"/>
    </row>
    <row r="11" spans="1:13" ht="12.75">
      <c r="A11" s="340" t="s">
        <v>153</v>
      </c>
      <c r="B11" s="341"/>
      <c r="C11" s="341"/>
      <c r="D11" s="341"/>
      <c r="E11" s="341"/>
      <c r="F11" s="341"/>
      <c r="G11" s="341"/>
      <c r="H11" s="342"/>
      <c r="I11" s="186">
        <v>115</v>
      </c>
      <c r="J11" s="189">
        <v>-29857712.36072</v>
      </c>
      <c r="K11" s="189">
        <v>28855216.0003</v>
      </c>
      <c r="L11" s="189">
        <v>-124433841.20975</v>
      </c>
      <c r="M11" s="189">
        <v>-89806952.98181</v>
      </c>
    </row>
    <row r="12" spans="1:13" ht="12.75">
      <c r="A12" s="340" t="s">
        <v>324</v>
      </c>
      <c r="B12" s="341"/>
      <c r="C12" s="341"/>
      <c r="D12" s="341"/>
      <c r="E12" s="341"/>
      <c r="F12" s="341"/>
      <c r="G12" s="341"/>
      <c r="H12" s="342"/>
      <c r="I12" s="186">
        <v>116</v>
      </c>
      <c r="J12" s="188">
        <v>413264121.72182</v>
      </c>
      <c r="K12" s="188">
        <v>112674070.39633</v>
      </c>
      <c r="L12" s="188">
        <v>493987412.12703</v>
      </c>
      <c r="M12" s="188">
        <v>196615854.95265</v>
      </c>
    </row>
    <row r="13" spans="1:13" ht="12.75">
      <c r="A13" s="364" t="s">
        <v>117</v>
      </c>
      <c r="B13" s="365"/>
      <c r="C13" s="365"/>
      <c r="D13" s="365"/>
      <c r="E13" s="365"/>
      <c r="F13" s="365"/>
      <c r="G13" s="365"/>
      <c r="H13" s="366"/>
      <c r="I13" s="186">
        <v>117</v>
      </c>
      <c r="J13" s="190">
        <v>191425229.65656</v>
      </c>
      <c r="K13" s="190">
        <v>50508412.231429994</v>
      </c>
      <c r="L13" s="190">
        <v>275420829.12859005</v>
      </c>
      <c r="M13" s="190">
        <v>118874877.28325</v>
      </c>
    </row>
    <row r="14" spans="1:13" ht="12.75">
      <c r="A14" s="364" t="s">
        <v>118</v>
      </c>
      <c r="B14" s="365"/>
      <c r="C14" s="365"/>
      <c r="D14" s="365"/>
      <c r="E14" s="365"/>
      <c r="F14" s="365"/>
      <c r="G14" s="365"/>
      <c r="H14" s="366"/>
      <c r="I14" s="186">
        <v>118</v>
      </c>
      <c r="J14" s="187"/>
      <c r="K14" s="187"/>
      <c r="L14" s="187"/>
      <c r="M14" s="187"/>
    </row>
    <row r="15" spans="1:13" ht="12.75">
      <c r="A15" s="364" t="s">
        <v>119</v>
      </c>
      <c r="B15" s="365"/>
      <c r="C15" s="365"/>
      <c r="D15" s="365"/>
      <c r="E15" s="365"/>
      <c r="F15" s="365"/>
      <c r="G15" s="365"/>
      <c r="H15" s="366"/>
      <c r="I15" s="186">
        <v>119</v>
      </c>
      <c r="J15" s="187">
        <v>221838892.06526</v>
      </c>
      <c r="K15" s="187">
        <v>62165658.1649</v>
      </c>
      <c r="L15" s="187">
        <v>218566582.99844</v>
      </c>
      <c r="M15" s="187">
        <v>77740977.6694</v>
      </c>
    </row>
    <row r="16" spans="1:16" ht="12.75">
      <c r="A16" s="340" t="s">
        <v>325</v>
      </c>
      <c r="B16" s="341"/>
      <c r="C16" s="341"/>
      <c r="D16" s="341"/>
      <c r="E16" s="341"/>
      <c r="F16" s="341"/>
      <c r="G16" s="341"/>
      <c r="H16" s="342"/>
      <c r="I16" s="186">
        <v>120</v>
      </c>
      <c r="J16" s="188">
        <v>555855120.13665</v>
      </c>
      <c r="K16" s="188">
        <v>181679418.69262</v>
      </c>
      <c r="L16" s="188">
        <v>571251893.82189</v>
      </c>
      <c r="M16" s="188">
        <v>203131635.95699</v>
      </c>
      <c r="P16" s="191"/>
    </row>
    <row r="17" spans="1:16" ht="12.75">
      <c r="A17" s="364" t="s">
        <v>154</v>
      </c>
      <c r="B17" s="365"/>
      <c r="C17" s="365"/>
      <c r="D17" s="365"/>
      <c r="E17" s="365"/>
      <c r="F17" s="365"/>
      <c r="G17" s="365"/>
      <c r="H17" s="366"/>
      <c r="I17" s="186">
        <v>121</v>
      </c>
      <c r="J17" s="187">
        <v>300708461.1382367</v>
      </c>
      <c r="K17" s="187">
        <v>104852576.73130053</v>
      </c>
      <c r="L17" s="187">
        <v>324424726.4319657</v>
      </c>
      <c r="M17" s="187">
        <v>117981433.004276</v>
      </c>
      <c r="O17" s="192"/>
      <c r="P17" s="192"/>
    </row>
    <row r="18" spans="1:16" ht="12.75">
      <c r="A18" s="364" t="s">
        <v>263</v>
      </c>
      <c r="B18" s="365"/>
      <c r="C18" s="365"/>
      <c r="D18" s="365"/>
      <c r="E18" s="365"/>
      <c r="F18" s="365"/>
      <c r="G18" s="365"/>
      <c r="H18" s="366"/>
      <c r="I18" s="186">
        <v>122</v>
      </c>
      <c r="J18" s="187">
        <v>178942226.51082325</v>
      </c>
      <c r="K18" s="187">
        <v>52627164.08187261</v>
      </c>
      <c r="L18" s="187">
        <v>171188400.3145143</v>
      </c>
      <c r="M18" s="187">
        <v>58839912.056243986</v>
      </c>
      <c r="O18" s="192"/>
      <c r="P18" s="192"/>
    </row>
    <row r="19" spans="1:16" ht="12.75">
      <c r="A19" s="364" t="s">
        <v>264</v>
      </c>
      <c r="B19" s="365"/>
      <c r="C19" s="365"/>
      <c r="D19" s="365"/>
      <c r="E19" s="365"/>
      <c r="F19" s="365"/>
      <c r="G19" s="365"/>
      <c r="H19" s="366"/>
      <c r="I19" s="186">
        <v>123</v>
      </c>
      <c r="J19" s="187">
        <v>76204432.48759</v>
      </c>
      <c r="K19" s="187">
        <v>24199677.87945</v>
      </c>
      <c r="L19" s="187">
        <v>75638767.07541</v>
      </c>
      <c r="M19" s="187">
        <v>26310290.89647</v>
      </c>
      <c r="O19" s="192"/>
      <c r="P19" s="192"/>
    </row>
    <row r="20" spans="1:13" ht="12.75">
      <c r="A20" s="340" t="s">
        <v>195</v>
      </c>
      <c r="B20" s="341"/>
      <c r="C20" s="341"/>
      <c r="D20" s="341"/>
      <c r="E20" s="341"/>
      <c r="F20" s="341"/>
      <c r="G20" s="341"/>
      <c r="H20" s="342"/>
      <c r="I20" s="186">
        <v>124</v>
      </c>
      <c r="J20" s="193">
        <v>31628219.63967</v>
      </c>
      <c r="K20" s="193">
        <v>9838945.80207</v>
      </c>
      <c r="L20" s="193">
        <v>26491259.46281</v>
      </c>
      <c r="M20" s="193">
        <v>8274400.49505</v>
      </c>
    </row>
    <row r="21" spans="1:13" ht="12.75">
      <c r="A21" s="340" t="s">
        <v>196</v>
      </c>
      <c r="B21" s="341"/>
      <c r="C21" s="341"/>
      <c r="D21" s="341"/>
      <c r="E21" s="341"/>
      <c r="F21" s="341"/>
      <c r="G21" s="341"/>
      <c r="H21" s="342"/>
      <c r="I21" s="186">
        <v>125</v>
      </c>
      <c r="J21" s="193">
        <v>37233515.43231</v>
      </c>
      <c r="K21" s="193">
        <v>11460327.53781</v>
      </c>
      <c r="L21" s="193">
        <v>35970572.02678</v>
      </c>
      <c r="M21" s="193">
        <v>6947916.38134</v>
      </c>
    </row>
    <row r="22" spans="1:13" ht="12.75">
      <c r="A22" s="340" t="s">
        <v>326</v>
      </c>
      <c r="B22" s="341"/>
      <c r="C22" s="341"/>
      <c r="D22" s="341"/>
      <c r="E22" s="341"/>
      <c r="F22" s="341"/>
      <c r="G22" s="341"/>
      <c r="H22" s="342"/>
      <c r="I22" s="186">
        <v>126</v>
      </c>
      <c r="J22" s="188">
        <v>9447973.45</v>
      </c>
      <c r="K22" s="188">
        <v>8311952.36</v>
      </c>
      <c r="L22" s="188">
        <v>1503913.14</v>
      </c>
      <c r="M22" s="188">
        <v>856396.04</v>
      </c>
    </row>
    <row r="23" spans="1:13" ht="12.75">
      <c r="A23" s="364" t="s">
        <v>266</v>
      </c>
      <c r="B23" s="365"/>
      <c r="C23" s="365"/>
      <c r="D23" s="365"/>
      <c r="E23" s="365"/>
      <c r="F23" s="365"/>
      <c r="G23" s="365"/>
      <c r="H23" s="366"/>
      <c r="I23" s="186">
        <v>127</v>
      </c>
      <c r="J23" s="187"/>
      <c r="K23" s="187"/>
      <c r="L23" s="187"/>
      <c r="M23" s="187"/>
    </row>
    <row r="24" spans="1:13" ht="12.75">
      <c r="A24" s="364" t="s">
        <v>265</v>
      </c>
      <c r="B24" s="365"/>
      <c r="C24" s="365"/>
      <c r="D24" s="365"/>
      <c r="E24" s="365"/>
      <c r="F24" s="365"/>
      <c r="G24" s="365"/>
      <c r="H24" s="366"/>
      <c r="I24" s="186">
        <v>128</v>
      </c>
      <c r="J24" s="187">
        <v>9447973.45</v>
      </c>
      <c r="K24" s="187">
        <v>8311952.36</v>
      </c>
      <c r="L24" s="187">
        <v>1503913.14</v>
      </c>
      <c r="M24" s="187">
        <v>856396.04</v>
      </c>
    </row>
    <row r="25" spans="1:13" ht="12.75">
      <c r="A25" s="340" t="s">
        <v>120</v>
      </c>
      <c r="B25" s="341"/>
      <c r="C25" s="341"/>
      <c r="D25" s="341"/>
      <c r="E25" s="341"/>
      <c r="F25" s="341"/>
      <c r="G25" s="341"/>
      <c r="H25" s="342"/>
      <c r="I25" s="186">
        <v>129</v>
      </c>
      <c r="J25" s="193"/>
      <c r="K25" s="193"/>
      <c r="L25" s="193"/>
      <c r="M25" s="193"/>
    </row>
    <row r="26" spans="1:13" ht="12.75">
      <c r="A26" s="340" t="s">
        <v>121</v>
      </c>
      <c r="B26" s="341"/>
      <c r="C26" s="341"/>
      <c r="D26" s="341"/>
      <c r="E26" s="341"/>
      <c r="F26" s="341"/>
      <c r="G26" s="341"/>
      <c r="H26" s="342"/>
      <c r="I26" s="186">
        <v>130</v>
      </c>
      <c r="J26" s="193">
        <v>1597805.5</v>
      </c>
      <c r="K26" s="193">
        <v>64020.46</v>
      </c>
      <c r="L26" s="193">
        <v>10962990.17</v>
      </c>
      <c r="M26" s="193">
        <v>103248.76</v>
      </c>
    </row>
    <row r="27" spans="1:13" ht="12.75">
      <c r="A27" s="340" t="s">
        <v>327</v>
      </c>
      <c r="B27" s="341"/>
      <c r="C27" s="341"/>
      <c r="D27" s="341"/>
      <c r="E27" s="341"/>
      <c r="F27" s="341"/>
      <c r="G27" s="341"/>
      <c r="H27" s="342"/>
      <c r="I27" s="186">
        <v>131</v>
      </c>
      <c r="J27" s="188">
        <v>1815861.74</v>
      </c>
      <c r="K27" s="188">
        <v>1494475.95</v>
      </c>
      <c r="L27" s="188">
        <v>3320080.5100000002</v>
      </c>
      <c r="M27" s="188">
        <v>3130155.7800000003</v>
      </c>
    </row>
    <row r="28" spans="1:13" ht="12.75">
      <c r="A28" s="340" t="s">
        <v>197</v>
      </c>
      <c r="B28" s="341"/>
      <c r="C28" s="341"/>
      <c r="D28" s="341"/>
      <c r="E28" s="341"/>
      <c r="F28" s="341"/>
      <c r="G28" s="341"/>
      <c r="H28" s="342"/>
      <c r="I28" s="186">
        <v>132</v>
      </c>
      <c r="J28" s="193">
        <v>136467.46</v>
      </c>
      <c r="K28" s="193">
        <v>44315.83</v>
      </c>
      <c r="L28" s="193">
        <v>0</v>
      </c>
      <c r="M28" s="193">
        <v>0</v>
      </c>
    </row>
    <row r="29" spans="1:13" ht="25.5" customHeight="1">
      <c r="A29" s="340" t="s">
        <v>198</v>
      </c>
      <c r="B29" s="341"/>
      <c r="C29" s="341"/>
      <c r="D29" s="341"/>
      <c r="E29" s="341"/>
      <c r="F29" s="341"/>
      <c r="G29" s="341"/>
      <c r="H29" s="342"/>
      <c r="I29" s="186">
        <v>133</v>
      </c>
      <c r="J29" s="187">
        <v>1679394.28</v>
      </c>
      <c r="K29" s="187">
        <v>1344088.1199999999</v>
      </c>
      <c r="L29" s="187">
        <v>1387490.8900000001</v>
      </c>
      <c r="M29" s="187">
        <v>1281861.23</v>
      </c>
    </row>
    <row r="30" spans="1:13" ht="12.75">
      <c r="A30" s="340" t="s">
        <v>199</v>
      </c>
      <c r="B30" s="341"/>
      <c r="C30" s="341"/>
      <c r="D30" s="341"/>
      <c r="E30" s="341"/>
      <c r="F30" s="341"/>
      <c r="G30" s="341"/>
      <c r="H30" s="342"/>
      <c r="I30" s="186">
        <v>134</v>
      </c>
      <c r="J30" s="193"/>
      <c r="K30" s="193"/>
      <c r="L30" s="193"/>
      <c r="M30" s="193"/>
    </row>
    <row r="31" spans="1:13" ht="12.75">
      <c r="A31" s="340" t="s">
        <v>200</v>
      </c>
      <c r="B31" s="341"/>
      <c r="C31" s="341"/>
      <c r="D31" s="341"/>
      <c r="E31" s="341"/>
      <c r="F31" s="341"/>
      <c r="G31" s="341"/>
      <c r="H31" s="342"/>
      <c r="I31" s="186">
        <v>135</v>
      </c>
      <c r="J31" s="193"/>
      <c r="K31" s="193"/>
      <c r="L31" s="193"/>
      <c r="M31" s="193"/>
    </row>
    <row r="32" spans="1:13" ht="12.75">
      <c r="A32" s="340" t="s">
        <v>122</v>
      </c>
      <c r="B32" s="341"/>
      <c r="C32" s="341"/>
      <c r="D32" s="341"/>
      <c r="E32" s="341"/>
      <c r="F32" s="341"/>
      <c r="G32" s="341"/>
      <c r="H32" s="342"/>
      <c r="I32" s="186">
        <v>136</v>
      </c>
      <c r="J32" s="187">
        <v>0</v>
      </c>
      <c r="K32" s="187">
        <v>106072</v>
      </c>
      <c r="L32" s="187">
        <v>1932589.62</v>
      </c>
      <c r="M32" s="187">
        <v>1848294.55</v>
      </c>
    </row>
    <row r="33" spans="1:13" ht="12.75">
      <c r="A33" s="340" t="s">
        <v>328</v>
      </c>
      <c r="B33" s="341"/>
      <c r="C33" s="341"/>
      <c r="D33" s="341"/>
      <c r="E33" s="341"/>
      <c r="F33" s="341"/>
      <c r="G33" s="341"/>
      <c r="H33" s="342"/>
      <c r="I33" s="186">
        <v>137</v>
      </c>
      <c r="J33" s="188">
        <v>4420963.08</v>
      </c>
      <c r="K33" s="188">
        <v>109236.83</v>
      </c>
      <c r="L33" s="188">
        <v>1079596.62</v>
      </c>
      <c r="M33" s="188">
        <v>0</v>
      </c>
    </row>
    <row r="34" spans="1:15" ht="12.75">
      <c r="A34" s="340" t="s">
        <v>201</v>
      </c>
      <c r="B34" s="341"/>
      <c r="C34" s="341"/>
      <c r="D34" s="341"/>
      <c r="E34" s="341"/>
      <c r="F34" s="341"/>
      <c r="G34" s="341"/>
      <c r="H34" s="342"/>
      <c r="I34" s="186">
        <v>138</v>
      </c>
      <c r="J34" s="194"/>
      <c r="K34" s="194"/>
      <c r="L34" s="194"/>
      <c r="M34" s="194"/>
      <c r="N34" s="195"/>
      <c r="O34" s="195"/>
    </row>
    <row r="35" spans="1:17" ht="25.5" customHeight="1">
      <c r="A35" s="340" t="s">
        <v>202</v>
      </c>
      <c r="B35" s="341"/>
      <c r="C35" s="341"/>
      <c r="D35" s="341"/>
      <c r="E35" s="341"/>
      <c r="F35" s="341"/>
      <c r="G35" s="341"/>
      <c r="H35" s="342"/>
      <c r="I35" s="186">
        <v>139</v>
      </c>
      <c r="J35" s="187">
        <v>4199321.09</v>
      </c>
      <c r="K35" s="187">
        <v>109236.83</v>
      </c>
      <c r="L35" s="187">
        <v>1079596.62</v>
      </c>
      <c r="M35" s="187">
        <v>0</v>
      </c>
      <c r="Q35" s="195"/>
    </row>
    <row r="36" spans="1:13" ht="12.75">
      <c r="A36" s="340" t="s">
        <v>203</v>
      </c>
      <c r="B36" s="341"/>
      <c r="C36" s="341"/>
      <c r="D36" s="341"/>
      <c r="E36" s="341"/>
      <c r="F36" s="341"/>
      <c r="G36" s="341"/>
      <c r="H36" s="342"/>
      <c r="I36" s="186">
        <v>140</v>
      </c>
      <c r="J36" s="193"/>
      <c r="K36" s="193"/>
      <c r="L36" s="193"/>
      <c r="M36" s="193"/>
    </row>
    <row r="37" spans="1:13" ht="12.75">
      <c r="A37" s="340" t="s">
        <v>123</v>
      </c>
      <c r="B37" s="341"/>
      <c r="C37" s="341"/>
      <c r="D37" s="341"/>
      <c r="E37" s="341"/>
      <c r="F37" s="341"/>
      <c r="G37" s="341"/>
      <c r="H37" s="342"/>
      <c r="I37" s="186">
        <v>141</v>
      </c>
      <c r="J37" s="187">
        <v>221641.99</v>
      </c>
      <c r="K37" s="187"/>
      <c r="L37" s="187"/>
      <c r="M37" s="187"/>
    </row>
    <row r="38" spans="1:13" ht="12.75">
      <c r="A38" s="340" t="s">
        <v>155</v>
      </c>
      <c r="B38" s="341"/>
      <c r="C38" s="341"/>
      <c r="D38" s="341"/>
      <c r="E38" s="341"/>
      <c r="F38" s="341"/>
      <c r="G38" s="341"/>
      <c r="H38" s="342"/>
      <c r="I38" s="186">
        <v>142</v>
      </c>
      <c r="J38" s="193"/>
      <c r="K38" s="193"/>
      <c r="L38" s="193"/>
      <c r="M38" s="193"/>
    </row>
    <row r="39" spans="1:13" ht="12.75">
      <c r="A39" s="340" t="s">
        <v>156</v>
      </c>
      <c r="B39" s="341"/>
      <c r="C39" s="341"/>
      <c r="D39" s="341"/>
      <c r="E39" s="341"/>
      <c r="F39" s="341"/>
      <c r="G39" s="341"/>
      <c r="H39" s="342"/>
      <c r="I39" s="186">
        <v>143</v>
      </c>
      <c r="J39" s="193"/>
      <c r="K39" s="193"/>
      <c r="L39" s="193"/>
      <c r="M39" s="193"/>
    </row>
    <row r="40" spans="1:13" ht="12.75">
      <c r="A40" s="340" t="s">
        <v>124</v>
      </c>
      <c r="B40" s="341"/>
      <c r="C40" s="341"/>
      <c r="D40" s="341"/>
      <c r="E40" s="341"/>
      <c r="F40" s="341"/>
      <c r="G40" s="341"/>
      <c r="H40" s="342"/>
      <c r="I40" s="186">
        <v>144</v>
      </c>
      <c r="J40" s="193"/>
      <c r="K40" s="193"/>
      <c r="L40" s="193"/>
      <c r="M40" s="193"/>
    </row>
    <row r="41" spans="1:13" ht="12.75">
      <c r="A41" s="340" t="s">
        <v>125</v>
      </c>
      <c r="B41" s="341"/>
      <c r="C41" s="341"/>
      <c r="D41" s="341"/>
      <c r="E41" s="341"/>
      <c r="F41" s="341"/>
      <c r="G41" s="341"/>
      <c r="H41" s="342"/>
      <c r="I41" s="186">
        <v>145</v>
      </c>
      <c r="J41" s="193"/>
      <c r="K41" s="193"/>
      <c r="L41" s="193"/>
      <c r="M41" s="193"/>
    </row>
    <row r="42" spans="1:16" ht="12.75">
      <c r="A42" s="340" t="s">
        <v>329</v>
      </c>
      <c r="B42" s="341"/>
      <c r="C42" s="341"/>
      <c r="D42" s="341"/>
      <c r="E42" s="341"/>
      <c r="F42" s="341"/>
      <c r="G42" s="341"/>
      <c r="H42" s="342"/>
      <c r="I42" s="186">
        <v>146</v>
      </c>
      <c r="J42" s="188">
        <v>1091415830.70772</v>
      </c>
      <c r="K42" s="188">
        <v>371922035.38795996</v>
      </c>
      <c r="L42" s="188">
        <v>1100914802.8778799</v>
      </c>
      <c r="M42" s="188">
        <v>327192224.69677997</v>
      </c>
      <c r="N42" s="195"/>
      <c r="O42" s="195"/>
      <c r="P42" s="195"/>
    </row>
    <row r="43" spans="1:16" ht="12.75">
      <c r="A43" s="340" t="s">
        <v>330</v>
      </c>
      <c r="B43" s="341"/>
      <c r="C43" s="341"/>
      <c r="D43" s="341"/>
      <c r="E43" s="341"/>
      <c r="F43" s="341"/>
      <c r="G43" s="341"/>
      <c r="H43" s="342"/>
      <c r="I43" s="186">
        <v>147</v>
      </c>
      <c r="J43" s="188">
        <v>1023590006.5997301</v>
      </c>
      <c r="K43" s="188">
        <v>352993188.07913</v>
      </c>
      <c r="L43" s="188">
        <v>1016813796.1587601</v>
      </c>
      <c r="M43" s="188">
        <v>326122499.60422003</v>
      </c>
      <c r="N43" s="195"/>
      <c r="O43" s="195"/>
      <c r="P43" s="195"/>
    </row>
    <row r="44" spans="1:16" ht="12.75">
      <c r="A44" s="340" t="s">
        <v>331</v>
      </c>
      <c r="B44" s="341"/>
      <c r="C44" s="341"/>
      <c r="D44" s="341"/>
      <c r="E44" s="341"/>
      <c r="F44" s="341"/>
      <c r="G44" s="341"/>
      <c r="H44" s="342"/>
      <c r="I44" s="186">
        <v>148</v>
      </c>
      <c r="J44" s="188">
        <v>67825824.1079899</v>
      </c>
      <c r="K44" s="188">
        <v>18928847.308829963</v>
      </c>
      <c r="L44" s="188">
        <v>84101006.7191199</v>
      </c>
      <c r="M44" s="188">
        <v>1069725.0925599337</v>
      </c>
      <c r="N44" s="195"/>
      <c r="O44" s="195"/>
      <c r="P44" s="195"/>
    </row>
    <row r="45" spans="1:13" ht="12.75">
      <c r="A45" s="358" t="s">
        <v>126</v>
      </c>
      <c r="B45" s="359"/>
      <c r="C45" s="359"/>
      <c r="D45" s="359"/>
      <c r="E45" s="359"/>
      <c r="F45" s="359"/>
      <c r="G45" s="359"/>
      <c r="H45" s="360"/>
      <c r="I45" s="186">
        <v>149</v>
      </c>
      <c r="J45" s="196">
        <v>67825824.1079899</v>
      </c>
      <c r="K45" s="196">
        <v>18928847.308829963</v>
      </c>
      <c r="L45" s="196">
        <v>84101006.7191199</v>
      </c>
      <c r="M45" s="196">
        <v>1069725.0925599337</v>
      </c>
    </row>
    <row r="46" spans="1:13" ht="12.75">
      <c r="A46" s="358" t="s">
        <v>127</v>
      </c>
      <c r="B46" s="359"/>
      <c r="C46" s="359"/>
      <c r="D46" s="359"/>
      <c r="E46" s="359"/>
      <c r="F46" s="359"/>
      <c r="G46" s="359"/>
      <c r="H46" s="360"/>
      <c r="I46" s="186">
        <v>150</v>
      </c>
      <c r="J46" s="196">
        <v>0</v>
      </c>
      <c r="K46" s="196">
        <v>0</v>
      </c>
      <c r="L46" s="196"/>
      <c r="M46" s="196"/>
    </row>
    <row r="47" spans="1:19" ht="12.75">
      <c r="A47" s="340" t="s">
        <v>128</v>
      </c>
      <c r="B47" s="341"/>
      <c r="C47" s="341"/>
      <c r="D47" s="341"/>
      <c r="E47" s="341"/>
      <c r="F47" s="341"/>
      <c r="G47" s="341"/>
      <c r="H47" s="342"/>
      <c r="I47" s="186">
        <v>151</v>
      </c>
      <c r="J47" s="193">
        <v>15948043</v>
      </c>
      <c r="K47" s="193">
        <v>4403914</v>
      </c>
      <c r="L47" s="193">
        <v>21763410.41</v>
      </c>
      <c r="M47" s="193">
        <v>209180.98000000045</v>
      </c>
      <c r="P47" s="195"/>
      <c r="Q47" s="195"/>
      <c r="S47" s="195"/>
    </row>
    <row r="48" spans="1:13" ht="12.75">
      <c r="A48" s="340" t="s">
        <v>332</v>
      </c>
      <c r="B48" s="341"/>
      <c r="C48" s="341"/>
      <c r="D48" s="341"/>
      <c r="E48" s="341"/>
      <c r="F48" s="341"/>
      <c r="G48" s="341"/>
      <c r="H48" s="342"/>
      <c r="I48" s="186">
        <v>152</v>
      </c>
      <c r="J48" s="188">
        <v>51877781.10798991</v>
      </c>
      <c r="K48" s="188">
        <v>14524933.308829963</v>
      </c>
      <c r="L48" s="188">
        <f>L44-L47</f>
        <v>62337596.30911991</v>
      </c>
      <c r="M48" s="188">
        <f>M44-M47</f>
        <v>860544.1125599332</v>
      </c>
    </row>
    <row r="49" spans="1:16" ht="12.75">
      <c r="A49" s="358" t="s">
        <v>129</v>
      </c>
      <c r="B49" s="359"/>
      <c r="C49" s="359"/>
      <c r="D49" s="359"/>
      <c r="E49" s="359"/>
      <c r="F49" s="359"/>
      <c r="G49" s="359"/>
      <c r="H49" s="360"/>
      <c r="I49" s="186">
        <v>153</v>
      </c>
      <c r="J49" s="196">
        <v>51877781.10798991</v>
      </c>
      <c r="K49" s="196">
        <v>14524933.308829963</v>
      </c>
      <c r="L49" s="196">
        <f>IF(L48&gt;0,L48,0)</f>
        <v>62337596.30911991</v>
      </c>
      <c r="M49" s="196">
        <f>IF(M48&gt;0,M48,0)</f>
        <v>860544.1125599332</v>
      </c>
      <c r="P49" s="195"/>
    </row>
    <row r="50" spans="1:13" ht="12.75">
      <c r="A50" s="361" t="s">
        <v>130</v>
      </c>
      <c r="B50" s="362"/>
      <c r="C50" s="362"/>
      <c r="D50" s="362"/>
      <c r="E50" s="362"/>
      <c r="F50" s="362"/>
      <c r="G50" s="362"/>
      <c r="H50" s="363"/>
      <c r="I50" s="197">
        <v>154</v>
      </c>
      <c r="J50" s="198">
        <v>0</v>
      </c>
      <c r="K50" s="198">
        <v>0</v>
      </c>
      <c r="L50" s="198">
        <v>0</v>
      </c>
      <c r="M50" s="198">
        <v>0</v>
      </c>
    </row>
    <row r="51" spans="1:13" ht="12.75" customHeight="1">
      <c r="A51" s="352" t="s">
        <v>164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4"/>
    </row>
    <row r="52" spans="1:13" ht="12.75" customHeight="1">
      <c r="A52" s="349" t="s">
        <v>157</v>
      </c>
      <c r="B52" s="350"/>
      <c r="C52" s="350"/>
      <c r="D52" s="350"/>
      <c r="E52" s="350"/>
      <c r="F52" s="350"/>
      <c r="G52" s="350"/>
      <c r="H52" s="350"/>
      <c r="I52" s="199"/>
      <c r="J52" s="199"/>
      <c r="K52" s="199"/>
      <c r="L52" s="199"/>
      <c r="M52" s="200"/>
    </row>
    <row r="53" spans="1:13" ht="12.75">
      <c r="A53" s="355" t="s">
        <v>158</v>
      </c>
      <c r="B53" s="356"/>
      <c r="C53" s="356"/>
      <c r="D53" s="356"/>
      <c r="E53" s="356"/>
      <c r="F53" s="356"/>
      <c r="G53" s="356"/>
      <c r="H53" s="357"/>
      <c r="I53" s="186">
        <v>155</v>
      </c>
      <c r="J53" s="187">
        <v>51877781.10798991</v>
      </c>
      <c r="K53" s="187">
        <v>14524933.308829963</v>
      </c>
      <c r="L53" s="187">
        <f>+L49</f>
        <v>62337596.30911991</v>
      </c>
      <c r="M53" s="187">
        <f>+M49</f>
        <v>860544.1125599332</v>
      </c>
    </row>
    <row r="54" spans="1:13" ht="12.75">
      <c r="A54" s="355" t="s">
        <v>159</v>
      </c>
      <c r="B54" s="356"/>
      <c r="C54" s="356"/>
      <c r="D54" s="356"/>
      <c r="E54" s="356"/>
      <c r="F54" s="356"/>
      <c r="G54" s="356"/>
      <c r="H54" s="357"/>
      <c r="I54" s="186">
        <v>156</v>
      </c>
      <c r="J54" s="201"/>
      <c r="K54" s="201"/>
      <c r="L54" s="201"/>
      <c r="M54" s="201"/>
    </row>
    <row r="55" spans="1:13" ht="12.75" customHeight="1">
      <c r="A55" s="352" t="s">
        <v>160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4"/>
    </row>
    <row r="56" spans="1:13" ht="12.75">
      <c r="A56" s="349" t="s">
        <v>161</v>
      </c>
      <c r="B56" s="350"/>
      <c r="C56" s="350"/>
      <c r="D56" s="350"/>
      <c r="E56" s="350"/>
      <c r="F56" s="350"/>
      <c r="G56" s="350"/>
      <c r="H56" s="351"/>
      <c r="I56" s="202">
        <v>157</v>
      </c>
      <c r="J56" s="203">
        <v>51877781.10798991</v>
      </c>
      <c r="K56" s="203">
        <v>14524933.308829963</v>
      </c>
      <c r="L56" s="203">
        <f>+L48</f>
        <v>62337596.30911991</v>
      </c>
      <c r="M56" s="203">
        <f>+M48</f>
        <v>860544.1125599332</v>
      </c>
    </row>
    <row r="57" spans="1:13" ht="12.75">
      <c r="A57" s="340" t="s">
        <v>333</v>
      </c>
      <c r="B57" s="341"/>
      <c r="C57" s="341"/>
      <c r="D57" s="341"/>
      <c r="E57" s="341"/>
      <c r="F57" s="341"/>
      <c r="G57" s="341"/>
      <c r="H57" s="342"/>
      <c r="I57" s="186">
        <v>158</v>
      </c>
      <c r="J57" s="196">
        <v>0</v>
      </c>
      <c r="K57" s="196">
        <v>0</v>
      </c>
      <c r="L57" s="196">
        <v>0</v>
      </c>
      <c r="M57" s="196">
        <v>0</v>
      </c>
    </row>
    <row r="58" spans="1:16" ht="12.75">
      <c r="A58" s="340" t="s">
        <v>162</v>
      </c>
      <c r="B58" s="341"/>
      <c r="C58" s="341"/>
      <c r="D58" s="341"/>
      <c r="E58" s="341"/>
      <c r="F58" s="341"/>
      <c r="G58" s="341"/>
      <c r="H58" s="342"/>
      <c r="I58" s="186">
        <v>159</v>
      </c>
      <c r="J58" s="187">
        <v>-38544.6599999964</v>
      </c>
      <c r="K58" s="187">
        <v>-50825.0335859358</v>
      </c>
      <c r="L58" s="187">
        <v>-70889.2999999559</v>
      </c>
      <c r="M58" s="187">
        <v>-24196.580000009497</v>
      </c>
      <c r="P58" s="195"/>
    </row>
    <row r="59" spans="1:13" ht="15" customHeight="1">
      <c r="A59" s="346" t="s">
        <v>173</v>
      </c>
      <c r="B59" s="347"/>
      <c r="C59" s="347"/>
      <c r="D59" s="347"/>
      <c r="E59" s="347"/>
      <c r="F59" s="347"/>
      <c r="G59" s="347"/>
      <c r="H59" s="348"/>
      <c r="I59" s="186">
        <v>160</v>
      </c>
      <c r="J59" s="187"/>
      <c r="K59" s="187"/>
      <c r="L59" s="187"/>
      <c r="M59" s="187"/>
    </row>
    <row r="60" spans="1:13" ht="14.25" customHeight="1">
      <c r="A60" s="346" t="s">
        <v>168</v>
      </c>
      <c r="B60" s="347"/>
      <c r="C60" s="347"/>
      <c r="D60" s="347"/>
      <c r="E60" s="347"/>
      <c r="F60" s="347"/>
      <c r="G60" s="347"/>
      <c r="H60" s="348"/>
      <c r="I60" s="184">
        <v>161</v>
      </c>
      <c r="J60" s="204"/>
      <c r="K60" s="204"/>
      <c r="L60" s="204"/>
      <c r="M60" s="204"/>
    </row>
    <row r="61" spans="1:13" ht="15.75" customHeight="1">
      <c r="A61" s="346" t="s">
        <v>169</v>
      </c>
      <c r="B61" s="347"/>
      <c r="C61" s="347"/>
      <c r="D61" s="347"/>
      <c r="E61" s="347"/>
      <c r="F61" s="347"/>
      <c r="G61" s="347"/>
      <c r="H61" s="348"/>
      <c r="I61" s="184">
        <v>162</v>
      </c>
      <c r="J61" s="204"/>
      <c r="K61" s="204"/>
      <c r="L61" s="204"/>
      <c r="M61" s="204"/>
    </row>
    <row r="62" spans="1:13" ht="12.75">
      <c r="A62" s="340" t="s">
        <v>172</v>
      </c>
      <c r="B62" s="341"/>
      <c r="C62" s="341"/>
      <c r="D62" s="341"/>
      <c r="E62" s="341"/>
      <c r="F62" s="341"/>
      <c r="G62" s="341"/>
      <c r="H62" s="342"/>
      <c r="I62" s="186">
        <v>163</v>
      </c>
      <c r="J62" s="187"/>
      <c r="K62" s="187"/>
      <c r="L62" s="187"/>
      <c r="M62" s="187"/>
    </row>
    <row r="63" spans="1:13" ht="12.75">
      <c r="A63" s="340" t="s">
        <v>170</v>
      </c>
      <c r="B63" s="341"/>
      <c r="C63" s="341"/>
      <c r="D63" s="341"/>
      <c r="E63" s="341"/>
      <c r="F63" s="341"/>
      <c r="G63" s="341"/>
      <c r="H63" s="342"/>
      <c r="I63" s="186">
        <v>164</v>
      </c>
      <c r="J63" s="187"/>
      <c r="K63" s="187"/>
      <c r="L63" s="187"/>
      <c r="M63" s="187"/>
    </row>
    <row r="64" spans="1:13" ht="12.75">
      <c r="A64" s="340" t="s">
        <v>171</v>
      </c>
      <c r="B64" s="341"/>
      <c r="C64" s="341"/>
      <c r="D64" s="341"/>
      <c r="E64" s="341"/>
      <c r="F64" s="341"/>
      <c r="G64" s="341"/>
      <c r="H64" s="342"/>
      <c r="I64" s="186">
        <v>165</v>
      </c>
      <c r="J64" s="187"/>
      <c r="K64" s="187"/>
      <c r="L64" s="187"/>
      <c r="M64" s="187"/>
    </row>
    <row r="65" spans="1:13" ht="12.75">
      <c r="A65" s="340" t="s">
        <v>167</v>
      </c>
      <c r="B65" s="341"/>
      <c r="C65" s="341"/>
      <c r="D65" s="341"/>
      <c r="E65" s="341"/>
      <c r="F65" s="341"/>
      <c r="G65" s="341"/>
      <c r="H65" s="342"/>
      <c r="I65" s="186">
        <v>166</v>
      </c>
      <c r="J65" s="187"/>
      <c r="K65" s="187"/>
      <c r="L65" s="187"/>
      <c r="M65" s="187"/>
    </row>
    <row r="66" spans="1:13" ht="12.75">
      <c r="A66" s="340" t="s">
        <v>334</v>
      </c>
      <c r="B66" s="341"/>
      <c r="C66" s="341"/>
      <c r="D66" s="341"/>
      <c r="E66" s="341"/>
      <c r="F66" s="341"/>
      <c r="G66" s="341"/>
      <c r="H66" s="342"/>
      <c r="I66" s="186">
        <v>167</v>
      </c>
      <c r="J66" s="196">
        <v>-38544.6599999964</v>
      </c>
      <c r="K66" s="196">
        <v>-50825.0335859358</v>
      </c>
      <c r="L66" s="196">
        <f>SUM(L58:L65)</f>
        <v>-70889.2999999559</v>
      </c>
      <c r="M66" s="196">
        <f>SUM(M58:M65)</f>
        <v>-24196.580000009497</v>
      </c>
    </row>
    <row r="67" spans="1:13" ht="12.75">
      <c r="A67" s="340" t="s">
        <v>166</v>
      </c>
      <c r="B67" s="341"/>
      <c r="C67" s="341"/>
      <c r="D67" s="341"/>
      <c r="E67" s="341"/>
      <c r="F67" s="341"/>
      <c r="G67" s="341"/>
      <c r="H67" s="342"/>
      <c r="I67" s="186">
        <v>168</v>
      </c>
      <c r="J67" s="198">
        <v>51839236.44798991</v>
      </c>
      <c r="K67" s="198">
        <v>14474108.275244027</v>
      </c>
      <c r="L67" s="198">
        <f>+L66+L56</f>
        <v>62266707.00911996</v>
      </c>
      <c r="M67" s="198">
        <f>+M66+M56</f>
        <v>836347.5325599237</v>
      </c>
    </row>
    <row r="68" spans="1:13" ht="12.75" customHeight="1">
      <c r="A68" s="343" t="s">
        <v>165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5"/>
    </row>
    <row r="69" spans="1:13" ht="12.75" customHeight="1">
      <c r="A69" s="346" t="s">
        <v>163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8"/>
    </row>
    <row r="70" spans="1:13" ht="12.75">
      <c r="A70" s="355" t="s">
        <v>158</v>
      </c>
      <c r="B70" s="356"/>
      <c r="C70" s="356"/>
      <c r="D70" s="356"/>
      <c r="E70" s="356"/>
      <c r="F70" s="356"/>
      <c r="G70" s="356"/>
      <c r="H70" s="357"/>
      <c r="I70" s="186">
        <v>169</v>
      </c>
      <c r="J70" s="187">
        <v>51839236.44798991</v>
      </c>
      <c r="K70" s="187">
        <v>14474108.275244027</v>
      </c>
      <c r="L70" s="187">
        <f>+L67</f>
        <v>62266707.00911996</v>
      </c>
      <c r="M70" s="187">
        <f>+M67</f>
        <v>836347.5325599237</v>
      </c>
    </row>
    <row r="71" spans="1:13" ht="12.75">
      <c r="A71" s="337" t="s">
        <v>159</v>
      </c>
      <c r="B71" s="338"/>
      <c r="C71" s="338"/>
      <c r="D71" s="338"/>
      <c r="E71" s="338"/>
      <c r="F71" s="338"/>
      <c r="G71" s="338"/>
      <c r="H71" s="339"/>
      <c r="I71" s="205">
        <v>170</v>
      </c>
      <c r="J71" s="201"/>
      <c r="K71" s="201"/>
      <c r="L71" s="201"/>
      <c r="M71" s="201"/>
    </row>
    <row r="72" spans="10:13" s="206" customFormat="1" ht="11.25">
      <c r="J72" s="207"/>
      <c r="K72" s="207"/>
      <c r="L72" s="207"/>
      <c r="M72" s="207"/>
    </row>
    <row r="73" spans="10:12" ht="12.75">
      <c r="J73" s="207"/>
      <c r="K73" s="207"/>
      <c r="L73" s="207"/>
    </row>
    <row r="74" spans="10:13" ht="12.75">
      <c r="J74" s="207"/>
      <c r="K74" s="207"/>
      <c r="L74" s="209"/>
      <c r="M74" s="207"/>
    </row>
    <row r="75" ht="12.75">
      <c r="M75" s="209"/>
    </row>
    <row r="78" ht="12.75">
      <c r="M78" s="209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6 L56 J59:J65 J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10:M10 J27:M27 L34:L41 J16:M16 L8:L9 J33:M33 L13:L15 J7:M7 L17:L21 J42:M46 L23:L26 J22:M22 L28:L32 J12:M12 J34:J41 J8:J9 J13:J15 J17:J21 J23:J2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22">
      <selection activeCell="K14" sqref="K14"/>
    </sheetView>
  </sheetViews>
  <sheetFormatPr defaultColWidth="9.140625" defaultRowHeight="12.75"/>
  <cols>
    <col min="1" max="7" width="9.140625" style="1" customWidth="1"/>
    <col min="8" max="8" width="3.57421875" style="1" customWidth="1"/>
    <col min="9" max="9" width="8.00390625" style="1" customWidth="1"/>
    <col min="10" max="10" width="11.140625" style="18" bestFit="1" customWidth="1"/>
    <col min="11" max="11" width="12.140625" style="19" customWidth="1"/>
    <col min="12" max="12" width="11.7109375" style="1" bestFit="1" customWidth="1"/>
    <col min="13" max="13" width="9.140625" style="1" customWidth="1"/>
    <col min="14" max="14" width="10.7109375" style="1" bestFit="1" customWidth="1"/>
    <col min="15" max="15" width="10.140625" style="1" customWidth="1"/>
    <col min="16" max="20" width="9.140625" style="1" customWidth="1"/>
    <col min="21" max="21" width="10.00390625" style="1" bestFit="1" customWidth="1"/>
    <col min="22" max="16384" width="9.140625" style="1" customWidth="1"/>
  </cols>
  <sheetData>
    <row r="1" spans="1:11" ht="12.75" customHeight="1">
      <c r="A1" s="383" t="s">
        <v>131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2.75" customHeight="1">
      <c r="A2" s="384" t="s">
        <v>340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2.75">
      <c r="A3" s="380" t="s">
        <v>185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24">
      <c r="A4" s="386" t="s">
        <v>110</v>
      </c>
      <c r="B4" s="386"/>
      <c r="C4" s="386"/>
      <c r="D4" s="386"/>
      <c r="E4" s="386"/>
      <c r="F4" s="386"/>
      <c r="G4" s="386"/>
      <c r="H4" s="386"/>
      <c r="I4" s="2" t="s">
        <v>111</v>
      </c>
      <c r="J4" s="3" t="s">
        <v>112</v>
      </c>
      <c r="K4" s="4" t="s">
        <v>113</v>
      </c>
    </row>
    <row r="5" spans="1:11" ht="12.75">
      <c r="A5" s="387">
        <v>1</v>
      </c>
      <c r="B5" s="387"/>
      <c r="C5" s="387"/>
      <c r="D5" s="387"/>
      <c r="E5" s="387"/>
      <c r="F5" s="387"/>
      <c r="G5" s="387"/>
      <c r="H5" s="387"/>
      <c r="I5" s="5">
        <v>2</v>
      </c>
      <c r="J5" s="6" t="s">
        <v>3</v>
      </c>
      <c r="K5" s="7" t="s">
        <v>4</v>
      </c>
    </row>
    <row r="6" spans="1:11" ht="12.75">
      <c r="A6" s="376" t="s">
        <v>132</v>
      </c>
      <c r="B6" s="377"/>
      <c r="C6" s="377"/>
      <c r="D6" s="377"/>
      <c r="E6" s="377"/>
      <c r="F6" s="377"/>
      <c r="G6" s="377"/>
      <c r="H6" s="377"/>
      <c r="I6" s="378"/>
      <c r="J6" s="378"/>
      <c r="K6" s="379"/>
    </row>
    <row r="7" spans="1:12" ht="12.75">
      <c r="A7" s="370" t="s">
        <v>204</v>
      </c>
      <c r="B7" s="371"/>
      <c r="C7" s="371"/>
      <c r="D7" s="371"/>
      <c r="E7" s="371"/>
      <c r="F7" s="371"/>
      <c r="G7" s="371"/>
      <c r="H7" s="371"/>
      <c r="I7" s="8">
        <v>1</v>
      </c>
      <c r="J7" s="9">
        <v>67825824.1</v>
      </c>
      <c r="K7" s="9">
        <v>84101006.69</v>
      </c>
      <c r="L7" s="10"/>
    </row>
    <row r="8" spans="1:12" ht="12.75">
      <c r="A8" s="370" t="s">
        <v>133</v>
      </c>
      <c r="B8" s="371"/>
      <c r="C8" s="371"/>
      <c r="D8" s="371"/>
      <c r="E8" s="371"/>
      <c r="F8" s="371"/>
      <c r="G8" s="371"/>
      <c r="H8" s="371"/>
      <c r="I8" s="8">
        <v>2</v>
      </c>
      <c r="J8" s="9">
        <v>31628219.64</v>
      </c>
      <c r="K8" s="9">
        <v>26491259.46</v>
      </c>
      <c r="L8" s="10"/>
    </row>
    <row r="9" spans="1:11" ht="12.75">
      <c r="A9" s="370" t="s">
        <v>205</v>
      </c>
      <c r="B9" s="371"/>
      <c r="C9" s="371"/>
      <c r="D9" s="371"/>
      <c r="E9" s="371"/>
      <c r="F9" s="371"/>
      <c r="G9" s="371"/>
      <c r="H9" s="371"/>
      <c r="I9" s="8">
        <v>3</v>
      </c>
      <c r="J9" s="9"/>
      <c r="K9" s="9"/>
    </row>
    <row r="10" spans="1:11" ht="12.75">
      <c r="A10" s="370" t="s">
        <v>206</v>
      </c>
      <c r="B10" s="371"/>
      <c r="C10" s="371"/>
      <c r="D10" s="371"/>
      <c r="E10" s="371"/>
      <c r="F10" s="371"/>
      <c r="G10" s="371"/>
      <c r="H10" s="371"/>
      <c r="I10" s="8">
        <v>4</v>
      </c>
      <c r="J10" s="9"/>
      <c r="K10" s="9">
        <v>61924719.019343585</v>
      </c>
    </row>
    <row r="11" spans="1:11" ht="12.75">
      <c r="A11" s="370" t="s">
        <v>207</v>
      </c>
      <c r="B11" s="371"/>
      <c r="C11" s="371"/>
      <c r="D11" s="371"/>
      <c r="E11" s="371"/>
      <c r="F11" s="371"/>
      <c r="G11" s="371"/>
      <c r="H11" s="371"/>
      <c r="I11" s="8">
        <v>5</v>
      </c>
      <c r="J11" s="9"/>
      <c r="K11" s="9"/>
    </row>
    <row r="12" spans="1:11" ht="12.75">
      <c r="A12" s="370" t="s">
        <v>208</v>
      </c>
      <c r="B12" s="371"/>
      <c r="C12" s="371"/>
      <c r="D12" s="371"/>
      <c r="E12" s="371"/>
      <c r="F12" s="371"/>
      <c r="G12" s="371"/>
      <c r="H12" s="371"/>
      <c r="I12" s="8">
        <v>6</v>
      </c>
      <c r="J12" s="9">
        <v>3778594.8579183407</v>
      </c>
      <c r="K12" s="9">
        <v>16586573.076007608</v>
      </c>
    </row>
    <row r="13" spans="1:11" ht="12.75">
      <c r="A13" s="372" t="s">
        <v>209</v>
      </c>
      <c r="B13" s="373"/>
      <c r="C13" s="373"/>
      <c r="D13" s="373"/>
      <c r="E13" s="373"/>
      <c r="F13" s="373"/>
      <c r="G13" s="373"/>
      <c r="H13" s="373"/>
      <c r="I13" s="8">
        <v>7</v>
      </c>
      <c r="J13" s="11">
        <v>103232638.59791833</v>
      </c>
      <c r="K13" s="11">
        <f>SUM(K7:K12)</f>
        <v>189103558.2453512</v>
      </c>
    </row>
    <row r="14" spans="1:11" ht="12.75">
      <c r="A14" s="370" t="s">
        <v>210</v>
      </c>
      <c r="B14" s="371"/>
      <c r="C14" s="371"/>
      <c r="D14" s="371"/>
      <c r="E14" s="371"/>
      <c r="F14" s="371"/>
      <c r="G14" s="371"/>
      <c r="H14" s="371"/>
      <c r="I14" s="8">
        <v>8</v>
      </c>
      <c r="J14" s="9">
        <v>20804852</v>
      </c>
      <c r="K14" s="9">
        <v>42315034.28</v>
      </c>
    </row>
    <row r="15" spans="1:11" ht="12.75">
      <c r="A15" s="370" t="s">
        <v>211</v>
      </c>
      <c r="B15" s="371"/>
      <c r="C15" s="371"/>
      <c r="D15" s="371"/>
      <c r="E15" s="371"/>
      <c r="F15" s="371"/>
      <c r="G15" s="371"/>
      <c r="H15" s="371"/>
      <c r="I15" s="8">
        <v>9</v>
      </c>
      <c r="J15" s="9">
        <v>13541679</v>
      </c>
      <c r="K15" s="9"/>
    </row>
    <row r="16" spans="1:11" ht="12.75">
      <c r="A16" s="370" t="s">
        <v>212</v>
      </c>
      <c r="B16" s="371"/>
      <c r="C16" s="371"/>
      <c r="D16" s="371"/>
      <c r="E16" s="371"/>
      <c r="F16" s="371"/>
      <c r="G16" s="371"/>
      <c r="H16" s="371"/>
      <c r="I16" s="8">
        <v>10</v>
      </c>
      <c r="J16" s="9">
        <v>29872215.2639632</v>
      </c>
      <c r="K16" s="9">
        <v>124433978.62</v>
      </c>
    </row>
    <row r="17" spans="1:11" ht="12.75">
      <c r="A17" s="370" t="s">
        <v>213</v>
      </c>
      <c r="B17" s="371"/>
      <c r="C17" s="371"/>
      <c r="D17" s="371"/>
      <c r="E17" s="371"/>
      <c r="F17" s="371"/>
      <c r="G17" s="371"/>
      <c r="H17" s="371"/>
      <c r="I17" s="8">
        <v>11</v>
      </c>
      <c r="J17" s="9"/>
      <c r="K17" s="9"/>
    </row>
    <row r="18" spans="1:11" ht="12.75">
      <c r="A18" s="372" t="s">
        <v>214</v>
      </c>
      <c r="B18" s="373"/>
      <c r="C18" s="373"/>
      <c r="D18" s="373"/>
      <c r="E18" s="373"/>
      <c r="F18" s="373"/>
      <c r="G18" s="373"/>
      <c r="H18" s="373"/>
      <c r="I18" s="8">
        <v>12</v>
      </c>
      <c r="J18" s="11">
        <v>64218746.2639632</v>
      </c>
      <c r="K18" s="11">
        <f>SUM(K14:K17)</f>
        <v>166749012.9</v>
      </c>
    </row>
    <row r="19" spans="1:11" ht="24" customHeight="1">
      <c r="A19" s="372" t="s">
        <v>215</v>
      </c>
      <c r="B19" s="373"/>
      <c r="C19" s="373"/>
      <c r="D19" s="373"/>
      <c r="E19" s="373"/>
      <c r="F19" s="373"/>
      <c r="G19" s="373"/>
      <c r="H19" s="373"/>
      <c r="I19" s="8">
        <v>13</v>
      </c>
      <c r="J19" s="11">
        <v>39013892.33395513</v>
      </c>
      <c r="K19" s="11">
        <f>+K13-K18</f>
        <v>22354545.34535119</v>
      </c>
    </row>
    <row r="20" spans="1:11" ht="22.5" customHeight="1">
      <c r="A20" s="372" t="s">
        <v>216</v>
      </c>
      <c r="B20" s="373"/>
      <c r="C20" s="373"/>
      <c r="D20" s="373"/>
      <c r="E20" s="373"/>
      <c r="F20" s="373"/>
      <c r="G20" s="373"/>
      <c r="H20" s="373"/>
      <c r="I20" s="8">
        <v>14</v>
      </c>
      <c r="J20" s="11"/>
      <c r="K20" s="11"/>
    </row>
    <row r="21" spans="1:11" ht="12.75">
      <c r="A21" s="376" t="s">
        <v>134</v>
      </c>
      <c r="B21" s="377"/>
      <c r="C21" s="377"/>
      <c r="D21" s="377"/>
      <c r="E21" s="377"/>
      <c r="F21" s="377"/>
      <c r="G21" s="377"/>
      <c r="H21" s="377"/>
      <c r="I21" s="378"/>
      <c r="J21" s="378"/>
      <c r="K21" s="379"/>
    </row>
    <row r="22" spans="1:11" ht="12.75">
      <c r="A22" s="370" t="s">
        <v>217</v>
      </c>
      <c r="B22" s="371"/>
      <c r="C22" s="371"/>
      <c r="D22" s="371"/>
      <c r="E22" s="371"/>
      <c r="F22" s="371"/>
      <c r="G22" s="371"/>
      <c r="H22" s="371"/>
      <c r="I22" s="8">
        <v>15</v>
      </c>
      <c r="J22" s="9">
        <v>131321.5</v>
      </c>
      <c r="K22" s="9">
        <v>113704.44</v>
      </c>
    </row>
    <row r="23" spans="1:11" ht="12.75">
      <c r="A23" s="370" t="s">
        <v>218</v>
      </c>
      <c r="B23" s="371"/>
      <c r="C23" s="371"/>
      <c r="D23" s="371"/>
      <c r="E23" s="371"/>
      <c r="F23" s="371"/>
      <c r="G23" s="371"/>
      <c r="H23" s="371"/>
      <c r="I23" s="8">
        <v>16</v>
      </c>
      <c r="J23" s="9">
        <v>31759616.7865456</v>
      </c>
      <c r="K23" s="9"/>
    </row>
    <row r="24" spans="1:11" ht="12.75">
      <c r="A24" s="370" t="s">
        <v>219</v>
      </c>
      <c r="B24" s="371"/>
      <c r="C24" s="371"/>
      <c r="D24" s="371"/>
      <c r="E24" s="371"/>
      <c r="F24" s="371"/>
      <c r="G24" s="371"/>
      <c r="H24" s="371"/>
      <c r="I24" s="8">
        <v>17</v>
      </c>
      <c r="J24" s="9">
        <v>2031012.5463318415</v>
      </c>
      <c r="K24" s="9">
        <v>1725809.0206564304</v>
      </c>
    </row>
    <row r="25" spans="1:11" ht="12.75">
      <c r="A25" s="370" t="s">
        <v>220</v>
      </c>
      <c r="B25" s="371"/>
      <c r="C25" s="371"/>
      <c r="D25" s="371"/>
      <c r="E25" s="371"/>
      <c r="F25" s="371"/>
      <c r="G25" s="371"/>
      <c r="H25" s="371"/>
      <c r="I25" s="8">
        <v>18</v>
      </c>
      <c r="J25" s="9">
        <v>77165.72</v>
      </c>
      <c r="K25" s="9">
        <v>70243.09</v>
      </c>
    </row>
    <row r="26" spans="1:11" ht="12.75">
      <c r="A26" s="370" t="s">
        <v>222</v>
      </c>
      <c r="B26" s="371"/>
      <c r="C26" s="371"/>
      <c r="D26" s="371"/>
      <c r="E26" s="371"/>
      <c r="F26" s="371"/>
      <c r="G26" s="371"/>
      <c r="H26" s="371"/>
      <c r="I26" s="8">
        <v>19</v>
      </c>
      <c r="J26" s="9"/>
      <c r="K26" s="9">
        <v>15988612.23967969</v>
      </c>
    </row>
    <row r="27" spans="1:11" ht="12.75">
      <c r="A27" s="372" t="s">
        <v>221</v>
      </c>
      <c r="B27" s="373"/>
      <c r="C27" s="373"/>
      <c r="D27" s="373"/>
      <c r="E27" s="373"/>
      <c r="F27" s="373"/>
      <c r="G27" s="373"/>
      <c r="H27" s="373"/>
      <c r="I27" s="8">
        <v>20</v>
      </c>
      <c r="J27" s="11">
        <v>33999116.55287744</v>
      </c>
      <c r="K27" s="11">
        <f>SUM(K22:K26)</f>
        <v>17898368.79033612</v>
      </c>
    </row>
    <row r="28" spans="1:11" ht="12.75">
      <c r="A28" s="370" t="s">
        <v>223</v>
      </c>
      <c r="B28" s="371"/>
      <c r="C28" s="371"/>
      <c r="D28" s="371"/>
      <c r="E28" s="371"/>
      <c r="F28" s="371"/>
      <c r="G28" s="371"/>
      <c r="H28" s="371"/>
      <c r="I28" s="8">
        <v>21</v>
      </c>
      <c r="J28" s="9">
        <v>25549868.71</v>
      </c>
      <c r="K28" s="9">
        <v>26738947.3</v>
      </c>
    </row>
    <row r="29" spans="1:15" ht="12.75">
      <c r="A29" s="370" t="s">
        <v>224</v>
      </c>
      <c r="B29" s="371"/>
      <c r="C29" s="371"/>
      <c r="D29" s="371"/>
      <c r="E29" s="371"/>
      <c r="F29" s="371"/>
      <c r="G29" s="371"/>
      <c r="H29" s="371"/>
      <c r="I29" s="8">
        <v>22</v>
      </c>
      <c r="J29" s="9">
        <v>7700</v>
      </c>
      <c r="K29" s="9"/>
      <c r="O29" s="10"/>
    </row>
    <row r="30" spans="1:15" ht="12.75">
      <c r="A30" s="370" t="s">
        <v>225</v>
      </c>
      <c r="B30" s="371"/>
      <c r="C30" s="371"/>
      <c r="D30" s="371"/>
      <c r="E30" s="371"/>
      <c r="F30" s="371"/>
      <c r="G30" s="371"/>
      <c r="H30" s="371"/>
      <c r="I30" s="8">
        <v>23</v>
      </c>
      <c r="J30" s="9">
        <v>3219413</v>
      </c>
      <c r="K30" s="9"/>
      <c r="O30" s="10"/>
    </row>
    <row r="31" spans="1:11" ht="12.75">
      <c r="A31" s="372" t="s">
        <v>226</v>
      </c>
      <c r="B31" s="373"/>
      <c r="C31" s="373"/>
      <c r="D31" s="373"/>
      <c r="E31" s="373"/>
      <c r="F31" s="373"/>
      <c r="G31" s="373"/>
      <c r="H31" s="373"/>
      <c r="I31" s="8">
        <v>24</v>
      </c>
      <c r="J31" s="11">
        <v>28776981.71</v>
      </c>
      <c r="K31" s="11">
        <f>SUM(K28:K30)</f>
        <v>26738947.3</v>
      </c>
    </row>
    <row r="32" spans="1:11" ht="21" customHeight="1">
      <c r="A32" s="372" t="s">
        <v>227</v>
      </c>
      <c r="B32" s="373"/>
      <c r="C32" s="373"/>
      <c r="D32" s="373"/>
      <c r="E32" s="373"/>
      <c r="F32" s="373"/>
      <c r="G32" s="373"/>
      <c r="H32" s="373"/>
      <c r="I32" s="8">
        <v>25</v>
      </c>
      <c r="J32" s="11">
        <v>5222134.84287744</v>
      </c>
      <c r="K32" s="11"/>
    </row>
    <row r="33" spans="1:14" ht="21.75" customHeight="1">
      <c r="A33" s="372" t="s">
        <v>228</v>
      </c>
      <c r="B33" s="373"/>
      <c r="C33" s="373"/>
      <c r="D33" s="373"/>
      <c r="E33" s="373"/>
      <c r="F33" s="373"/>
      <c r="G33" s="373"/>
      <c r="H33" s="373"/>
      <c r="I33" s="8">
        <v>26</v>
      </c>
      <c r="J33" s="11"/>
      <c r="K33" s="11">
        <f>-K27+K31</f>
        <v>8840578.50966388</v>
      </c>
      <c r="N33" s="10"/>
    </row>
    <row r="34" spans="1:11" ht="12.75">
      <c r="A34" s="376" t="s">
        <v>135</v>
      </c>
      <c r="B34" s="377"/>
      <c r="C34" s="377"/>
      <c r="D34" s="377"/>
      <c r="E34" s="377"/>
      <c r="F34" s="377"/>
      <c r="G34" s="377"/>
      <c r="H34" s="377"/>
      <c r="I34" s="378"/>
      <c r="J34" s="378"/>
      <c r="K34" s="379"/>
    </row>
    <row r="35" spans="1:11" ht="12.75">
      <c r="A35" s="370" t="s">
        <v>229</v>
      </c>
      <c r="B35" s="371"/>
      <c r="C35" s="371"/>
      <c r="D35" s="371"/>
      <c r="E35" s="371"/>
      <c r="F35" s="371"/>
      <c r="G35" s="371"/>
      <c r="H35" s="371"/>
      <c r="I35" s="8">
        <v>27</v>
      </c>
      <c r="J35" s="9"/>
      <c r="K35" s="9"/>
    </row>
    <row r="36" spans="1:11" ht="12.75">
      <c r="A36" s="370" t="s">
        <v>230</v>
      </c>
      <c r="B36" s="371"/>
      <c r="C36" s="371"/>
      <c r="D36" s="371"/>
      <c r="E36" s="371"/>
      <c r="F36" s="371"/>
      <c r="G36" s="371"/>
      <c r="H36" s="371"/>
      <c r="I36" s="8">
        <v>28</v>
      </c>
      <c r="J36" s="9"/>
      <c r="K36" s="9">
        <v>770486.6695142215</v>
      </c>
    </row>
    <row r="37" spans="1:11" ht="12.75">
      <c r="A37" s="370" t="s">
        <v>231</v>
      </c>
      <c r="B37" s="371"/>
      <c r="C37" s="371"/>
      <c r="D37" s="371"/>
      <c r="E37" s="371"/>
      <c r="F37" s="371"/>
      <c r="G37" s="371"/>
      <c r="H37" s="371"/>
      <c r="I37" s="8">
        <v>29</v>
      </c>
      <c r="J37" s="9"/>
      <c r="K37" s="9"/>
    </row>
    <row r="38" spans="1:11" ht="12.75">
      <c r="A38" s="372" t="s">
        <v>232</v>
      </c>
      <c r="B38" s="373"/>
      <c r="C38" s="373"/>
      <c r="D38" s="373"/>
      <c r="E38" s="373"/>
      <c r="F38" s="373"/>
      <c r="G38" s="373"/>
      <c r="H38" s="373"/>
      <c r="I38" s="8">
        <v>30</v>
      </c>
      <c r="J38" s="12">
        <v>0</v>
      </c>
      <c r="K38" s="12">
        <f>+SUM(K35:K37)</f>
        <v>770486.6695142215</v>
      </c>
    </row>
    <row r="39" spans="1:11" ht="12.75">
      <c r="A39" s="370" t="s">
        <v>233</v>
      </c>
      <c r="B39" s="371"/>
      <c r="C39" s="371"/>
      <c r="D39" s="371"/>
      <c r="E39" s="371"/>
      <c r="F39" s="371"/>
      <c r="G39" s="371"/>
      <c r="H39" s="371"/>
      <c r="I39" s="8">
        <v>31</v>
      </c>
      <c r="J39" s="9"/>
      <c r="K39" s="9"/>
    </row>
    <row r="40" spans="1:11" ht="12.75">
      <c r="A40" s="370" t="s">
        <v>234</v>
      </c>
      <c r="B40" s="371"/>
      <c r="C40" s="371"/>
      <c r="D40" s="371"/>
      <c r="E40" s="371"/>
      <c r="F40" s="371"/>
      <c r="G40" s="371"/>
      <c r="H40" s="371"/>
      <c r="I40" s="8">
        <v>32</v>
      </c>
      <c r="J40" s="9">
        <v>119887127.82</v>
      </c>
      <c r="K40" s="9">
        <v>43290767.5</v>
      </c>
    </row>
    <row r="41" spans="1:11" ht="12.75">
      <c r="A41" s="370" t="s">
        <v>235</v>
      </c>
      <c r="B41" s="371"/>
      <c r="C41" s="371"/>
      <c r="D41" s="371"/>
      <c r="E41" s="371"/>
      <c r="F41" s="371"/>
      <c r="G41" s="371"/>
      <c r="H41" s="371"/>
      <c r="I41" s="8">
        <v>33</v>
      </c>
      <c r="J41" s="9"/>
      <c r="K41" s="9"/>
    </row>
    <row r="42" spans="1:11" ht="12.75">
      <c r="A42" s="370" t="s">
        <v>236</v>
      </c>
      <c r="B42" s="371"/>
      <c r="C42" s="371"/>
      <c r="D42" s="371"/>
      <c r="E42" s="371"/>
      <c r="F42" s="371"/>
      <c r="G42" s="371"/>
      <c r="H42" s="371"/>
      <c r="I42" s="8">
        <v>34</v>
      </c>
      <c r="J42" s="9"/>
      <c r="K42" s="9"/>
    </row>
    <row r="43" spans="1:11" ht="12.75">
      <c r="A43" s="370" t="s">
        <v>237</v>
      </c>
      <c r="B43" s="371"/>
      <c r="C43" s="371"/>
      <c r="D43" s="371"/>
      <c r="E43" s="371"/>
      <c r="F43" s="371"/>
      <c r="G43" s="371"/>
      <c r="H43" s="371"/>
      <c r="I43" s="8">
        <v>35</v>
      </c>
      <c r="J43" s="9">
        <v>2246826</v>
      </c>
      <c r="K43" s="9">
        <v>1306069.51520151</v>
      </c>
    </row>
    <row r="44" spans="1:11" ht="12.75">
      <c r="A44" s="372" t="s">
        <v>238</v>
      </c>
      <c r="B44" s="373"/>
      <c r="C44" s="373"/>
      <c r="D44" s="373"/>
      <c r="E44" s="373"/>
      <c r="F44" s="373"/>
      <c r="G44" s="373"/>
      <c r="H44" s="373"/>
      <c r="I44" s="8">
        <v>36</v>
      </c>
      <c r="J44" s="11">
        <v>122133953.82</v>
      </c>
      <c r="K44" s="11">
        <f>SUM(K39:K43)</f>
        <v>44596837.01520151</v>
      </c>
    </row>
    <row r="45" spans="1:11" ht="21" customHeight="1">
      <c r="A45" s="372" t="s">
        <v>239</v>
      </c>
      <c r="B45" s="373"/>
      <c r="C45" s="373"/>
      <c r="D45" s="373"/>
      <c r="E45" s="373"/>
      <c r="F45" s="373"/>
      <c r="G45" s="373"/>
      <c r="H45" s="373"/>
      <c r="I45" s="8">
        <v>37</v>
      </c>
      <c r="J45" s="11"/>
      <c r="K45" s="11"/>
    </row>
    <row r="46" spans="1:11" ht="22.5" customHeight="1">
      <c r="A46" s="372" t="s">
        <v>240</v>
      </c>
      <c r="B46" s="373"/>
      <c r="C46" s="373"/>
      <c r="D46" s="373"/>
      <c r="E46" s="373"/>
      <c r="F46" s="373"/>
      <c r="G46" s="373"/>
      <c r="H46" s="373"/>
      <c r="I46" s="8">
        <v>38</v>
      </c>
      <c r="J46" s="11">
        <v>122133953.82</v>
      </c>
      <c r="K46" s="11">
        <f>+K44-K38</f>
        <v>43826350.345687285</v>
      </c>
    </row>
    <row r="47" spans="1:11" ht="12.75">
      <c r="A47" s="370" t="s">
        <v>241</v>
      </c>
      <c r="B47" s="371"/>
      <c r="C47" s="371"/>
      <c r="D47" s="371"/>
      <c r="E47" s="371"/>
      <c r="F47" s="371"/>
      <c r="G47" s="371"/>
      <c r="H47" s="371"/>
      <c r="I47" s="8">
        <v>39</v>
      </c>
      <c r="J47" s="13"/>
      <c r="K47" s="13"/>
    </row>
    <row r="48" spans="1:11" ht="12.75">
      <c r="A48" s="370" t="s">
        <v>242</v>
      </c>
      <c r="B48" s="371"/>
      <c r="C48" s="371"/>
      <c r="D48" s="371"/>
      <c r="E48" s="371"/>
      <c r="F48" s="371"/>
      <c r="G48" s="371"/>
      <c r="H48" s="371"/>
      <c r="I48" s="8">
        <v>40</v>
      </c>
      <c r="J48" s="9">
        <v>77897926.64316742</v>
      </c>
      <c r="K48" s="9">
        <f>-(K19-K33-K46)</f>
        <v>30312383.509999976</v>
      </c>
    </row>
    <row r="49" spans="1:11" ht="12.75">
      <c r="A49" s="370" t="s">
        <v>136</v>
      </c>
      <c r="B49" s="371"/>
      <c r="C49" s="371"/>
      <c r="D49" s="371"/>
      <c r="E49" s="371"/>
      <c r="F49" s="371"/>
      <c r="G49" s="371"/>
      <c r="H49" s="371"/>
      <c r="I49" s="8">
        <v>41</v>
      </c>
      <c r="J49" s="9">
        <v>224724869.262236</v>
      </c>
      <c r="K49" s="9">
        <v>159261115.74</v>
      </c>
    </row>
    <row r="50" spans="1:11" ht="12.75">
      <c r="A50" s="370" t="s">
        <v>243</v>
      </c>
      <c r="B50" s="371"/>
      <c r="C50" s="371"/>
      <c r="D50" s="371"/>
      <c r="E50" s="371"/>
      <c r="F50" s="371"/>
      <c r="G50" s="371"/>
      <c r="H50" s="371"/>
      <c r="I50" s="8">
        <v>42</v>
      </c>
      <c r="J50" s="9">
        <v>0</v>
      </c>
      <c r="K50" s="9">
        <f>+K47</f>
        <v>0</v>
      </c>
    </row>
    <row r="51" spans="1:11" ht="12.75">
      <c r="A51" s="370" t="s">
        <v>244</v>
      </c>
      <c r="B51" s="371"/>
      <c r="C51" s="371"/>
      <c r="D51" s="371"/>
      <c r="E51" s="371"/>
      <c r="F51" s="371"/>
      <c r="G51" s="371"/>
      <c r="H51" s="371"/>
      <c r="I51" s="8">
        <v>43</v>
      </c>
      <c r="J51" s="9">
        <v>77897926.64316742</v>
      </c>
      <c r="K51" s="9">
        <f>+K48</f>
        <v>30312383.509999976</v>
      </c>
    </row>
    <row r="52" spans="1:12" ht="12.75">
      <c r="A52" s="374" t="s">
        <v>137</v>
      </c>
      <c r="B52" s="375"/>
      <c r="C52" s="375"/>
      <c r="D52" s="375"/>
      <c r="E52" s="375"/>
      <c r="F52" s="375"/>
      <c r="G52" s="375"/>
      <c r="H52" s="375"/>
      <c r="I52" s="14">
        <v>44</v>
      </c>
      <c r="J52" s="15">
        <v>146826942.61906856</v>
      </c>
      <c r="K52" s="15">
        <f>+K49+K50-K51</f>
        <v>128948732.23000003</v>
      </c>
      <c r="L52" s="10"/>
    </row>
    <row r="53" spans="10:11" ht="12.75">
      <c r="J53" s="16"/>
      <c r="K53" s="17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9" width="9.140625" style="82" customWidth="1"/>
    <col min="10" max="10" width="11.140625" style="82" customWidth="1"/>
    <col min="11" max="11" width="10.7109375" style="100" customWidth="1"/>
    <col min="12" max="12" width="13.00390625" style="82" bestFit="1" customWidth="1"/>
    <col min="13" max="13" width="9.140625" style="82" customWidth="1"/>
    <col min="14" max="14" width="13.00390625" style="82" bestFit="1" customWidth="1"/>
    <col min="15" max="15" width="0" style="82" hidden="1" customWidth="1"/>
    <col min="16" max="16384" width="9.140625" style="82" customWidth="1"/>
  </cols>
  <sheetData>
    <row r="1" spans="1:12" ht="12.75">
      <c r="A1" s="403" t="s">
        <v>245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81"/>
    </row>
    <row r="2" spans="1:12" ht="15.75">
      <c r="A2" s="79"/>
      <c r="B2" s="80"/>
      <c r="C2" s="390" t="s">
        <v>246</v>
      </c>
      <c r="D2" s="390"/>
      <c r="E2" s="84">
        <v>43101</v>
      </c>
      <c r="F2" s="83" t="s">
        <v>31</v>
      </c>
      <c r="G2" s="391">
        <v>43373</v>
      </c>
      <c r="H2" s="392"/>
      <c r="I2" s="80"/>
      <c r="J2" s="80"/>
      <c r="K2" s="80"/>
      <c r="L2" s="85"/>
    </row>
    <row r="3" spans="1:11" ht="24">
      <c r="A3" s="393" t="s">
        <v>110</v>
      </c>
      <c r="B3" s="393"/>
      <c r="C3" s="393"/>
      <c r="D3" s="393"/>
      <c r="E3" s="393"/>
      <c r="F3" s="393"/>
      <c r="G3" s="393"/>
      <c r="H3" s="393"/>
      <c r="I3" s="86" t="s">
        <v>111</v>
      </c>
      <c r="J3" s="87" t="s">
        <v>112</v>
      </c>
      <c r="K3" s="88" t="s">
        <v>113</v>
      </c>
    </row>
    <row r="4" spans="1:11" ht="12.75">
      <c r="A4" s="394">
        <v>1</v>
      </c>
      <c r="B4" s="394"/>
      <c r="C4" s="394"/>
      <c r="D4" s="394"/>
      <c r="E4" s="394"/>
      <c r="F4" s="394"/>
      <c r="G4" s="394"/>
      <c r="H4" s="394"/>
      <c r="I4" s="90">
        <v>2</v>
      </c>
      <c r="J4" s="89" t="s">
        <v>3</v>
      </c>
      <c r="K4" s="89" t="s">
        <v>4</v>
      </c>
    </row>
    <row r="5" spans="1:11" ht="12.75">
      <c r="A5" s="388" t="s">
        <v>138</v>
      </c>
      <c r="B5" s="389"/>
      <c r="C5" s="389"/>
      <c r="D5" s="389"/>
      <c r="E5" s="389"/>
      <c r="F5" s="389"/>
      <c r="G5" s="389"/>
      <c r="H5" s="389"/>
      <c r="I5" s="91">
        <v>1</v>
      </c>
      <c r="J5" s="92">
        <v>133165000</v>
      </c>
      <c r="K5" s="92">
        <v>133165000</v>
      </c>
    </row>
    <row r="6" spans="1:11" ht="12.75">
      <c r="A6" s="388" t="s">
        <v>139</v>
      </c>
      <c r="B6" s="389"/>
      <c r="C6" s="389"/>
      <c r="D6" s="389"/>
      <c r="E6" s="389"/>
      <c r="F6" s="389"/>
      <c r="G6" s="389"/>
      <c r="H6" s="389"/>
      <c r="I6" s="91">
        <v>2</v>
      </c>
      <c r="J6" s="93"/>
      <c r="K6" s="93"/>
    </row>
    <row r="7" spans="1:11" ht="12.75">
      <c r="A7" s="388" t="s">
        <v>247</v>
      </c>
      <c r="B7" s="389"/>
      <c r="C7" s="389"/>
      <c r="D7" s="389"/>
      <c r="E7" s="389"/>
      <c r="F7" s="389"/>
      <c r="G7" s="389"/>
      <c r="H7" s="389"/>
      <c r="I7" s="91">
        <v>3</v>
      </c>
      <c r="J7" s="93">
        <v>20849075.64</v>
      </c>
      <c r="K7" s="93">
        <f>+'Balance sheet'!K72</f>
        <v>21273155.64</v>
      </c>
    </row>
    <row r="8" spans="1:11" ht="12.75">
      <c r="A8" s="388" t="s">
        <v>248</v>
      </c>
      <c r="B8" s="389"/>
      <c r="C8" s="389"/>
      <c r="D8" s="389"/>
      <c r="E8" s="389"/>
      <c r="F8" s="389"/>
      <c r="G8" s="389"/>
      <c r="H8" s="389"/>
      <c r="I8" s="91">
        <v>4</v>
      </c>
      <c r="J8" s="93">
        <v>13292796.59539</v>
      </c>
      <c r="K8" s="93">
        <f>+'Balance sheet'!K79</f>
        <v>36867471.61409</v>
      </c>
    </row>
    <row r="9" spans="1:11" ht="12.75">
      <c r="A9" s="388" t="s">
        <v>249</v>
      </c>
      <c r="B9" s="389"/>
      <c r="C9" s="389"/>
      <c r="D9" s="389"/>
      <c r="E9" s="389"/>
      <c r="F9" s="389"/>
      <c r="G9" s="389"/>
      <c r="H9" s="389"/>
      <c r="I9" s="91">
        <v>5</v>
      </c>
      <c r="J9" s="93">
        <v>51877781.06041</v>
      </c>
      <c r="K9" s="93">
        <f>+'Balance sheet'!K83</f>
        <v>62337596.36976</v>
      </c>
    </row>
    <row r="10" spans="1:11" ht="12.75">
      <c r="A10" s="388" t="s">
        <v>250</v>
      </c>
      <c r="B10" s="389"/>
      <c r="C10" s="389"/>
      <c r="D10" s="389"/>
      <c r="E10" s="389"/>
      <c r="F10" s="389"/>
      <c r="G10" s="389"/>
      <c r="H10" s="389"/>
      <c r="I10" s="91">
        <v>6</v>
      </c>
      <c r="J10" s="93"/>
      <c r="K10" s="93"/>
    </row>
    <row r="11" spans="1:11" ht="12.75">
      <c r="A11" s="388" t="s">
        <v>140</v>
      </c>
      <c r="B11" s="389"/>
      <c r="C11" s="389"/>
      <c r="D11" s="389"/>
      <c r="E11" s="389"/>
      <c r="F11" s="389"/>
      <c r="G11" s="389"/>
      <c r="H11" s="389"/>
      <c r="I11" s="91">
        <v>7</v>
      </c>
      <c r="J11" s="93"/>
      <c r="K11" s="93"/>
    </row>
    <row r="12" spans="1:11" ht="12.75">
      <c r="A12" s="388" t="s">
        <v>251</v>
      </c>
      <c r="B12" s="389"/>
      <c r="C12" s="389"/>
      <c r="D12" s="389"/>
      <c r="E12" s="389"/>
      <c r="F12" s="389"/>
      <c r="G12" s="389"/>
      <c r="H12" s="389"/>
      <c r="I12" s="91">
        <v>8</v>
      </c>
      <c r="J12" s="93"/>
      <c r="K12" s="93"/>
    </row>
    <row r="13" spans="1:11" ht="12.75">
      <c r="A13" s="388" t="s">
        <v>252</v>
      </c>
      <c r="B13" s="389"/>
      <c r="C13" s="389"/>
      <c r="D13" s="389"/>
      <c r="E13" s="389"/>
      <c r="F13" s="389"/>
      <c r="G13" s="389"/>
      <c r="H13" s="389"/>
      <c r="I13" s="91">
        <v>9</v>
      </c>
      <c r="J13" s="93"/>
      <c r="K13" s="93"/>
    </row>
    <row r="14" spans="1:14" ht="12.75">
      <c r="A14" s="395" t="s">
        <v>141</v>
      </c>
      <c r="B14" s="396"/>
      <c r="C14" s="396"/>
      <c r="D14" s="396"/>
      <c r="E14" s="396"/>
      <c r="F14" s="396"/>
      <c r="G14" s="396"/>
      <c r="H14" s="396"/>
      <c r="I14" s="91">
        <v>10</v>
      </c>
      <c r="J14" s="94">
        <v>219184653.29579997</v>
      </c>
      <c r="K14" s="94">
        <f>SUM(K5:K13)</f>
        <v>253643223.62385</v>
      </c>
      <c r="L14" s="95"/>
      <c r="M14" s="95"/>
      <c r="N14" s="95"/>
    </row>
    <row r="15" spans="1:12" ht="12.75">
      <c r="A15" s="388" t="s">
        <v>253</v>
      </c>
      <c r="B15" s="389"/>
      <c r="C15" s="389"/>
      <c r="D15" s="389"/>
      <c r="E15" s="389"/>
      <c r="F15" s="389"/>
      <c r="G15" s="389"/>
      <c r="H15" s="389"/>
      <c r="I15" s="91">
        <v>11</v>
      </c>
      <c r="J15" s="93">
        <v>-50825.0335859358</v>
      </c>
      <c r="K15" s="96">
        <f>+'P&amp;L'!L66</f>
        <v>-70889.2999999559</v>
      </c>
      <c r="L15" s="95"/>
    </row>
    <row r="16" spans="1:11" ht="12.75">
      <c r="A16" s="388" t="s">
        <v>254</v>
      </c>
      <c r="B16" s="389"/>
      <c r="C16" s="389"/>
      <c r="D16" s="389"/>
      <c r="E16" s="389"/>
      <c r="F16" s="389"/>
      <c r="G16" s="389"/>
      <c r="H16" s="389"/>
      <c r="I16" s="91">
        <v>12</v>
      </c>
      <c r="J16" s="93"/>
      <c r="K16" s="93"/>
    </row>
    <row r="17" spans="1:11" ht="12.75">
      <c r="A17" s="388" t="s">
        <v>142</v>
      </c>
      <c r="B17" s="389"/>
      <c r="C17" s="389"/>
      <c r="D17" s="389"/>
      <c r="E17" s="389"/>
      <c r="F17" s="389"/>
      <c r="G17" s="389"/>
      <c r="H17" s="389"/>
      <c r="I17" s="91">
        <v>13</v>
      </c>
      <c r="J17" s="93"/>
      <c r="K17" s="93"/>
    </row>
    <row r="18" spans="1:11" ht="12.75">
      <c r="A18" s="388" t="s">
        <v>143</v>
      </c>
      <c r="B18" s="389"/>
      <c r="C18" s="389"/>
      <c r="D18" s="389"/>
      <c r="E18" s="389"/>
      <c r="F18" s="389"/>
      <c r="G18" s="389"/>
      <c r="H18" s="389"/>
      <c r="I18" s="91">
        <v>14</v>
      </c>
      <c r="J18" s="93"/>
      <c r="K18" s="93"/>
    </row>
    <row r="19" spans="1:11" ht="12.75">
      <c r="A19" s="388" t="s">
        <v>255</v>
      </c>
      <c r="B19" s="389"/>
      <c r="C19" s="389"/>
      <c r="D19" s="389"/>
      <c r="E19" s="389"/>
      <c r="F19" s="389"/>
      <c r="G19" s="389"/>
      <c r="H19" s="389"/>
      <c r="I19" s="91">
        <v>15</v>
      </c>
      <c r="J19" s="93"/>
      <c r="K19" s="93"/>
    </row>
    <row r="20" spans="1:11" ht="12.75">
      <c r="A20" s="388" t="s">
        <v>256</v>
      </c>
      <c r="B20" s="389"/>
      <c r="C20" s="389"/>
      <c r="D20" s="389"/>
      <c r="E20" s="389"/>
      <c r="F20" s="389"/>
      <c r="G20" s="389"/>
      <c r="H20" s="389"/>
      <c r="I20" s="91">
        <v>16</v>
      </c>
      <c r="J20" s="93"/>
      <c r="K20" s="93"/>
    </row>
    <row r="21" spans="1:11" ht="12.75">
      <c r="A21" s="395" t="s">
        <v>257</v>
      </c>
      <c r="B21" s="396"/>
      <c r="C21" s="396"/>
      <c r="D21" s="396"/>
      <c r="E21" s="396"/>
      <c r="F21" s="396"/>
      <c r="G21" s="396"/>
      <c r="H21" s="396"/>
      <c r="I21" s="91">
        <v>17</v>
      </c>
      <c r="J21" s="97">
        <v>-50825.0335859358</v>
      </c>
      <c r="K21" s="97">
        <f>SUM(K15:K20)</f>
        <v>-70889.2999999559</v>
      </c>
    </row>
    <row r="22" spans="1:11" ht="12.75">
      <c r="A22" s="405"/>
      <c r="B22" s="406"/>
      <c r="C22" s="406"/>
      <c r="D22" s="406"/>
      <c r="E22" s="406"/>
      <c r="F22" s="406"/>
      <c r="G22" s="406"/>
      <c r="H22" s="406"/>
      <c r="I22" s="407"/>
      <c r="J22" s="407"/>
      <c r="K22" s="408"/>
    </row>
    <row r="23" spans="1:11" ht="12.75">
      <c r="A23" s="397" t="s">
        <v>259</v>
      </c>
      <c r="B23" s="398"/>
      <c r="C23" s="398"/>
      <c r="D23" s="398"/>
      <c r="E23" s="398"/>
      <c r="F23" s="398"/>
      <c r="G23" s="398"/>
      <c r="H23" s="398"/>
      <c r="I23" s="98">
        <v>18</v>
      </c>
      <c r="J23" s="92">
        <f>+J21</f>
        <v>-50825.0335859358</v>
      </c>
      <c r="K23" s="92">
        <f>+K21</f>
        <v>-70889.2999999559</v>
      </c>
    </row>
    <row r="24" spans="1:11" ht="17.25" customHeight="1">
      <c r="A24" s="399" t="s">
        <v>258</v>
      </c>
      <c r="B24" s="400"/>
      <c r="C24" s="400"/>
      <c r="D24" s="400"/>
      <c r="E24" s="400"/>
      <c r="F24" s="400"/>
      <c r="G24" s="400"/>
      <c r="H24" s="400"/>
      <c r="I24" s="99">
        <v>19</v>
      </c>
      <c r="J24" s="97"/>
      <c r="K24" s="97"/>
    </row>
    <row r="25" spans="1:11" ht="30" customHeight="1">
      <c r="A25" s="401" t="s">
        <v>144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4.28125" style="21" customWidth="1"/>
    <col min="2" max="2" width="21.00390625" style="21" customWidth="1"/>
    <col min="3" max="3" width="12.140625" style="21" customWidth="1"/>
    <col min="4" max="5" width="10.421875" style="21" customWidth="1"/>
    <col min="6" max="6" width="11.140625" style="21" customWidth="1"/>
    <col min="7" max="7" width="10.57421875" style="21" customWidth="1"/>
    <col min="8" max="8" width="10.28125" style="21" bestFit="1" customWidth="1"/>
    <col min="9" max="9" width="11.8515625" style="21" customWidth="1"/>
    <col min="10" max="10" width="13.140625" style="21" customWidth="1"/>
    <col min="11" max="12" width="10.28125" style="21" customWidth="1"/>
    <col min="13" max="14" width="10.28125" style="21" bestFit="1" customWidth="1"/>
    <col min="15" max="15" width="12.8515625" style="21" bestFit="1" customWidth="1"/>
    <col min="16" max="16384" width="9.140625" style="21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409" t="s">
        <v>305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4.25">
      <c r="A5" s="23" t="s">
        <v>270</v>
      </c>
      <c r="B5" s="24" t="s">
        <v>271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0"/>
    </row>
    <row r="6" spans="1:14" ht="14.25">
      <c r="A6" s="26"/>
      <c r="B6" s="25"/>
      <c r="C6" s="411"/>
      <c r="D6" s="411"/>
      <c r="E6" s="411"/>
      <c r="F6" s="411"/>
      <c r="G6" s="411"/>
      <c r="H6" s="411"/>
      <c r="I6" s="27"/>
      <c r="J6" s="27"/>
      <c r="K6" s="27"/>
      <c r="L6" s="27"/>
      <c r="M6" s="25"/>
      <c r="N6" s="20"/>
    </row>
    <row r="7" spans="1:14" ht="12.75">
      <c r="A7" s="26"/>
      <c r="B7" s="28"/>
      <c r="C7" s="411" t="s">
        <v>272</v>
      </c>
      <c r="D7" s="411"/>
      <c r="E7" s="411" t="s">
        <v>311</v>
      </c>
      <c r="F7" s="411"/>
      <c r="G7" s="411" t="s">
        <v>312</v>
      </c>
      <c r="H7" s="411"/>
      <c r="I7" s="417" t="s">
        <v>336</v>
      </c>
      <c r="J7" s="418"/>
      <c r="K7" s="412" t="s">
        <v>293</v>
      </c>
      <c r="L7" s="413"/>
      <c r="M7" s="411" t="s">
        <v>273</v>
      </c>
      <c r="N7" s="411"/>
    </row>
    <row r="8" spans="1:14" ht="12.75">
      <c r="A8" s="26"/>
      <c r="B8" s="29"/>
      <c r="C8" s="101" t="s">
        <v>341</v>
      </c>
      <c r="D8" s="101" t="s">
        <v>342</v>
      </c>
      <c r="E8" s="30" t="str">
        <f aca="true" t="shared" si="0" ref="E8:J8">+C8</f>
        <v>30.09.2018.</v>
      </c>
      <c r="F8" s="30" t="str">
        <f t="shared" si="0"/>
        <v>30.09.2017.</v>
      </c>
      <c r="G8" s="30" t="str">
        <f t="shared" si="0"/>
        <v>30.09.2018.</v>
      </c>
      <c r="H8" s="30" t="str">
        <f t="shared" si="0"/>
        <v>30.09.2017.</v>
      </c>
      <c r="I8" s="30" t="str">
        <f t="shared" si="0"/>
        <v>30.09.2018.</v>
      </c>
      <c r="J8" s="30" t="str">
        <f t="shared" si="0"/>
        <v>30.09.2017.</v>
      </c>
      <c r="K8" s="30" t="str">
        <f>+I8</f>
        <v>30.09.2018.</v>
      </c>
      <c r="L8" s="30" t="str">
        <f>+J8</f>
        <v>30.09.2017.</v>
      </c>
      <c r="M8" s="30" t="str">
        <f>+I8</f>
        <v>30.09.2018.</v>
      </c>
      <c r="N8" s="30" t="str">
        <f>+J8</f>
        <v>30.09.2017.</v>
      </c>
    </row>
    <row r="9" spans="1:14" ht="12.75">
      <c r="A9" s="26"/>
      <c r="B9" s="31"/>
      <c r="C9" s="32" t="s">
        <v>274</v>
      </c>
      <c r="D9" s="32" t="s">
        <v>274</v>
      </c>
      <c r="E9" s="32" t="s">
        <v>275</v>
      </c>
      <c r="F9" s="33" t="s">
        <v>275</v>
      </c>
      <c r="G9" s="33" t="s">
        <v>275</v>
      </c>
      <c r="H9" s="32" t="s">
        <v>274</v>
      </c>
      <c r="I9" s="32" t="s">
        <v>274</v>
      </c>
      <c r="J9" s="32" t="s">
        <v>274</v>
      </c>
      <c r="K9" s="32"/>
      <c r="L9" s="32"/>
      <c r="M9" s="32" t="s">
        <v>274</v>
      </c>
      <c r="N9" s="32" t="s">
        <v>274</v>
      </c>
    </row>
    <row r="10" spans="1:14" ht="12.75">
      <c r="A10" s="26"/>
      <c r="B10" s="31"/>
      <c r="C10" s="32"/>
      <c r="D10" s="32"/>
      <c r="E10" s="32"/>
      <c r="F10" s="33"/>
      <c r="G10" s="33"/>
      <c r="H10" s="32"/>
      <c r="I10" s="32"/>
      <c r="J10" s="32"/>
      <c r="K10" s="32"/>
      <c r="L10" s="32"/>
      <c r="M10" s="32"/>
      <c r="N10" s="32"/>
    </row>
    <row r="11" spans="1:15" ht="12.75">
      <c r="A11" s="26"/>
      <c r="B11" s="34" t="s">
        <v>304</v>
      </c>
      <c r="C11" s="35">
        <v>651722.21085356</v>
      </c>
      <c r="D11" s="35">
        <v>536612.43255772</v>
      </c>
      <c r="E11" s="35">
        <v>299545.36082432</v>
      </c>
      <c r="F11" s="35">
        <v>401654.05573</v>
      </c>
      <c r="G11" s="36">
        <v>128561.57513</v>
      </c>
      <c r="H11" s="36">
        <v>129207.23028</v>
      </c>
      <c r="I11" s="36">
        <v>712.91102</v>
      </c>
      <c r="J11" s="36">
        <v>1924.73435</v>
      </c>
      <c r="K11" s="36">
        <v>0</v>
      </c>
      <c r="L11" s="36">
        <v>0</v>
      </c>
      <c r="M11" s="37">
        <f>+C11+E11+G11+I11+K11</f>
        <v>1080542.05782788</v>
      </c>
      <c r="N11" s="37">
        <f>+D11+F11+H11+J11+L11</f>
        <v>1069398.45291772</v>
      </c>
      <c r="O11" s="38"/>
    </row>
    <row r="12" spans="1:15" ht="12.75">
      <c r="A12" s="26"/>
      <c r="B12" s="34" t="s">
        <v>303</v>
      </c>
      <c r="C12" s="35">
        <v>87661.66051602573</v>
      </c>
      <c r="D12" s="35">
        <v>64736.68205334134</v>
      </c>
      <c r="E12" s="35">
        <v>15092.521707475164</v>
      </c>
      <c r="F12" s="35">
        <v>36553.83594976435</v>
      </c>
      <c r="G12" s="36">
        <v>3534.02351</v>
      </c>
      <c r="H12" s="36">
        <v>4056.27984</v>
      </c>
      <c r="I12" s="36">
        <v>150.23360198909714</v>
      </c>
      <c r="J12" s="36">
        <v>595.4828622443164</v>
      </c>
      <c r="K12" s="36">
        <v>-24577.916538200003</v>
      </c>
      <c r="L12" s="36">
        <v>-35511.35526368</v>
      </c>
      <c r="M12" s="37">
        <f>+C12+E12+G12+I12+K12</f>
        <v>81860.52279728997</v>
      </c>
      <c r="N12" s="37">
        <f>+D12+F12+H12+J12+L12</f>
        <v>70430.92544167</v>
      </c>
      <c r="O12" s="38"/>
    </row>
    <row r="13" spans="1:14" ht="14.25">
      <c r="A13" s="26"/>
      <c r="B13" s="2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4.25">
      <c r="A14" s="23" t="s">
        <v>276</v>
      </c>
      <c r="B14" s="24" t="s">
        <v>277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0"/>
    </row>
    <row r="15" spans="1:14" ht="15" customHeight="1">
      <c r="A15" s="22"/>
      <c r="B15" s="40"/>
      <c r="C15" s="212" t="s">
        <v>341</v>
      </c>
      <c r="D15" s="212" t="s">
        <v>342</v>
      </c>
      <c r="E15" s="22"/>
      <c r="G15" s="22"/>
      <c r="H15" s="22"/>
      <c r="I15" s="22"/>
      <c r="J15" s="22"/>
      <c r="K15" s="22"/>
      <c r="L15" s="22"/>
      <c r="M15" s="22"/>
      <c r="N15" s="20"/>
    </row>
    <row r="16" spans="1:14" ht="12.75">
      <c r="A16" s="22"/>
      <c r="B16" s="40"/>
      <c r="C16" s="33" t="s">
        <v>274</v>
      </c>
      <c r="D16" s="32" t="s">
        <v>274</v>
      </c>
      <c r="E16" s="22"/>
      <c r="F16" s="22"/>
      <c r="G16" s="22"/>
      <c r="H16" s="22"/>
      <c r="I16" s="22"/>
      <c r="J16" s="22"/>
      <c r="K16" s="22"/>
      <c r="L16" s="22"/>
      <c r="M16" s="22"/>
      <c r="N16" s="20"/>
    </row>
    <row r="17" spans="1:14" ht="12.75">
      <c r="A17" s="22"/>
      <c r="B17" s="40"/>
      <c r="C17" s="41"/>
      <c r="D17" s="41"/>
      <c r="E17" s="22"/>
      <c r="F17" s="22"/>
      <c r="G17" s="22"/>
      <c r="H17" s="22"/>
      <c r="I17" s="22"/>
      <c r="J17" s="22"/>
      <c r="K17" s="22"/>
      <c r="L17" s="22"/>
      <c r="M17" s="22"/>
      <c r="N17" s="20"/>
    </row>
    <row r="18" spans="1:14" ht="12.75" customHeight="1" thickBot="1">
      <c r="A18" s="22"/>
      <c r="B18" s="40" t="s">
        <v>278</v>
      </c>
      <c r="C18" s="42">
        <v>707666</v>
      </c>
      <c r="D18" s="42">
        <v>667031.67813</v>
      </c>
      <c r="E18" s="22"/>
      <c r="F18" s="22"/>
      <c r="G18" s="22"/>
      <c r="H18" s="43"/>
      <c r="I18" s="43"/>
      <c r="J18" s="43"/>
      <c r="K18" s="43"/>
      <c r="L18" s="43"/>
      <c r="M18" s="22"/>
      <c r="N18" s="20"/>
    </row>
    <row r="19" spans="1:14" ht="12.75">
      <c r="A19" s="22"/>
      <c r="B19" s="40"/>
      <c r="C19" s="44"/>
      <c r="D19" s="44"/>
      <c r="E19" s="22"/>
      <c r="F19" s="22"/>
      <c r="G19" s="22"/>
      <c r="H19" s="22"/>
      <c r="I19" s="22"/>
      <c r="J19" s="22"/>
      <c r="K19" s="22"/>
      <c r="L19" s="22"/>
      <c r="M19" s="22"/>
      <c r="N19" s="20"/>
    </row>
    <row r="20" spans="1:14" ht="12.75" customHeight="1" thickBot="1">
      <c r="A20" s="22"/>
      <c r="B20" s="40" t="s">
        <v>279</v>
      </c>
      <c r="C20" s="42">
        <v>255653</v>
      </c>
      <c r="D20" s="42">
        <v>184821</v>
      </c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/>
    </row>
    <row r="22" spans="1:14" ht="12.75">
      <c r="A22" s="45" t="s">
        <v>280</v>
      </c>
      <c r="B22" s="24" t="s">
        <v>281</v>
      </c>
      <c r="C22" s="40"/>
      <c r="D22" s="40"/>
      <c r="E22" s="22"/>
      <c r="F22" s="22"/>
      <c r="G22" s="22"/>
      <c r="H22" s="22"/>
      <c r="I22" s="22"/>
      <c r="J22" s="22"/>
      <c r="K22" s="22"/>
      <c r="L22" s="22"/>
      <c r="M22" s="22"/>
      <c r="N22" s="20"/>
    </row>
    <row r="23" spans="1:14" ht="12.75">
      <c r="A23" s="45"/>
      <c r="B23" s="46"/>
      <c r="C23" s="40"/>
      <c r="D23" s="40"/>
      <c r="E23" s="22"/>
      <c r="F23" s="22"/>
      <c r="G23" s="22"/>
      <c r="H23" s="22"/>
      <c r="I23" s="22"/>
      <c r="J23" s="22"/>
      <c r="K23" s="22"/>
      <c r="L23" s="22"/>
      <c r="M23" s="22"/>
      <c r="N23" s="20"/>
    </row>
    <row r="24" spans="1:14" ht="12.75">
      <c r="A24" s="22"/>
      <c r="B24" s="40"/>
      <c r="C24" s="213" t="s">
        <v>341</v>
      </c>
      <c r="D24" s="102" t="s">
        <v>308</v>
      </c>
      <c r="E24" s="22"/>
      <c r="F24" s="22"/>
      <c r="G24" s="22"/>
      <c r="H24" s="22"/>
      <c r="I24" s="22"/>
      <c r="J24" s="22"/>
      <c r="K24" s="22"/>
      <c r="L24" s="22"/>
      <c r="M24" s="22"/>
      <c r="N24" s="20"/>
    </row>
    <row r="25" spans="1:14" ht="12.75">
      <c r="A25" s="22"/>
      <c r="B25" s="40"/>
      <c r="C25" s="33" t="s">
        <v>274</v>
      </c>
      <c r="D25" s="33" t="s">
        <v>274</v>
      </c>
      <c r="E25" s="22"/>
      <c r="F25" s="22"/>
      <c r="G25" s="22"/>
      <c r="H25" s="22"/>
      <c r="I25" s="22"/>
      <c r="J25" s="22"/>
      <c r="K25" s="22"/>
      <c r="L25" s="22"/>
      <c r="M25" s="22"/>
      <c r="N25" s="20"/>
    </row>
    <row r="26" spans="1:14" ht="12.75">
      <c r="A26" s="22"/>
      <c r="B26" s="40"/>
      <c r="C26" s="41"/>
      <c r="D26" s="41"/>
      <c r="E26" s="22"/>
      <c r="F26" s="22"/>
      <c r="G26" s="22"/>
      <c r="H26" s="22"/>
      <c r="I26" s="22"/>
      <c r="J26" s="22"/>
      <c r="K26" s="22"/>
      <c r="L26" s="22"/>
      <c r="M26" s="22"/>
      <c r="N26" s="20"/>
    </row>
    <row r="27" spans="1:14" ht="13.5" customHeight="1" thickBot="1">
      <c r="A27" s="22"/>
      <c r="B27" s="40" t="s">
        <v>282</v>
      </c>
      <c r="C27" s="47">
        <v>108015</v>
      </c>
      <c r="D27" s="47">
        <v>105639</v>
      </c>
      <c r="E27" s="48"/>
      <c r="F27" s="48"/>
      <c r="G27" s="22"/>
      <c r="H27" s="22"/>
      <c r="I27" s="22"/>
      <c r="J27" s="22"/>
      <c r="K27" s="22"/>
      <c r="L27" s="22"/>
      <c r="M27" s="22"/>
      <c r="N27" s="20"/>
    </row>
    <row r="28" spans="1:14" ht="12.75">
      <c r="A28" s="22"/>
      <c r="B28" s="40"/>
      <c r="C28" s="44"/>
      <c r="D28" s="44"/>
      <c r="E28" s="22"/>
      <c r="F28" s="22"/>
      <c r="G28" s="22"/>
      <c r="H28" s="22"/>
      <c r="I28" s="22"/>
      <c r="J28" s="22"/>
      <c r="K28" s="22"/>
      <c r="L28" s="22"/>
      <c r="M28" s="22"/>
      <c r="N28" s="20"/>
    </row>
    <row r="29" spans="1:14" ht="13.5" thickBot="1">
      <c r="A29" s="22"/>
      <c r="B29" s="40" t="s">
        <v>283</v>
      </c>
      <c r="C29" s="47">
        <v>98122</v>
      </c>
      <c r="D29" s="47">
        <v>124380</v>
      </c>
      <c r="E29" s="48"/>
      <c r="F29" s="48"/>
      <c r="G29" s="22"/>
      <c r="H29" s="22"/>
      <c r="I29" s="22"/>
      <c r="J29" s="22"/>
      <c r="K29" s="22"/>
      <c r="L29" s="22"/>
      <c r="M29" s="22"/>
      <c r="N29" s="20"/>
    </row>
    <row r="30" spans="1:15" ht="12.75">
      <c r="A30" s="20"/>
      <c r="B30" s="40"/>
      <c r="C30" s="44"/>
      <c r="D30" s="44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9"/>
    </row>
    <row r="31" spans="1:14" ht="12.75">
      <c r="A31" s="50" t="s">
        <v>296</v>
      </c>
      <c r="B31" s="416" t="s">
        <v>284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</row>
    <row r="32" spans="1:14" ht="12.75">
      <c r="A32" s="51"/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</row>
    <row r="33" spans="1:15" ht="12.7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</sheetData>
  <sheetProtection/>
  <mergeCells count="13">
    <mergeCell ref="B32:N32"/>
    <mergeCell ref="B31:N31"/>
    <mergeCell ref="C7:D7"/>
    <mergeCell ref="E7:F7"/>
    <mergeCell ref="G7:H7"/>
    <mergeCell ref="M7:N7"/>
    <mergeCell ref="I7:J7"/>
    <mergeCell ref="A2:N2"/>
    <mergeCell ref="A4:N4"/>
    <mergeCell ref="C6:D6"/>
    <mergeCell ref="E6:F6"/>
    <mergeCell ref="G6:H6"/>
    <mergeCell ref="K7:L7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2018-10-22T09:35:59Z</cp:lastPrinted>
  <dcterms:created xsi:type="dcterms:W3CDTF">2008-10-17T11:51:54Z</dcterms:created>
  <dcterms:modified xsi:type="dcterms:W3CDTF">2018-10-29T09:15:46Z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