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customProperty2.bin" ContentType="application/vnd.openxmlformats-officedocument.spreadsheetml.customProperty"/>
  <Override PartName="/xl/tables/tableSingleCells2.xml" ContentType="application/vnd.openxmlformats-officedocument.spreadsheetml.tableSingleCells+xml"/>
  <Override PartName="/xl/customProperty3.bin" ContentType="application/vnd.openxmlformats-officedocument.spreadsheetml.customProperty"/>
  <Override PartName="/xl/tables/tableSingleCells3.xml" ContentType="application/vnd.openxmlformats-officedocument.spreadsheetml.tableSingleCells+xml"/>
  <Override PartName="/xl/customProperty4.bin" ContentType="application/vnd.openxmlformats-officedocument.spreadsheetml.customProperty"/>
  <Override PartName="/xl/tables/tableSingleCells4.xml" ContentType="application/vnd.openxmlformats-officedocument.spreadsheetml.tableSingleCells+xml"/>
  <Override PartName="/xl/customProperty5.bin" ContentType="application/vnd.openxmlformats-officedocument.spreadsheetml.customProperty"/>
  <Override PartName="/xl/tables/tableSingleCells5.xml" ContentType="application/vnd.openxmlformats-officedocument.spreadsheetml.tableSingleCells+xml"/>
  <Override PartName="/xl/customProperty6.bin" ContentType="application/vnd.openxmlformats-officedocument.spreadsheetml.customProperty"/>
  <Override PartName="/xl/tables/tableSingleCells6.xml" ContentType="application/vnd.openxmlformats-officedocument.spreadsheetml.tableSingleCells+xml"/>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saveExternalLinkValues="0" codeName="ThisWorkbook" defaultThemeVersion="124226"/>
  <mc:AlternateContent xmlns:mc="http://schemas.openxmlformats.org/markup-compatibility/2006">
    <mc:Choice Requires="x15">
      <x15ac:absPath xmlns:x15ac="http://schemas.microsoft.com/office/spreadsheetml/2010/11/ac" url="C:\Users\etkstma\Desktop\prilozi 2020etk\"/>
    </mc:Choice>
  </mc:AlternateContent>
  <xr:revisionPtr revIDLastSave="0" documentId="13_ncr:1_{A8EB2B9D-F667-415B-BE6F-D741EDC4BBEC}" xr6:coauthVersionLast="45" xr6:coauthVersionMax="45" xr10:uidLastSave="{00000000-0000-0000-0000-000000000000}"/>
  <bookViews>
    <workbookView xWindow="-120" yWindow="-120" windowWidth="29040" windowHeight="15840" activeTab="1"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sheet'!$A$1:$I$132</definedName>
    <definedName name="_xlnm.Print_Area" localSheetId="4">CF_D!$A$1:$I$51</definedName>
    <definedName name="_xlnm.Print_Area" localSheetId="3">CF_I!$A$1:$I$59</definedName>
    <definedName name="_xlnm.Print_Area" localSheetId="5">SOCE!$A$1:$W$61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33" i="20" l="1"/>
  <c r="H17" i="20" l="1"/>
  <c r="D15" i="24" l="1"/>
  <c r="C15" i="24"/>
  <c r="C24" i="24" s="1"/>
  <c r="N12" i="24" l="1"/>
  <c r="M12" i="24"/>
  <c r="N11" i="24" l="1"/>
  <c r="M11" i="24"/>
  <c r="F8" i="24"/>
  <c r="H8" i="24" s="1"/>
  <c r="J8" i="24" s="1"/>
  <c r="E8" i="24"/>
  <c r="G8" i="24" s="1"/>
  <c r="I8" i="24" s="1"/>
  <c r="N8" i="24" l="1"/>
  <c r="L8" i="24"/>
  <c r="M8" i="24"/>
  <c r="K8" i="24"/>
  <c r="I78" i="18"/>
  <c r="H78" i="18"/>
  <c r="H46" i="21" l="1"/>
  <c r="H40" i="21"/>
  <c r="H33" i="21"/>
  <c r="H27" i="21"/>
  <c r="H16" i="21"/>
  <c r="H19" i="21" s="1"/>
  <c r="H54" i="20"/>
  <c r="H48" i="20"/>
  <c r="H41" i="20"/>
  <c r="H35" i="20"/>
  <c r="H19" i="20"/>
  <c r="I9" i="20"/>
  <c r="I103" i="19"/>
  <c r="I90" i="19"/>
  <c r="I100" i="19" s="1"/>
  <c r="I101" i="19" s="1"/>
  <c r="I85" i="19"/>
  <c r="I70" i="19"/>
  <c r="I48" i="19"/>
  <c r="I37" i="19"/>
  <c r="H29" i="19"/>
  <c r="H26" i="19"/>
  <c r="H20" i="19"/>
  <c r="H16" i="19"/>
  <c r="I8" i="19"/>
  <c r="H115" i="18"/>
  <c r="H103" i="18"/>
  <c r="H96" i="18"/>
  <c r="H92" i="18"/>
  <c r="H89" i="18"/>
  <c r="H85" i="18"/>
  <c r="H60" i="18"/>
  <c r="H53" i="18"/>
  <c r="H45" i="18"/>
  <c r="H38" i="18"/>
  <c r="H27" i="18"/>
  <c r="H17" i="18"/>
  <c r="H10" i="18"/>
  <c r="H61" i="22"/>
  <c r="H59" i="22"/>
  <c r="H60" i="22" s="1"/>
  <c r="H38" i="22"/>
  <c r="H57" i="22" s="1"/>
  <c r="H33" i="22"/>
  <c r="H31" i="22"/>
  <c r="H32" i="22" s="1"/>
  <c r="K10" i="22"/>
  <c r="H55" i="20" l="1"/>
  <c r="I60" i="19"/>
  <c r="H34" i="21"/>
  <c r="H47" i="21"/>
  <c r="H75" i="18"/>
  <c r="H131" i="18" s="1"/>
  <c r="H42" i="20"/>
  <c r="H9" i="18"/>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U37" i="22"/>
  <c r="W37" i="22" s="1"/>
  <c r="U36" i="22"/>
  <c r="W36" i="22" s="1"/>
  <c r="U35" i="22"/>
  <c r="W35"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K31" i="22"/>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U18" i="22"/>
  <c r="W18" i="22" s="1"/>
  <c r="U17" i="22"/>
  <c r="W17" i="22" s="1"/>
  <c r="U16" i="22"/>
  <c r="W16" i="22" s="1"/>
  <c r="U15" i="22"/>
  <c r="W15" i="22" s="1"/>
  <c r="U14" i="22"/>
  <c r="W14" i="22" s="1"/>
  <c r="U13" i="22"/>
  <c r="W13" i="22" s="1"/>
  <c r="U12" i="22"/>
  <c r="W12" i="22" s="1"/>
  <c r="U11" i="22"/>
  <c r="W11" i="22" s="1"/>
  <c r="V10" i="22"/>
  <c r="V29" i="22" s="1"/>
  <c r="T10" i="22"/>
  <c r="T29" i="22" s="1"/>
  <c r="S10" i="22"/>
  <c r="S29" i="22" s="1"/>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16" i="21"/>
  <c r="I19" i="21" s="1"/>
  <c r="I54" i="20"/>
  <c r="I48" i="20"/>
  <c r="I41" i="20"/>
  <c r="I35" i="20"/>
  <c r="I19" i="20"/>
  <c r="I18" i="20"/>
  <c r="H9" i="20"/>
  <c r="H18" i="20" s="1"/>
  <c r="H24" i="20" s="1"/>
  <c r="H27" i="20" s="1"/>
  <c r="K103" i="19"/>
  <c r="J103" i="19"/>
  <c r="H103" i="19"/>
  <c r="K90" i="19"/>
  <c r="K100" i="19" s="1"/>
  <c r="K101" i="19" s="1"/>
  <c r="J90" i="19"/>
  <c r="J100" i="19" s="1"/>
  <c r="J101" i="19" s="1"/>
  <c r="H90" i="19"/>
  <c r="H100" i="19" s="1"/>
  <c r="H101"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I75" i="18" l="1"/>
  <c r="I131" i="18" s="1"/>
  <c r="H57" i="20"/>
  <c r="H59" i="20" s="1"/>
  <c r="K32" i="22"/>
  <c r="L32" i="22"/>
  <c r="W19" i="22"/>
  <c r="H49" i="21"/>
  <c r="H51" i="21" s="1"/>
  <c r="I55" i="20"/>
  <c r="K60" i="19"/>
  <c r="J60" i="19"/>
  <c r="I34" i="21"/>
  <c r="I24" i="20"/>
  <c r="I27" i="20" s="1"/>
  <c r="K14" i="19"/>
  <c r="K61" i="19" s="1"/>
  <c r="I47" i="21"/>
  <c r="I49" i="21" s="1"/>
  <c r="I51" i="21" s="1"/>
  <c r="W61" i="22"/>
  <c r="I44" i="18"/>
  <c r="H61" i="19"/>
  <c r="I14" i="19"/>
  <c r="I61" i="19" s="1"/>
  <c r="H72" i="18"/>
  <c r="H60" i="19"/>
  <c r="J14" i="19"/>
  <c r="J61" i="19" s="1"/>
  <c r="U61" i="22"/>
  <c r="I9" i="18"/>
  <c r="I42" i="20"/>
  <c r="W59" i="22"/>
  <c r="W60" i="22" s="1"/>
  <c r="U59" i="22"/>
  <c r="U60" i="22" s="1"/>
  <c r="U31" i="22"/>
  <c r="W33" i="22"/>
  <c r="U33" i="22"/>
  <c r="W38" i="22"/>
  <c r="W57" i="22" s="1"/>
  <c r="U38" i="22"/>
  <c r="U57" i="22" s="1"/>
  <c r="W10" i="22"/>
  <c r="U10" i="22"/>
  <c r="U29" i="22" s="1"/>
  <c r="K63" i="19" l="1"/>
  <c r="U32" i="22"/>
  <c r="W31" i="22"/>
  <c r="W29" i="22"/>
  <c r="I57" i="20"/>
  <c r="I59" i="20" s="1"/>
  <c r="K62" i="19"/>
  <c r="K68" i="19" s="1"/>
  <c r="K64" i="19"/>
  <c r="J63" i="19"/>
  <c r="H64" i="19"/>
  <c r="I72" i="18"/>
  <c r="I62" i="19"/>
  <c r="I63" i="19"/>
  <c r="I64" i="19"/>
  <c r="H62" i="19"/>
  <c r="H67" i="19" s="1"/>
  <c r="H63" i="19"/>
  <c r="J62" i="19"/>
  <c r="J66" i="19" s="1"/>
  <c r="J64" i="19"/>
  <c r="W32" i="22" l="1"/>
  <c r="K66" i="19"/>
  <c r="K67" i="19"/>
  <c r="H68" i="19"/>
  <c r="H66" i="19"/>
  <c r="I66" i="19"/>
  <c r="I68" i="19"/>
  <c r="I67" i="19"/>
  <c r="J67" i="19"/>
  <c r="J68" i="19"/>
</calcChain>
</file>

<file path=xl/sharedStrings.xml><?xml version="1.0" encoding="utf-8"?>
<sst xmlns="http://schemas.openxmlformats.org/spreadsheetml/2006/main" count="562" uniqueCount="540">
  <si>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</si>
  <si>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</si>
  <si>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</si>
  <si>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</si>
  <si>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</si>
  <si>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</si>
  <si>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</si>
  <si>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</si>
  <si>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</si>
  <si>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</si>
  <si>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</si>
  <si>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</si>
  <si>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</si>
  <si>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</si>
  <si>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</si>
  <si>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</si>
  <si>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</si>
  <si>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</si>
  <si>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</si>
  <si>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</si>
  <si>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</si>
  <si>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</si>
  <si>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</si>
  <si>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</si>
  <si>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</si>
  <si>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</si>
  <si>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</si>
  <si>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</si>
  <si>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</si>
  <si>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</si>
  <si>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</si>
  <si>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</si>
  <si>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</si>
  <si>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</si>
  <si>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</si>
  <si>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</si>
  <si>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</si>
  <si>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</si>
  <si>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</si>
  <si>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</si>
  <si>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</si>
  <si>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</si>
  <si>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</si>
  <si>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</si>
  <si>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</si>
  <si>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</si>
  <si>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</si>
  <si>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</si>
  <si>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</si>
  <si>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</si>
  <si>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rPr>
      <t>(ADP 003+010+020+031+036)</t>
    </r>
  </si>
  <si>
    <r>
      <rPr>
        <sz val="9"/>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</si>
  <si>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</si>
  <si>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</si>
  <si>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</si>
  <si>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</si>
  <si>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</si>
  <si>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</si>
  <si>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</si>
  <si>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</si>
  <si>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</si>
  <si>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</si>
  <si>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</si>
  <si>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</si>
  <si>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</si>
  <si>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</si>
  <si>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</si>
  <si>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</si>
  <si>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</si>
  <si>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</si>
  <si>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</si>
  <si>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</si>
  <si>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</si>
  <si>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</si>
  <si>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</si>
  <si>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</si>
  <si>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</si>
  <si>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</si>
  <si>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</si>
  <si>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</si>
  <si>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</si>
  <si>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</si>
  <si>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</si>
  <si>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</si>
  <si>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</si>
  <si>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</si>
  <si>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</si>
  <si>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</si>
  <si>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</si>
  <si>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</si>
  <si>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</si>
  <si>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</si>
  <si>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</si>
  <si>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</si>
  <si>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</si>
  <si>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</si>
  <si>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</si>
  <si>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</si>
  <si>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</si>
  <si>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</si>
  <si>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</si>
  <si>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</si>
  <si>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</si>
  <si>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</si>
  <si>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</si>
  <si>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</si>
  <si>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</si>
  <si>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</si>
  <si>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</si>
  <si>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</si>
  <si>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</si>
  <si>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</si>
  <si>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</si>
  <si>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rPr>
      <t>(ADP 001+002+037+064)</t>
    </r>
  </si>
  <si>
    <r>
      <rPr>
        <b/>
        <sz val="9"/>
        <rFont val="Arial"/>
        <family val="2"/>
        <charset val="238"/>
      </rPr>
      <t>OFF-BALANCE SHEET ITEMS</t>
    </r>
  </si>
  <si>
    <r>
      <rPr>
        <b/>
        <sz val="9"/>
        <color rgb="FF000080"/>
        <rFont val="Arial"/>
        <family val="2"/>
        <charset val="238"/>
      </rPr>
      <t>LIABILITIES</t>
    </r>
  </si>
  <si>
    <r>
      <rPr>
        <b/>
        <sz val="9"/>
        <rFont val="Arial"/>
        <family val="2"/>
        <charset val="238"/>
      </rPr>
      <t xml:space="preserve">A)  CAPITAL AND RESERVES </t>
    </r>
    <r>
      <rPr>
        <sz val="9"/>
        <rFont val="Arial"/>
        <family val="2"/>
      </rPr>
      <t>(ADP 068 to 070+076+077+081+084+087)</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</si>
  <si>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</si>
  <si>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</si>
  <si>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</si>
  <si>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</si>
  <si>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</si>
  <si>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</si>
  <si>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</si>
  <si>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</si>
  <si>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</si>
  <si>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V FAIR VALUE RESERVES (ADP 078 to 080)</t>
    </r>
  </si>
  <si>
    <r>
      <rPr>
        <sz val="9"/>
        <rFont val="Arial"/>
        <family val="2"/>
        <charset val="238"/>
      </rPr>
      <t xml:space="preserve">     1 Fair value of financial assets available for sale</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</si>
  <si>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</si>
  <si>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</si>
  <si>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VI RETAINED PROFIT OR LOSS BROUGHT FORWARD (ADP 082-083)</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</si>
  <si>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</si>
  <si>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</si>
  <si>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VII PROFIT OR LOSS FOR THE BUSINESS YEAR (ADP 085-086)</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</si>
  <si>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</si>
  <si>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</si>
  <si>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</si>
  <si>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b/>
        <sz val="9"/>
        <rFont val="Arial"/>
        <family val="2"/>
        <charset val="238"/>
      </rPr>
      <t xml:space="preserve">B)  PROVISIONS </t>
    </r>
    <r>
      <rPr>
        <sz val="9"/>
        <rFont val="Arial"/>
        <family val="2"/>
      </rPr>
      <t>(ADP 089 to 094)</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</si>
  <si>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</si>
  <si>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</si>
  <si>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</si>
  <si>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</si>
  <si>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</si>
  <si>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</si>
  <si>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b/>
        <sz val="9"/>
        <rFont val="Arial"/>
        <family val="2"/>
        <charset val="238"/>
      </rPr>
      <t xml:space="preserve">C)  LONG-TERM LIABILITIES </t>
    </r>
    <r>
      <rPr>
        <sz val="9"/>
        <rFont val="Arial"/>
        <family val="2"/>
      </rPr>
      <t>(ADP 096 to 106)</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</si>
  <si>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</si>
  <si>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</si>
  <si>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</si>
  <si>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</si>
  <si>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</si>
  <si>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</si>
  <si>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</si>
  <si>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</si>
  <si>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</si>
  <si>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</si>
  <si>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</si>
  <si>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b/>
        <sz val="9"/>
        <rFont val="Arial"/>
        <family val="2"/>
        <charset val="238"/>
      </rPr>
      <t xml:space="preserve">D)  SHORT-TERM LIABILITIES </t>
    </r>
    <r>
      <rPr>
        <sz val="9"/>
        <rFont val="Arial"/>
        <family val="2"/>
      </rPr>
      <t>(ADP 108 to 121)</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</si>
  <si>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</si>
  <si>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</si>
  <si>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</si>
  <si>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</si>
  <si>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</si>
  <si>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</si>
  <si>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</si>
  <si>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</si>
  <si>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</si>
  <si>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</si>
  <si>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</si>
  <si>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</si>
  <si>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</si>
  <si>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</si>
  <si>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</si>
  <si>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 xml:space="preserve">F)  TOTAL – LIABILITIES </t>
    </r>
    <r>
      <rPr>
        <sz val="9"/>
        <rFont val="Arial"/>
        <family val="2"/>
      </rPr>
      <t>(ADP 067+088+095+107+122)</t>
    </r>
  </si>
  <si>
    <r>
      <rPr>
        <b/>
        <sz val="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</si>
  <si>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</si>
  <si>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</si>
  <si>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</si>
  <si>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</si>
  <si>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</si>
  <si>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</si>
  <si>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</si>
  <si>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</si>
  <si>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</si>
  <si>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</si>
  <si>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b/>
        <sz val="9"/>
        <color rgb="FF333399"/>
        <rFont val="Arial"/>
        <family val="2"/>
        <charset val="238"/>
      </rPr>
      <t xml:space="preserve">I OPERATING INCOME </t>
    </r>
    <r>
      <rPr>
        <sz val="9"/>
        <color rgb="FF333399"/>
        <rFont val="Arial"/>
        <family val="2"/>
      </rPr>
      <t>(ADP 126 to 130)</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</si>
  <si>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</si>
  <si>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</si>
  <si>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</si>
  <si>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</si>
  <si>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</si>
  <si>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b/>
        <sz val="9"/>
        <color rgb="FF333399"/>
        <rFont val="Arial"/>
        <family val="2"/>
        <charset val="238"/>
      </rPr>
      <t xml:space="preserve">II OPERATING EXPENSES </t>
    </r>
    <r>
      <rPr>
        <sz val="9"/>
        <color rgb="FF333399"/>
        <rFont val="Arial"/>
        <family val="2"/>
      </rPr>
      <t>(ADP 132+133+137+141+142+143+146+153)</t>
    </r>
  </si>
  <si>
    <r>
      <rPr>
        <sz val="9"/>
        <rFont val="Arial"/>
        <family val="2"/>
        <charset val="238"/>
      </rPr>
      <t xml:space="preserve">    1 Changes in inventories of work in progress and finished goods</t>
    </r>
  </si>
  <si>
    <r>
      <rPr>
        <sz val="9"/>
        <rFont val="Arial"/>
        <family val="2"/>
        <charset val="238"/>
      </rPr>
      <t xml:space="preserve">    2 Material costs (ADP 134 to 136)</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</si>
  <si>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</si>
  <si>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</si>
  <si>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</si>
  <si>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sz val="9"/>
        <rFont val="Arial"/>
        <family val="2"/>
        <charset val="238"/>
      </rPr>
      <t xml:space="preserve">   3 Staff costs (ADP 138 to 140)</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</si>
  <si>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</si>
  <si>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</si>
  <si>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</si>
  <si>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</si>
  <si>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</si>
  <si>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sz val="9"/>
        <rFont val="Arial"/>
        <family val="2"/>
        <charset val="238"/>
      </rPr>
      <t xml:space="preserve">   6 Value adjustments (ADP 144+145)</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</si>
  <si>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</si>
  <si>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</si>
  <si>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sz val="9"/>
        <rFont val="Arial"/>
        <family val="2"/>
        <charset val="238"/>
      </rPr>
      <t xml:space="preserve">   7 Provisions (ADP 147 to 152)</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</si>
  <si>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</si>
  <si>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</si>
  <si>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</si>
  <si>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</si>
  <si>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</si>
  <si>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</si>
  <si>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</si>
  <si>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b/>
        <sz val="9"/>
        <color rgb="FF333399"/>
        <rFont val="Arial"/>
        <family val="2"/>
        <charset val="238"/>
      </rPr>
      <t xml:space="preserve">III FINANCIAL INCOME </t>
    </r>
    <r>
      <rPr>
        <sz val="9"/>
        <color rgb="FF333399"/>
        <rFont val="Arial"/>
        <family val="2"/>
      </rPr>
      <t>(ADP 155 to 164)</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</si>
  <si>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</si>
  <si>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</si>
  <si>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</si>
  <si>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</si>
  <si>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</si>
  <si>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</si>
  <si>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</si>
  <si>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</si>
  <si>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</si>
  <si>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</si>
  <si>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b/>
        <sz val="9"/>
        <color rgb="FF333399"/>
        <rFont val="Arial"/>
        <family val="2"/>
        <charset val="238"/>
      </rPr>
      <t xml:space="preserve">IV FINANCIAL EXPENSES </t>
    </r>
    <r>
      <rPr>
        <sz val="9"/>
        <color rgb="FF333399"/>
        <rFont val="Arial"/>
        <family val="2"/>
      </rPr>
      <t>(ADP 166 to 172)</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</si>
  <si>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</si>
  <si>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</si>
  <si>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</si>
  <si>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</si>
  <si>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</si>
  <si>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</si>
  <si>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</si>
  <si>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</si>
  <si>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</si>
  <si>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</si>
  <si>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</si>
  <si>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 xml:space="preserve">IX   TOTAL INCOME </t>
    </r>
    <r>
      <rPr>
        <sz val="9"/>
        <color rgb="FF333399"/>
        <rFont val="Arial"/>
        <family val="2"/>
      </rPr>
      <t>(ADP 125+154+173 + 174)</t>
    </r>
  </si>
  <si>
    <r>
      <rPr>
        <b/>
        <sz val="9"/>
        <color rgb="FF333399"/>
        <rFont val="Arial"/>
        <family val="2"/>
        <charset val="238"/>
      </rPr>
      <t xml:space="preserve">X    TOTAL EXPENDITURE </t>
    </r>
    <r>
      <rPr>
        <sz val="9"/>
        <color rgb="FF333399"/>
        <rFont val="Arial"/>
        <family val="2"/>
      </rPr>
      <t>(ADP 131+165+175 + 176)</t>
    </r>
  </si>
  <si>
    <r>
      <rPr>
        <b/>
        <sz val="9"/>
        <color rgb="FF333399"/>
        <rFont val="Arial"/>
        <family val="2"/>
        <charset val="238"/>
      </rPr>
      <t xml:space="preserve">XI   PRE-TAX PROFIT OR LOSS </t>
    </r>
    <r>
      <rPr>
        <sz val="9"/>
        <color rgb="FF333399"/>
        <rFont val="Arial"/>
        <family val="2"/>
      </rPr>
      <t>(ADP 177-178)</t>
    </r>
  </si>
  <si>
    <r>
      <rPr>
        <sz val="9"/>
        <rFont val="Arial"/>
        <family val="2"/>
        <charset val="238"/>
      </rPr>
      <t xml:space="preserve">   1 Pre-tax profit (ADP 177-178)</t>
    </r>
  </si>
  <si>
    <r>
      <rPr>
        <sz val="9"/>
        <rFont val="Arial"/>
        <family val="2"/>
        <charset val="238"/>
      </rPr>
      <t xml:space="preserve">   2 Pre-tax loss (ADP 178-177)</t>
    </r>
  </si>
  <si>
    <r>
      <rPr>
        <b/>
        <sz val="9"/>
        <color rgb="FF333399"/>
        <rFont val="Arial"/>
        <family val="2"/>
        <charset val="238"/>
      </rPr>
      <t>XII  INCOME TAX</t>
    </r>
  </si>
  <si>
    <r>
      <rPr>
        <b/>
        <sz val="9"/>
        <color rgb="FF333399"/>
        <rFont val="Arial"/>
        <family val="2"/>
        <charset val="238"/>
      </rPr>
      <t xml:space="preserve">XIII PROFIT OR LOSS FOR THE PERIOD </t>
    </r>
    <r>
      <rPr>
        <sz val="9"/>
        <color rgb="FF333399"/>
        <rFont val="Arial"/>
        <family val="2"/>
      </rPr>
      <t>(ADP 179-182)</t>
    </r>
  </si>
  <si>
    <r>
      <rPr>
        <sz val="9"/>
        <rFont val="Arial"/>
        <family val="2"/>
        <charset val="238"/>
      </rPr>
      <t xml:space="preserve">  1 Profit for the period (ADP 179-182)</t>
    </r>
  </si>
  <si>
    <r>
      <rPr>
        <sz val="9"/>
        <rFont val="Arial"/>
        <family val="2"/>
        <charset val="238"/>
      </rPr>
      <t xml:space="preserve">  2 Loss for the period (ADP 182-179)</t>
    </r>
  </si>
  <si>
    <r>
      <rPr>
        <b/>
        <sz val="9"/>
        <color rgb="FF000080"/>
        <rFont val="Arial"/>
        <family val="2"/>
        <charset val="238"/>
      </rPr>
      <t>DISCONTINUED OPERATIONS (to be filled in by undertakings subject to IFRS only with discontinued operations)</t>
    </r>
  </si>
  <si>
    <r>
      <rPr>
        <b/>
        <sz val="9"/>
        <color rgb="FF333399"/>
        <rFont val="Arial"/>
        <family val="2"/>
        <charset val="238"/>
      </rPr>
      <t>XIV PRE-TAX PROFIT OR LOSS OF DISCONTINUED OPERATIONS</t>
    </r>
    <r>
      <rPr>
        <sz val="9"/>
        <color rgb="FF333399"/>
        <rFont val="Arial"/>
        <family val="2"/>
      </rPr>
      <t xml:space="preserve"> </t>
    </r>
    <r>
      <rPr>
        <sz val="9"/>
        <color rgb="FF333399"/>
        <rFont val="Arial"/>
        <family val="2"/>
      </rPr>
      <t xml:space="preserve"> (ADP 187-188)</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</si>
  <si>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</si>
  <si>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</si>
  <si>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</si>
  <si>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sz val="9"/>
        <rFont val="Arial"/>
        <family val="2"/>
        <charset val="238"/>
      </rPr>
      <t xml:space="preserve"> 1 Discontinued operations profit for the period (ADP 186-189)</t>
    </r>
  </si>
  <si>
    <r>
      <rPr>
        <sz val="9"/>
        <rFont val="Arial"/>
        <family val="2"/>
        <charset val="238"/>
      </rPr>
      <t xml:space="preserve"> 2 Discontinued operations loss for the period (ADP 189-186)</t>
    </r>
  </si>
  <si>
    <r>
      <rPr>
        <b/>
        <sz val="9"/>
        <color rgb="FF000080"/>
        <rFont val="Arial"/>
        <family val="2"/>
        <charset val="238"/>
      </rPr>
      <t>TOTAL OPERATIONS (to be filled in only by undertakings subject to IFRS with discontinued operations)</t>
    </r>
  </si>
  <si>
    <r>
      <rPr>
        <b/>
        <sz val="9"/>
        <color rgb="FF333399"/>
        <rFont val="Arial"/>
        <family val="2"/>
        <charset val="238"/>
      </rPr>
      <t xml:space="preserve">XVI PRE-TAX PROFIT OR LOSS </t>
    </r>
    <r>
      <rPr>
        <sz val="9"/>
        <color rgb="FF333399"/>
        <rFont val="Arial"/>
        <family val="2"/>
      </rPr>
      <t>(ADP 179+186)</t>
    </r>
  </si>
  <si>
    <r>
      <rPr>
        <sz val="9"/>
        <rFont val="Arial"/>
        <family val="2"/>
        <charset val="238"/>
      </rPr>
      <t xml:space="preserve"> 1 Pre-tax profit (ADP 192)</t>
    </r>
  </si>
  <si>
    <r>
      <rPr>
        <sz val="9"/>
        <rFont val="Arial"/>
        <family val="2"/>
        <charset val="238"/>
      </rPr>
      <t xml:space="preserve"> 2 Pre-tax loss (ADP 192)</t>
    </r>
  </si>
  <si>
    <r>
      <rPr>
        <b/>
        <sz val="9"/>
        <color rgb="FF333399"/>
        <rFont val="Arial"/>
        <family val="2"/>
        <charset val="238"/>
      </rPr>
      <t xml:space="preserve">XVII INCOME TAX </t>
    </r>
    <r>
      <rPr>
        <sz val="9"/>
        <color rgb="FF333399"/>
        <rFont val="Arial"/>
        <family val="2"/>
      </rPr>
      <t>(ADP 182+189)</t>
    </r>
  </si>
  <si>
    <r>
      <rPr>
        <b/>
        <sz val="9"/>
        <color rgb="FF333399"/>
        <rFont val="Arial"/>
        <family val="2"/>
        <charset val="238"/>
      </rPr>
      <t xml:space="preserve">XVIII PROFIT OR LOSS FOR THE PERIOD </t>
    </r>
    <r>
      <rPr>
        <sz val="9"/>
        <color rgb="FF333399"/>
        <rFont val="Arial"/>
        <family val="2"/>
      </rPr>
      <t>(ADP 192-195)</t>
    </r>
  </si>
  <si>
    <r>
      <rPr>
        <sz val="9"/>
        <rFont val="Arial"/>
        <family val="2"/>
        <charset val="238"/>
      </rPr>
      <t xml:space="preserve"> 1 Profit for the period (ADP 192-195)</t>
    </r>
  </si>
  <si>
    <r>
      <rPr>
        <sz val="9"/>
        <rFont val="Arial"/>
        <family val="2"/>
        <charset val="238"/>
      </rPr>
      <t xml:space="preserve"> 2 Loss for the period (ADP 195-192)</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</si>
  <si>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</si>
  <si>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XIX PROFIT OR LOSS FOR THE PERIOD </t>
    </r>
    <r>
      <rPr>
        <sz val="9"/>
        <color rgb="FF000080"/>
        <rFont val="Arial"/>
        <family val="2"/>
      </rPr>
      <t>(ADP 200+201)</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</si>
  <si>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</si>
  <si>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</si>
  <si>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</si>
  <si>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</si>
  <si>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rFont val="Arial"/>
        <family val="2"/>
        <charset val="238"/>
      </rPr>
      <t xml:space="preserve">II OTHER COMPREHENSIVE INCOME/LOSS BEFORE TAX
    </t>
    </r>
    <r>
      <rPr>
        <sz val="9"/>
        <rFont val="Arial"/>
        <family val="2"/>
      </rPr>
      <t>(ADP 204 to 211)</t>
    </r>
  </si>
  <si>
    <r>
      <rPr>
        <sz val="9"/>
        <rFont val="Arial"/>
        <family val="2"/>
        <charset val="238"/>
      </rPr>
      <t>1 Exchange rate differences from translation of foreign operations</t>
    </r>
  </si>
  <si>
    <r>
      <rPr>
        <sz val="9"/>
        <rFont val="Arial"/>
        <family val="2"/>
        <charset val="238"/>
      </rPr>
      <t>2 Changes in revaluation reserves of fixed tangible and intangible assets</t>
    </r>
  </si>
  <si>
    <r>
      <rPr>
        <sz val="9"/>
        <rFont val="Arial"/>
        <family val="2"/>
        <charset val="238"/>
      </rPr>
      <t>3 Profit or loss arising from subsequent measurement of financial assets available for sale</t>
    </r>
  </si>
  <si>
    <r>
      <rPr>
        <sz val="9"/>
        <rFont val="Arial"/>
        <family val="2"/>
        <charset val="238"/>
      </rPr>
      <t>4 Profit or loss arising from effective cash flow hedging</t>
    </r>
  </si>
  <si>
    <r>
      <rPr>
        <sz val="9"/>
        <rFont val="Arial"/>
        <family val="2"/>
        <charset val="238"/>
      </rPr>
      <t>5 Profit or loss arising from effective hedge of a net investment in a foreign operation</t>
    </r>
  </si>
  <si>
    <r>
      <rPr>
        <sz val="9"/>
        <rFont val="Arial"/>
        <family val="2"/>
        <charset val="238"/>
      </rPr>
      <t>6 Share in other comprehensive income/loss of companies linked by virtue of participating interests</t>
    </r>
  </si>
  <si>
    <r>
      <rPr>
        <sz val="9"/>
        <rFont val="Arial"/>
        <family val="2"/>
        <charset val="238"/>
      </rPr>
      <t>7 Actuarial gains/losses on the defined benefit obligation</t>
    </r>
  </si>
  <si>
    <r>
      <rPr>
        <sz val="9"/>
        <rFont val="Arial"/>
        <family val="2"/>
        <charset val="238"/>
      </rPr>
      <t>8 Other changes in equity unrelated to owners</t>
    </r>
  </si>
  <si>
    <r>
      <rPr>
        <b/>
        <sz val="9"/>
        <rFont val="Arial"/>
        <family val="2"/>
        <charset val="238"/>
      </rPr>
      <t>III TAX ON OTHER COMPREHENSIVE INCOME FOR THE PERIOD</t>
    </r>
  </si>
  <si>
    <r>
      <rPr>
        <b/>
        <sz val="9"/>
        <rFont val="Arial"/>
        <family val="2"/>
        <charset val="238"/>
      </rPr>
      <t xml:space="preserve">IV NET OTHER COMPREHENSIVE INCOME OR LOSS </t>
    </r>
    <r>
      <rPr>
        <sz val="9"/>
        <rFont val="Arial"/>
        <family val="2"/>
      </rPr>
      <t>(ADP 203-212)</t>
    </r>
  </si>
  <si>
    <r>
      <rPr>
        <b/>
        <sz val="9"/>
        <rFont val="Arial"/>
        <family val="2"/>
        <charset val="238"/>
      </rPr>
      <t xml:space="preserve">V COMPREHENSIVE INCOME OR LOSS FOR THE PERIOD </t>
    </r>
    <r>
      <rPr>
        <sz val="9"/>
        <rFont val="Arial"/>
        <family val="2"/>
      </rPr>
      <t>(ADP 202+213)</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</si>
  <si>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</si>
  <si>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 xml:space="preserve">VI COMPREHENSIVE INCOME OR LOSS FOR THE PERIOD </t>
    </r>
    <r>
      <rPr>
        <sz val="9"/>
        <color rgb="FF000080"/>
        <rFont val="Arial"/>
        <family val="2"/>
      </rPr>
      <t>(ADP 216+217)</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</si>
  <si>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</si>
  <si>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</si>
  <si>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</si>
  <si>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</si>
  <si>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</si>
  <si>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</si>
  <si>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</si>
  <si>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</si>
  <si>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</si>
  <si>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</si>
  <si>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</si>
  <si>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</si>
  <si>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</si>
  <si>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</si>
  <si>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</si>
  <si>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</si>
  <si>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</si>
  <si>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</si>
  <si>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</si>
  <si>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</si>
  <si>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</si>
  <si>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</si>
  <si>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</si>
  <si>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</si>
  <si>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</si>
  <si>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</si>
  <si>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</si>
  <si>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</si>
  <si>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</si>
  <si>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</si>
  <si>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</si>
  <si>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</si>
  <si>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</si>
  <si>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</si>
  <si>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</si>
  <si>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</si>
  <si>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</si>
  <si>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</si>
  <si>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</si>
  <si>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</si>
  <si>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</si>
  <si>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</si>
  <si>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</si>
  <si>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</si>
  <si>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rPr>
      <t>(ADP 028 to 032)</t>
    </r>
  </si>
  <si>
    <r>
      <rPr>
        <b/>
        <sz val="9"/>
        <color rgb="FF000080"/>
        <rFont val="Arial"/>
        <family val="2"/>
        <charset val="238"/>
      </rPr>
      <t xml:space="preserve">B) NET CASH FLOW FROM INVESTMENT ACTIVITIES </t>
    </r>
    <r>
      <rPr>
        <sz val="9"/>
        <color rgb="FF000080"/>
        <rFont val="Arial"/>
        <family val="2"/>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</si>
  <si>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</si>
  <si>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</si>
  <si>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</si>
  <si>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</si>
  <si>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</si>
  <si>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</si>
  <si>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</si>
  <si>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</si>
  <si>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</si>
  <si>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</si>
  <si>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</si>
  <si>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rPr>
      <t>(ADP 040 to 044)</t>
    </r>
  </si>
  <si>
    <r>
      <rPr>
        <b/>
        <sz val="9"/>
        <color rgb="FF000080"/>
        <rFont val="Arial"/>
        <family val="2"/>
        <charset val="238"/>
      </rPr>
      <t xml:space="preserve">C) NET CASH FLOW FROM FINANCING ACTIVITIES </t>
    </r>
    <r>
      <rPr>
        <sz val="9"/>
        <color rgb="FF000080"/>
        <rFont val="Arial"/>
        <family val="2"/>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</si>
  <si>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</si>
  <si>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</si>
  <si>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</si>
  <si>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</si>
  <si>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</si>
  <si>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</si>
  <si>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</si>
  <si>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</si>
  <si>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</si>
  <si>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</si>
  <si>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</si>
  <si>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</si>
  <si>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</si>
  <si>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</si>
  <si>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</si>
  <si>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</si>
  <si>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</si>
  <si>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sz val="9"/>
        <rFont val="Arial"/>
        <family val="2"/>
        <charset val="238"/>
      </rPr>
      <t xml:space="preserve">  5 Cash payments to suppliers</t>
    </r>
  </si>
  <si>
    <r>
      <rPr>
        <sz val="9"/>
        <rFont val="Arial"/>
        <family val="2"/>
        <charset val="238"/>
      </rPr>
      <t xml:space="preserve">  6 Cash payments to employees</t>
    </r>
  </si>
  <si>
    <r>
      <rPr>
        <sz val="9"/>
        <rFont val="Arial"/>
        <family val="2"/>
        <charset val="238"/>
      </rPr>
      <t xml:space="preserve">  7 Cash payments for insurance premiums</t>
    </r>
  </si>
  <si>
    <r>
      <rPr>
        <sz val="9"/>
        <rFont val="Arial"/>
        <family val="2"/>
        <charset val="238"/>
      </rPr>
      <t xml:space="preserve">  8 Other cash receipts and payments</t>
    </r>
  </si>
  <si>
    <r>
      <rPr>
        <b/>
        <sz val="9"/>
        <rFont val="Arial"/>
        <family val="2"/>
        <charset val="238"/>
      </rPr>
      <t xml:space="preserve">I Cash from operations </t>
    </r>
    <r>
      <rPr>
        <sz val="9"/>
        <rFont val="Arial"/>
        <family val="2"/>
      </rPr>
      <t>(ADP 001 to 008)</t>
    </r>
  </si>
  <si>
    <r>
      <rPr>
        <sz val="9"/>
        <rFont val="Arial"/>
        <family val="2"/>
        <charset val="238"/>
      </rPr>
      <t xml:space="preserve">  9 Interest paid</t>
    </r>
  </si>
  <si>
    <r>
      <rPr>
        <sz val="9"/>
        <rFont val="Arial"/>
        <family val="2"/>
        <charset val="238"/>
      </rPr>
      <t>10 Income tax paid</t>
    </r>
  </si>
  <si>
    <r>
      <rPr>
        <b/>
        <sz val="9"/>
        <color rgb="FF000080"/>
        <rFont val="Arial"/>
        <family val="2"/>
        <charset val="238"/>
      </rPr>
      <t xml:space="preserve">A) NET CASH FLOW FROM OPERATING ACTIVITIES </t>
    </r>
    <r>
      <rPr>
        <sz val="9"/>
        <color rgb="FF000080"/>
        <rFont val="Arial"/>
        <family val="2"/>
      </rPr>
      <t>(ADP 009 to 011)</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</si>
  <si>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</si>
  <si>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</si>
  <si>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</si>
  <si>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</si>
  <si>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</si>
  <si>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</si>
  <si>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</si>
  <si>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b/>
        <sz val="9"/>
        <rFont val="Arial"/>
        <family val="2"/>
        <charset val="238"/>
      </rPr>
      <t xml:space="preserve">II Total cash receipts from investment activities </t>
    </r>
    <r>
      <rPr>
        <sz val="9"/>
        <rFont val="Arial"/>
        <family val="2"/>
      </rPr>
      <t>(ADP 013 to 018)</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</si>
  <si>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</si>
  <si>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</si>
  <si>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</si>
  <si>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</si>
  <si>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</si>
  <si>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rFont val="Arial"/>
        <family val="2"/>
        <charset val="238"/>
      </rPr>
      <t xml:space="preserve">III Total cash payments from investment activities </t>
    </r>
    <r>
      <rPr>
        <sz val="9"/>
        <rFont val="Arial"/>
        <family val="2"/>
      </rPr>
      <t>(ADP 020 to 024)</t>
    </r>
  </si>
  <si>
    <r>
      <rPr>
        <b/>
        <sz val="9"/>
        <color rgb="FF000080"/>
        <rFont val="Arial"/>
        <family val="2"/>
        <charset val="238"/>
      </rPr>
      <t xml:space="preserve">B) NET CASH FLOW FROM INVESTMENT ACTIVITIES </t>
    </r>
    <r>
      <rPr>
        <sz val="9"/>
        <color rgb="FF000080"/>
        <rFont val="Arial"/>
        <family val="2"/>
      </rPr>
      <t>(ADP 019 + 025)</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</si>
  <si>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</si>
  <si>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</si>
  <si>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</si>
  <si>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</si>
  <si>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</si>
  <si>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b/>
        <sz val="9"/>
        <rFont val="Arial"/>
        <family val="2"/>
        <charset val="238"/>
      </rPr>
      <t xml:space="preserve">IV Total cash receipts from financing activities </t>
    </r>
    <r>
      <rPr>
        <sz val="9"/>
        <rFont val="Arial"/>
        <family val="2"/>
      </rPr>
      <t>(ADP 027 to 030)</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</si>
  <si>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</si>
  <si>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</si>
  <si>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</si>
  <si>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</si>
  <si>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</si>
  <si>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b/>
        <sz val="9"/>
        <rFont val="Arial"/>
        <family val="2"/>
        <charset val="238"/>
      </rPr>
      <t xml:space="preserve">V Total cash payments from financing activities </t>
    </r>
    <r>
      <rPr>
        <sz val="9"/>
        <rFont val="Arial"/>
        <family val="2"/>
      </rPr>
      <t>(ADP 032 to 036)</t>
    </r>
  </si>
  <si>
    <r>
      <rPr>
        <b/>
        <sz val="9"/>
        <color rgb="FF000080"/>
        <rFont val="Arial"/>
        <family val="2"/>
        <charset val="238"/>
      </rPr>
      <t xml:space="preserve">C) NET CASH FLOW FROM FINANCING ACTIVITIES </t>
    </r>
    <r>
      <rPr>
        <sz val="9"/>
        <color rgb="FF000080"/>
        <rFont val="Arial"/>
        <family val="2"/>
      </rPr>
      <t>(ADP 031 +037)</t>
    </r>
  </si>
  <si>
    <r>
      <rPr>
        <sz val="9"/>
        <rFont val="Arial"/>
        <family val="2"/>
        <charset val="238"/>
      </rPr>
      <t xml:space="preserve">  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</si>
  <si>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rPr>
      <t>(ADP 012+026+038+039)</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</si>
  <si>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</si>
  <si>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rPr>
      <t>(ADP 040+041)</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</si>
  <si>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</si>
  <si>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</si>
  <si>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</si>
  <si>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</si>
  <si>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</si>
  <si>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</si>
  <si>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</si>
  <si>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rPr>
      <t>(non-controlling)</t>
    </r>
    <r>
      <rPr>
        <b/>
        <sz val="8"/>
        <color rgb="FFFFFFFF"/>
        <rFont val="Arial"/>
        <family val="2"/>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</si>
  <si>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</si>
  <si>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</si>
  <si>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</si>
  <si>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</si>
  <si>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</si>
  <si>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</si>
  <si>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</si>
  <si>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</si>
  <si>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</si>
  <si>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Fair value of financial assets available for sale</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</si>
  <si>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</si>
  <si>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</si>
  <si>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</si>
  <si>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</si>
  <si>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</si>
  <si>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</si>
  <si>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</si>
  <si>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</si>
  <si>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</si>
  <si>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</si>
  <si>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</si>
  <si>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</si>
  <si>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</si>
  <si>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</si>
  <si>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</si>
  <si>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</si>
  <si>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FFFFFF"/>
        <rFont val="Arial"/>
        <family val="2"/>
        <charset val="238"/>
      </rPr>
      <t>14</t>
    </r>
  </si>
  <si>
    <r>
      <rPr>
        <b/>
        <sz val="8"/>
        <color rgb="FFFFFFFF"/>
        <rFont val="Arial"/>
        <family val="2"/>
        <charset val="238"/>
      </rPr>
      <t>15</t>
    </r>
  </si>
  <si>
    <r>
      <rPr>
        <b/>
        <sz val="8"/>
        <color rgb="FFFFFFFF"/>
        <rFont val="Arial"/>
        <family val="2"/>
        <charset val="238"/>
      </rPr>
      <t>16 (3 to 6 - 7
 + 8 to 15)</t>
    </r>
  </si>
  <si>
    <r>
      <rPr>
        <b/>
        <sz val="8"/>
        <color rgb="FFFFFFFF"/>
        <rFont val="Arial"/>
        <family val="2"/>
        <charset val="238"/>
      </rPr>
      <t>17</t>
    </r>
  </si>
  <si>
    <r>
      <rPr>
        <b/>
        <sz val="8"/>
        <color rgb="FFFFFFFF"/>
        <rFont val="Arial"/>
        <family val="2"/>
        <charset val="238"/>
      </rPr>
      <t>18 (16+17)</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</si>
  <si>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</si>
  <si>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</si>
  <si>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</si>
  <si>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</si>
  <si>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</si>
  <si>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</si>
  <si>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</si>
  <si>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</si>
  <si>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</si>
  <si>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</si>
  <si>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</si>
  <si>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</si>
  <si>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</si>
  <si>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</si>
  <si>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</si>
  <si>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</si>
  <si>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</si>
  <si>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</si>
  <si>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</si>
  <si>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</si>
  <si>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</si>
  <si>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</si>
  <si>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</si>
  <si>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previous business year reporting period </t>
    </r>
    <r>
      <rPr>
        <sz val="8"/>
        <rFont val="Arial"/>
        <family val="2"/>
      </rPr>
      <t>(04 to 22)</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</si>
  <si>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</si>
  <si>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rPr>
      <t>(ADP 06 to 14)</t>
    </r>
  </si>
  <si>
    <r>
      <rPr>
        <b/>
        <sz val="8"/>
        <color rgb="FF000080"/>
        <rFont val="Arial"/>
        <family val="2"/>
        <charset val="238"/>
      </rPr>
      <t xml:space="preserve">  II COMPREHENSIVE INCOME OR LOSS FOR THE PREVIOUS PERIOD </t>
    </r>
    <r>
      <rPr>
        <sz val="8"/>
        <color rgb="FF000080"/>
        <rFont val="Arial"/>
        <family val="2"/>
      </rPr>
      <t>(ADP 05+24)</t>
    </r>
  </si>
  <si>
    <r>
      <rPr>
        <b/>
        <sz val="8"/>
        <color rgb="FF000080"/>
        <rFont val="Arial"/>
        <family val="2"/>
        <charset val="238"/>
      </rPr>
      <t xml:space="preserve">III TRANSACTIONS WITH OWNERS IN THE PREVIOUS PERIOD RECOGNISED DIRECTLY IN EQUITY  </t>
    </r>
    <r>
      <rPr>
        <sz val="8"/>
        <color rgb="FF000080"/>
        <rFont val="Arial"/>
        <family val="2"/>
      </rPr>
      <t>(ADP 15 to 22)</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</si>
  <si>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</si>
  <si>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</si>
  <si>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</si>
  <si>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</si>
  <si>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current business year (restated) </t>
    </r>
    <r>
      <rPr>
        <sz val="8"/>
        <rFont val="Arial"/>
        <family val="2"/>
      </rPr>
      <t>(ADP 27 to 29)</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</si>
  <si>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</si>
  <si>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</si>
  <si>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</si>
  <si>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</si>
  <si>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</si>
  <si>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</si>
  <si>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</si>
  <si>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</si>
  <si>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</si>
  <si>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</si>
  <si>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</si>
  <si>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</si>
  <si>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</si>
  <si>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</si>
  <si>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</si>
  <si>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</si>
  <si>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</si>
  <si>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</si>
  <si>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current business year reporting period </t>
    </r>
    <r>
      <rPr>
        <sz val="8"/>
        <rFont val="Arial"/>
        <family val="2"/>
      </rPr>
      <t>(ADP 30 to 48)</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</si>
  <si>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</si>
  <si>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FOR THE CURRENT PERIOD, NET OF TAX
    </t>
    </r>
    <r>
      <rPr>
        <sz val="8"/>
        <color rgb="FF000080"/>
        <rFont val="Arial"/>
        <family val="2"/>
      </rPr>
      <t>(ADP 32 to 40)</t>
    </r>
  </si>
  <si>
    <r>
      <rPr>
        <b/>
        <sz val="8"/>
        <color rgb="FF000080"/>
        <rFont val="Arial"/>
        <family val="2"/>
        <charset val="238"/>
      </rPr>
      <t xml:space="preserve">  II COMPREHENSIVE INCOME OR LOSS FOR THE CURRENT PERIOD </t>
    </r>
    <r>
      <rPr>
        <sz val="8"/>
        <color rgb="FF000080"/>
        <rFont val="Arial"/>
        <family val="2"/>
      </rPr>
      <t>(ADP 31+50)</t>
    </r>
  </si>
  <si>
    <r>
      <rPr>
        <b/>
        <sz val="8"/>
        <color rgb="FF000080"/>
        <rFont val="Arial"/>
        <family val="2"/>
        <charset val="238"/>
      </rPr>
      <t xml:space="preserve">III TRANSACTIONS WITH OWNERS IN THE CURRENT PERIOD RECOGNISED DIRECTLY IN EQUITY  </t>
    </r>
    <r>
      <rPr>
        <sz val="8"/>
        <color rgb="FF000080"/>
        <rFont val="Arial"/>
        <family val="2"/>
      </rPr>
      <t>(ADP 41 to 48)</t>
    </r>
  </si>
  <si>
    <t>1.</t>
  </si>
  <si>
    <t>2.</t>
  </si>
  <si>
    <t>3.</t>
  </si>
  <si>
    <t>4.</t>
  </si>
  <si>
    <t>Notes to the consolidated Financial Statements</t>
  </si>
  <si>
    <t>Segment reporting</t>
  </si>
  <si>
    <t>Networks</t>
  </si>
  <si>
    <t>Digital Services</t>
  </si>
  <si>
    <t>Managed Services</t>
  </si>
  <si>
    <t>Other</t>
  </si>
  <si>
    <t>Unallocated</t>
  </si>
  <si>
    <t>Total</t>
  </si>
  <si>
    <t>‘000 kn</t>
  </si>
  <si>
    <t xml:space="preserve"> ‘000 kn</t>
  </si>
  <si>
    <t>Segment sales revenue</t>
  </si>
  <si>
    <t>Operating profit</t>
  </si>
  <si>
    <t>Transactions with related parties</t>
  </si>
  <si>
    <t>Total sales</t>
  </si>
  <si>
    <t>Total purchases</t>
  </si>
  <si>
    <t>Balances with related parties</t>
  </si>
  <si>
    <t>Receivable</t>
  </si>
  <si>
    <t>Payable</t>
  </si>
  <si>
    <t>03272699</t>
  </si>
  <si>
    <t>080002028</t>
  </si>
  <si>
    <t>84214771175</t>
  </si>
  <si>
    <t>233</t>
  </si>
  <si>
    <t>HR</t>
  </si>
  <si>
    <t>5299001W91BFWSUOVD63</t>
  </si>
  <si>
    <t>ERICSSON NIKOLA TESLA D.D. ZAGREB</t>
  </si>
  <si>
    <t>Zagreb</t>
  </si>
  <si>
    <t>Krapinska 45</t>
  </si>
  <si>
    <t>etk.company@ericsson.com</t>
  </si>
  <si>
    <t>www.ericsson.hr</t>
  </si>
  <si>
    <t>KN</t>
  </si>
  <si>
    <t>No</t>
  </si>
  <si>
    <t>Tatjana Ricijaš</t>
  </si>
  <si>
    <t>tatjana.ricijas@ericsson.com</t>
  </si>
  <si>
    <t>+385 (0)1 365 3343</t>
  </si>
  <si>
    <t>Submitter:ERICSSON NIKOLA TESLA D.D.</t>
  </si>
  <si>
    <t>Submitter: ERICSSON NIKOLA TESLA D.D.</t>
  </si>
  <si>
    <t>31.12.2019.</t>
  </si>
  <si>
    <t>KPMG Croatia d.o.o.</t>
  </si>
  <si>
    <t>Domagoj Hrkać</t>
  </si>
  <si>
    <t>RN</t>
  </si>
  <si>
    <t>The accounting policies adopted in the preparation of the condensed consolidated financial statements are consistent with those followed in the preparation of the Group’s annual financial statements for the year ended 31 December 2019.</t>
  </si>
  <si>
    <t> 31.12.2020</t>
  </si>
  <si>
    <t xml:space="preserve">balance as at 31.12.2020. </t>
  </si>
  <si>
    <t>for the period 01.01.2020. to 31.12.2020.</t>
  </si>
  <si>
    <t>31.12.2020.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</si>
</sst>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
    <numFmt numFmtId="165" formatCode="00"/>
    <numFmt numFmtId="166" formatCode="&quot;$&quot;#,##0.00_);[Red]\(&quot;$&quot;#,##0.00\)"/>
    <numFmt numFmtId="167" formatCode="0.00_)"/>
    <numFmt numFmtId="168" formatCode="_-* #,##0.00_€_-;\-* #,##0.00_€_-;_-* &quot;-&quot;??_€_-;_-@_-"/>
    <numFmt numFmtId="169" formatCode="_-* #,##0.00\ _K_M_-;\-* #,##0.00\ _K_M_-;_-* &quot;-&quot;??\ _K_M_-;_-@_-"/>
  </numFmts>
  <fonts count="88">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font>
    <font>
      <sz val="9"/>
      <name val="Arial"/>
      <family val="2"/>
    </font>
    <font>
      <b/>
      <sz val="9"/>
      <color rgb="FF000080"/>
      <name val="Arial"/>
      <family val="2"/>
      <charset val="238"/>
    </font>
    <font>
      <b/>
      <sz val="8"/>
      <name val="Arial"/>
      <family val="2"/>
    </font>
    <font>
      <b/>
      <sz val="9"/>
      <color rgb="FF333399"/>
      <name val="Arial"/>
      <family val="2"/>
      <charset val="238"/>
    </font>
    <font>
      <sz val="9"/>
      <color rgb="FF333399"/>
      <name val="Arial"/>
      <family val="2"/>
    </font>
    <font>
      <sz val="9"/>
      <color rgb="FF000080"/>
      <name val="Arial"/>
      <family val="2"/>
    </font>
    <font>
      <b/>
      <sz val="8"/>
      <color rgb="FFFFFFFF"/>
      <name val="Arial"/>
      <family val="2"/>
      <charset val="238"/>
    </font>
    <font>
      <b/>
      <sz val="7"/>
      <color rgb="FFFFFFFF"/>
      <name val="Arial"/>
      <family val="2"/>
    </font>
    <font>
      <b/>
      <sz val="8"/>
      <color rgb="FFFFFFFF"/>
      <name val="Arial"/>
      <family val="2"/>
    </font>
    <font>
      <b/>
      <sz val="8"/>
      <color rgb="FF000080"/>
      <name val="Arial"/>
      <family val="2"/>
      <charset val="238"/>
    </font>
    <font>
      <sz val="8"/>
      <name val="Arial"/>
      <family val="2"/>
    </font>
    <font>
      <sz val="8"/>
      <color rgb="FF000080"/>
      <name val="Arial"/>
      <family val="2"/>
    </font>
    <font>
      <sz val="11"/>
      <color theme="0"/>
      <name val="Calibri"/>
      <family val="2"/>
      <charset val="238"/>
      <scheme val="minor"/>
    </font>
    <font>
      <sz val="10"/>
      <color indexed="8"/>
      <name val="Arial"/>
      <family val="2"/>
    </font>
    <font>
      <sz val="11"/>
      <name val="Arial"/>
      <family val="2"/>
    </font>
    <font>
      <sz val="10"/>
      <name val="Arial"/>
      <family val="2"/>
    </font>
    <font>
      <b/>
      <sz val="9"/>
      <name val="Arial"/>
      <family val="2"/>
    </font>
    <font>
      <sz val="9"/>
      <color indexed="8"/>
      <name val="Arial"/>
      <family val="2"/>
      <charset val="238"/>
    </font>
    <font>
      <u/>
      <sz val="9"/>
      <name val="Arial"/>
      <family val="2"/>
      <charset val="238"/>
    </font>
    <font>
      <b/>
      <sz val="10"/>
      <color indexed="8"/>
      <name val="Arial"/>
      <family val="2"/>
      <charset val="238"/>
    </font>
    <font>
      <sz val="8"/>
      <name val="Arial"/>
      <family val="2"/>
    </font>
    <font>
      <sz val="8"/>
      <name val="Arial"/>
      <family val="2"/>
      <charset val="238"/>
    </font>
    <font>
      <b/>
      <sz val="10"/>
      <name val="Arial"/>
      <family val="2"/>
    </font>
    <font>
      <sz val="8"/>
      <color indexed="8"/>
      <name val="Arial"/>
      <family val="2"/>
    </font>
    <font>
      <b/>
      <sz val="8"/>
      <color indexed="8"/>
      <name val="Arial"/>
      <family val="2"/>
    </font>
    <font>
      <sz val="19"/>
      <name val="Arial"/>
      <family val="2"/>
    </font>
    <font>
      <sz val="8"/>
      <color indexed="14"/>
      <name val="Arial"/>
      <family val="2"/>
    </font>
    <font>
      <sz val="11"/>
      <color indexed="9"/>
      <name val="Calibri"/>
      <family val="2"/>
    </font>
    <font>
      <sz val="11"/>
      <color indexed="8"/>
      <name val="Calibri"/>
      <family val="2"/>
    </font>
    <font>
      <sz val="11"/>
      <color indexed="37"/>
      <name val="Calibri"/>
      <family val="2"/>
    </font>
    <font>
      <b/>
      <sz val="11"/>
      <color indexed="17"/>
      <name val="Calibri"/>
      <family val="2"/>
    </font>
    <font>
      <b/>
      <sz val="11"/>
      <color indexed="9"/>
      <name val="Calibri"/>
      <family val="2"/>
    </font>
    <font>
      <b/>
      <sz val="11"/>
      <color indexed="8"/>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17"/>
      <name val="Calibri"/>
      <family val="2"/>
    </font>
    <font>
      <b/>
      <sz val="11"/>
      <color indexed="63"/>
      <name val="Calibri"/>
      <family val="2"/>
    </font>
    <font>
      <b/>
      <sz val="18"/>
      <color indexed="62"/>
      <name val="Cambria"/>
      <family val="2"/>
    </font>
    <font>
      <sz val="11"/>
      <color indexed="14"/>
      <name val="Calibri"/>
      <family val="2"/>
    </font>
    <font>
      <sz val="8"/>
      <color indexed="62"/>
      <name val="Arial"/>
      <family val="2"/>
    </font>
    <font>
      <b/>
      <sz val="12"/>
      <name val="Helv"/>
    </font>
    <font>
      <b/>
      <i/>
      <sz val="16"/>
      <name val="Helv"/>
    </font>
    <font>
      <b/>
      <sz val="10"/>
      <color indexed="8"/>
      <name val="Arial"/>
      <family val="2"/>
    </font>
    <font>
      <b/>
      <sz val="10"/>
      <color indexed="39"/>
      <name val="Arial"/>
      <family val="2"/>
    </font>
    <font>
      <b/>
      <sz val="12"/>
      <color indexed="8"/>
      <name val="Arial"/>
      <family val="2"/>
      <charset val="238"/>
    </font>
    <font>
      <sz val="10"/>
      <color indexed="39"/>
      <name val="Arial"/>
      <family val="2"/>
    </font>
    <font>
      <sz val="19"/>
      <color indexed="48"/>
      <name val="Arial"/>
      <family val="2"/>
      <charset val="238"/>
    </font>
    <font>
      <sz val="10"/>
      <color indexed="10"/>
      <name val="Arial"/>
      <family val="2"/>
    </font>
    <font>
      <sz val="10"/>
      <name val="MS Sans Serif"/>
      <family val="2"/>
      <charset val="238"/>
    </font>
    <font>
      <sz val="10"/>
      <name val="Helv"/>
    </font>
    <font>
      <sz val="12"/>
      <name val="Helv"/>
    </font>
    <font>
      <sz val="11"/>
      <color theme="1"/>
      <name val="Calibri"/>
      <family val="2"/>
      <scheme val="minor"/>
    </font>
    <font>
      <sz val="9"/>
      <color rgb="FFFF0000"/>
      <name val="Arial"/>
      <family val="2"/>
      <charset val="238"/>
    </font>
    <font>
      <sz val="9"/>
      <color theme="1"/>
      <name val="Arial"/>
      <family val="2"/>
      <charset val="238"/>
    </font>
  </fonts>
  <fills count="68">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indexed="60"/>
      </patternFill>
    </fill>
    <fill>
      <patternFill patternType="solid">
        <fgColor indexed="48"/>
        <bgColor indexed="48"/>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25"/>
        <bgColor indexed="25"/>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57"/>
        <bgColor indexed="57"/>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18"/>
        <bgColor indexed="18"/>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53"/>
        <bgColor indexed="53"/>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3"/>
      </patternFill>
    </fill>
    <fill>
      <patternFill patternType="solid">
        <fgColor indexed="43"/>
        <bgColor indexed="64"/>
      </patternFill>
    </fill>
    <fill>
      <patternFill patternType="solid">
        <fgColor indexed="49"/>
      </patternFill>
    </fill>
    <fill>
      <patternFill patternType="solid">
        <fgColor indexed="45"/>
      </patternFill>
    </fill>
    <fill>
      <patternFill patternType="solid">
        <fgColor indexed="12"/>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54"/>
      </patternFill>
    </fill>
    <fill>
      <patternFill patternType="solid">
        <fgColor indexed="40"/>
      </patternFill>
    </fill>
    <fill>
      <patternFill patternType="solid">
        <fgColor indexed="41"/>
      </patternFill>
    </fill>
    <fill>
      <patternFill patternType="solid">
        <fgColor indexed="22"/>
      </patternFill>
    </fill>
    <fill>
      <patternFill patternType="solid">
        <fgColor indexed="23"/>
      </patternFill>
    </fill>
    <fill>
      <patternFill patternType="solid">
        <fgColor indexed="44"/>
      </patternFill>
    </fill>
    <fill>
      <patternFill patternType="solid">
        <fgColor indexed="9"/>
      </patternFill>
    </fill>
    <fill>
      <patternFill patternType="solid">
        <fgColor indexed="26"/>
      </patternFill>
    </fill>
    <fill>
      <patternFill patternType="solid">
        <fgColor indexed="26"/>
        <bgColor indexed="64"/>
      </patternFill>
    </fill>
    <fill>
      <patternFill patternType="solid">
        <fgColor indexed="9"/>
        <bgColor indexed="64"/>
      </patternFill>
    </fill>
    <fill>
      <patternFill patternType="solid">
        <fgColor indexed="15"/>
      </patternFill>
    </fill>
    <fill>
      <patternFill patternType="solid">
        <fgColor indexed="20"/>
      </patternFill>
    </fill>
    <fill>
      <patternFill patternType="solid">
        <fgColor indexed="29"/>
      </patternFill>
    </fill>
    <fill>
      <patternFill patternType="gray125">
        <fgColor indexed="8"/>
      </patternFill>
    </fill>
  </fills>
  <borders count="65">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medium">
        <color indexed="64"/>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48"/>
      </top>
      <bottom style="double">
        <color indexed="48"/>
      </bottom>
      <diagonal/>
    </border>
    <border>
      <left style="thin">
        <color indexed="8"/>
      </left>
      <right style="thin">
        <color indexed="8"/>
      </right>
      <top/>
      <bottom/>
      <diagonal/>
    </border>
    <border>
      <left style="thin">
        <color indexed="64"/>
      </left>
      <right style="thin">
        <color indexed="64"/>
      </right>
      <top style="medium">
        <color indexed="64"/>
      </top>
      <bottom style="medium">
        <color indexed="64"/>
      </bottom>
      <diagonal/>
    </border>
    <border>
      <left style="thin">
        <color indexed="41"/>
      </left>
      <right style="thin">
        <color indexed="48"/>
      </right>
      <top style="medium">
        <color indexed="41"/>
      </top>
      <bottom style="thin">
        <color indexed="48"/>
      </bottom>
      <diagonal/>
    </border>
    <border>
      <left style="thin">
        <color indexed="8"/>
      </left>
      <right/>
      <top/>
      <bottom style="thin">
        <color indexed="8"/>
      </bottom>
      <diagonal/>
    </border>
  </borders>
  <cellStyleXfs count="320">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45" fillId="0" borderId="0">
      <alignment vertical="top"/>
    </xf>
    <xf numFmtId="0" fontId="53" fillId="16" borderId="0"/>
    <xf numFmtId="0" fontId="59" fillId="17" borderId="0" applyNumberFormat="0" applyBorder="0" applyAlignment="0" applyProtection="0"/>
    <xf numFmtId="0" fontId="60" fillId="18" borderId="0" applyNumberFormat="0" applyBorder="0" applyAlignment="0" applyProtection="0"/>
    <xf numFmtId="0" fontId="60" fillId="19" borderId="0" applyNumberFormat="0" applyBorder="0" applyAlignment="0" applyProtection="0"/>
    <xf numFmtId="0" fontId="59" fillId="20" borderId="0" applyNumberFormat="0" applyBorder="0" applyAlignment="0" applyProtection="0"/>
    <xf numFmtId="0" fontId="59" fillId="21" borderId="0" applyNumberFormat="0" applyBorder="0" applyAlignment="0" applyProtection="0"/>
    <xf numFmtId="0" fontId="60" fillId="22" borderId="0" applyNumberFormat="0" applyBorder="0" applyAlignment="0" applyProtection="0"/>
    <xf numFmtId="0" fontId="60" fillId="23" borderId="0" applyNumberFormat="0" applyBorder="0" applyAlignment="0" applyProtection="0"/>
    <xf numFmtId="0" fontId="59" fillId="24" borderId="0" applyNumberFormat="0" applyBorder="0" applyAlignment="0" applyProtection="0"/>
    <xf numFmtId="0" fontId="59" fillId="25" borderId="0" applyNumberFormat="0" applyBorder="0" applyAlignment="0" applyProtection="0"/>
    <xf numFmtId="0" fontId="60" fillId="26" borderId="0" applyNumberFormat="0" applyBorder="0" applyAlignment="0" applyProtection="0"/>
    <xf numFmtId="0" fontId="60" fillId="27" borderId="0" applyNumberFormat="0" applyBorder="0" applyAlignment="0" applyProtection="0"/>
    <xf numFmtId="0" fontId="59" fillId="28" borderId="0" applyNumberFormat="0" applyBorder="0" applyAlignment="0" applyProtection="0"/>
    <xf numFmtId="0" fontId="59" fillId="29" borderId="0" applyNumberFormat="0" applyBorder="0" applyAlignment="0" applyProtection="0"/>
    <xf numFmtId="0" fontId="60" fillId="22" borderId="0" applyNumberFormat="0" applyBorder="0" applyAlignment="0" applyProtection="0"/>
    <xf numFmtId="0" fontId="60" fillId="30" borderId="0" applyNumberFormat="0" applyBorder="0" applyAlignment="0" applyProtection="0"/>
    <xf numFmtId="0" fontId="59" fillId="23" borderId="0" applyNumberFormat="0" applyBorder="0" applyAlignment="0" applyProtection="0"/>
    <xf numFmtId="0" fontId="59" fillId="20" borderId="0" applyNumberFormat="0" applyBorder="0" applyAlignment="0" applyProtection="0"/>
    <xf numFmtId="0" fontId="60" fillId="31" borderId="0" applyNumberFormat="0" applyBorder="0" applyAlignment="0" applyProtection="0"/>
    <xf numFmtId="0" fontId="60" fillId="32" borderId="0" applyNumberFormat="0" applyBorder="0" applyAlignment="0" applyProtection="0"/>
    <xf numFmtId="0" fontId="59" fillId="20" borderId="0" applyNumberFormat="0" applyBorder="0" applyAlignment="0" applyProtection="0"/>
    <xf numFmtId="0" fontId="59" fillId="33" borderId="0" applyNumberFormat="0" applyBorder="0" applyAlignment="0" applyProtection="0"/>
    <xf numFmtId="0" fontId="60" fillId="34" borderId="0" applyNumberFormat="0" applyBorder="0" applyAlignment="0" applyProtection="0"/>
    <xf numFmtId="0" fontId="60" fillId="35" borderId="0" applyNumberFormat="0" applyBorder="0" applyAlignment="0" applyProtection="0"/>
    <xf numFmtId="0" fontId="59" fillId="36" borderId="0" applyNumberFormat="0" applyBorder="0" applyAlignment="0" applyProtection="0"/>
    <xf numFmtId="0" fontId="61" fillId="34" borderId="0" applyNumberFormat="0" applyBorder="0" applyAlignment="0" applyProtection="0"/>
    <xf numFmtId="0" fontId="62" fillId="37" borderId="49" applyNumberFormat="0" applyAlignment="0" applyProtection="0"/>
    <xf numFmtId="0" fontId="63" fillId="29" borderId="50" applyNumberFormat="0" applyAlignment="0" applyProtection="0"/>
    <xf numFmtId="0" fontId="64" fillId="38" borderId="0" applyNumberFormat="0" applyBorder="0" applyAlignment="0" applyProtection="0"/>
    <xf numFmtId="0" fontId="64" fillId="39" borderId="0" applyNumberFormat="0" applyBorder="0" applyAlignment="0" applyProtection="0"/>
    <xf numFmtId="0" fontId="64" fillId="40" borderId="0" applyNumberFormat="0" applyBorder="0" applyAlignment="0" applyProtection="0"/>
    <xf numFmtId="0" fontId="60" fillId="27" borderId="0" applyNumberFormat="0" applyBorder="0" applyAlignment="0" applyProtection="0"/>
    <xf numFmtId="0" fontId="65" fillId="0" borderId="51" applyNumberFormat="0" applyFill="0" applyAlignment="0" applyProtection="0"/>
    <xf numFmtId="0" fontId="66" fillId="0" borderId="52" applyNumberFormat="0" applyFill="0" applyAlignment="0" applyProtection="0"/>
    <xf numFmtId="0" fontId="67" fillId="0" borderId="53" applyNumberFormat="0" applyFill="0" applyAlignment="0" applyProtection="0"/>
    <xf numFmtId="0" fontId="67" fillId="0" borderId="0" applyNumberFormat="0" applyFill="0" applyBorder="0" applyAlignment="0" applyProtection="0"/>
    <xf numFmtId="0" fontId="68" fillId="35" borderId="49" applyNumberFormat="0" applyAlignment="0" applyProtection="0"/>
    <xf numFmtId="0" fontId="69" fillId="0" borderId="54" applyNumberFormat="0" applyFill="0" applyAlignment="0" applyProtection="0"/>
    <xf numFmtId="0" fontId="69" fillId="35" borderId="0" applyNumberFormat="0" applyBorder="0" applyAlignment="0" applyProtection="0"/>
    <xf numFmtId="0" fontId="42" fillId="34" borderId="49" applyNumberFormat="0" applyFont="0" applyAlignment="0" applyProtection="0"/>
    <xf numFmtId="0" fontId="70" fillId="37" borderId="55" applyNumberFormat="0" applyAlignment="0" applyProtection="0"/>
    <xf numFmtId="4" fontId="42" fillId="41" borderId="49" applyNumberFormat="0" applyProtection="0">
      <alignment vertical="center"/>
    </xf>
    <xf numFmtId="4" fontId="73" fillId="42" borderId="49" applyNumberFormat="0" applyProtection="0">
      <alignment vertical="center"/>
    </xf>
    <xf numFmtId="4" fontId="42" fillId="42" borderId="49" applyNumberFormat="0" applyProtection="0">
      <alignment horizontal="left" vertical="center" indent="1"/>
    </xf>
    <xf numFmtId="0" fontId="56" fillId="41" borderId="56" applyNumberFormat="0" applyProtection="0">
      <alignment horizontal="left" vertical="top" indent="1"/>
    </xf>
    <xf numFmtId="4" fontId="42" fillId="43" borderId="49" applyNumberFormat="0" applyProtection="0">
      <alignment horizontal="left" vertical="center" indent="1"/>
    </xf>
    <xf numFmtId="4" fontId="42" fillId="44" borderId="49" applyNumberFormat="0" applyProtection="0">
      <alignment horizontal="right" vertical="center"/>
    </xf>
    <xf numFmtId="4" fontId="42" fillId="45" borderId="49" applyNumberFormat="0" applyProtection="0">
      <alignment horizontal="right" vertical="center"/>
    </xf>
    <xf numFmtId="4" fontId="42" fillId="46" borderId="57" applyNumberFormat="0" applyProtection="0">
      <alignment horizontal="right" vertical="center"/>
    </xf>
    <xf numFmtId="4" fontId="42" fillId="47" borderId="49" applyNumberFormat="0" applyProtection="0">
      <alignment horizontal="right" vertical="center"/>
    </xf>
    <xf numFmtId="4" fontId="42" fillId="48" borderId="49" applyNumberFormat="0" applyProtection="0">
      <alignment horizontal="right" vertical="center"/>
    </xf>
    <xf numFmtId="4" fontId="42" fillId="49" borderId="49" applyNumberFormat="0" applyProtection="0">
      <alignment horizontal="right" vertical="center"/>
    </xf>
    <xf numFmtId="4" fontId="42" fillId="50" borderId="49" applyNumberFormat="0" applyProtection="0">
      <alignment horizontal="right" vertical="center"/>
    </xf>
    <xf numFmtId="4" fontId="42" fillId="51" borderId="49" applyNumberFormat="0" applyProtection="0">
      <alignment horizontal="right" vertical="center"/>
    </xf>
    <xf numFmtId="4" fontId="42" fillId="52" borderId="49" applyNumberFormat="0" applyProtection="0">
      <alignment horizontal="right" vertical="center"/>
    </xf>
    <xf numFmtId="4" fontId="42" fillId="53" borderId="57" applyNumberFormat="0" applyProtection="0">
      <alignment horizontal="left" vertical="center" indent="1"/>
    </xf>
    <xf numFmtId="4" fontId="47" fillId="54" borderId="57" applyNumberFormat="0" applyProtection="0">
      <alignment horizontal="left" vertical="center" indent="1"/>
    </xf>
    <xf numFmtId="4" fontId="47" fillId="54" borderId="57" applyNumberFormat="0" applyProtection="0">
      <alignment horizontal="left" vertical="center" indent="1"/>
    </xf>
    <xf numFmtId="4" fontId="42" fillId="55" borderId="49" applyNumberFormat="0" applyProtection="0">
      <alignment horizontal="right" vertical="center"/>
    </xf>
    <xf numFmtId="4" fontId="42" fillId="56" borderId="57" applyNumberFormat="0" applyProtection="0">
      <alignment horizontal="left" vertical="center" indent="1"/>
    </xf>
    <xf numFmtId="4" fontId="42" fillId="55" borderId="57" applyNumberFormat="0" applyProtection="0">
      <alignment horizontal="left" vertical="center" indent="1"/>
    </xf>
    <xf numFmtId="0" fontId="42" fillId="57" borderId="49" applyNumberFormat="0" applyProtection="0">
      <alignment horizontal="left" vertical="center" indent="1"/>
    </xf>
    <xf numFmtId="0" fontId="42" fillId="54" borderId="56" applyNumberFormat="0" applyProtection="0">
      <alignment horizontal="left" vertical="top" indent="1"/>
    </xf>
    <xf numFmtId="0" fontId="42" fillId="58" borderId="49" applyNumberFormat="0" applyProtection="0">
      <alignment horizontal="left" vertical="center" indent="1"/>
    </xf>
    <xf numFmtId="0" fontId="42" fillId="55" borderId="56" applyNumberFormat="0" applyProtection="0">
      <alignment horizontal="left" vertical="top" indent="1"/>
    </xf>
    <xf numFmtId="0" fontId="42" fillId="59" borderId="49" applyNumberFormat="0" applyProtection="0">
      <alignment horizontal="left" vertical="center" indent="1"/>
    </xf>
    <xf numFmtId="0" fontId="42" fillId="59" borderId="56" applyNumberFormat="0" applyProtection="0">
      <alignment horizontal="left" vertical="top" indent="1"/>
    </xf>
    <xf numFmtId="0" fontId="42" fillId="56" borderId="49" applyNumberFormat="0" applyProtection="0">
      <alignment horizontal="left" vertical="center" indent="1"/>
    </xf>
    <xf numFmtId="0" fontId="42" fillId="56" borderId="56" applyNumberFormat="0" applyProtection="0">
      <alignment horizontal="left" vertical="top" indent="1"/>
    </xf>
    <xf numFmtId="0" fontId="42" fillId="60" borderId="58" applyNumberFormat="0">
      <protection locked="0"/>
    </xf>
    <xf numFmtId="0" fontId="34" fillId="54" borderId="59" applyBorder="0"/>
    <xf numFmtId="4" fontId="55" fillId="61" borderId="56" applyNumberFormat="0" applyProtection="0">
      <alignment vertical="center"/>
    </xf>
    <xf numFmtId="4" fontId="73" fillId="62" borderId="42" applyNumberFormat="0" applyProtection="0">
      <alignment vertical="center"/>
    </xf>
    <xf numFmtId="4" fontId="55" fillId="57" borderId="56" applyNumberFormat="0" applyProtection="0">
      <alignment horizontal="left" vertical="center" indent="1"/>
    </xf>
    <xf numFmtId="0" fontId="55" fillId="61" borderId="56" applyNumberFormat="0" applyProtection="0">
      <alignment horizontal="left" vertical="top" indent="1"/>
    </xf>
    <xf numFmtId="4" fontId="42" fillId="0" borderId="49" applyNumberFormat="0" applyProtection="0">
      <alignment horizontal="right" vertical="center"/>
    </xf>
    <xf numFmtId="4" fontId="73" fillId="63" borderId="49" applyNumberFormat="0" applyProtection="0">
      <alignment horizontal="right" vertical="center"/>
    </xf>
    <xf numFmtId="4" fontId="42" fillId="43" borderId="49" applyNumberFormat="0" applyProtection="0">
      <alignment horizontal="left" vertical="center" indent="1"/>
    </xf>
    <xf numFmtId="0" fontId="55" fillId="55" borderId="56" applyNumberFormat="0" applyProtection="0">
      <alignment horizontal="left" vertical="top" indent="1"/>
    </xf>
    <xf numFmtId="4" fontId="57" fillId="64" borderId="57" applyNumberFormat="0" applyProtection="0">
      <alignment horizontal="left" vertical="center" indent="1"/>
    </xf>
    <xf numFmtId="0" fontId="42" fillId="65" borderId="42"/>
    <xf numFmtId="4" fontId="58" fillId="60" borderId="49" applyNumberFormat="0" applyProtection="0">
      <alignment horizontal="right" vertical="center"/>
    </xf>
    <xf numFmtId="0" fontId="71" fillId="0" borderId="0" applyNumberFormat="0" applyFill="0" applyBorder="0" applyAlignment="0" applyProtection="0"/>
    <xf numFmtId="0" fontId="64" fillId="0" borderId="60" applyNumberFormat="0" applyFill="0" applyAlignment="0" applyProtection="0"/>
    <xf numFmtId="0" fontId="72" fillId="0" borderId="0" applyNumberFormat="0" applyFill="0" applyBorder="0" applyAlignment="0" applyProtection="0"/>
    <xf numFmtId="0" fontId="1" fillId="0" borderId="0"/>
    <xf numFmtId="0" fontId="4" fillId="16" borderId="0"/>
    <xf numFmtId="0" fontId="59" fillId="17" borderId="0" applyNumberFormat="0" applyBorder="0" applyAlignment="0" applyProtection="0"/>
    <xf numFmtId="0" fontId="59" fillId="21" borderId="0" applyNumberFormat="0" applyBorder="0" applyAlignment="0" applyProtection="0"/>
    <xf numFmtId="0" fontId="59" fillId="25" borderId="0" applyNumberFormat="0" applyBorder="0" applyAlignment="0" applyProtection="0"/>
    <xf numFmtId="0" fontId="59" fillId="29" borderId="0" applyNumberFormat="0" applyBorder="0" applyAlignment="0" applyProtection="0"/>
    <xf numFmtId="0" fontId="59" fillId="20" borderId="0" applyNumberFormat="0" applyBorder="0" applyAlignment="0" applyProtection="0"/>
    <xf numFmtId="0" fontId="59" fillId="33" borderId="0" applyNumberFormat="0" applyBorder="0" applyAlignment="0" applyProtection="0"/>
    <xf numFmtId="0" fontId="61" fillId="34" borderId="0" applyNumberFormat="0" applyBorder="0" applyAlignment="0" applyProtection="0"/>
    <xf numFmtId="0" fontId="62" fillId="37" borderId="49" applyNumberFormat="0" applyAlignment="0" applyProtection="0"/>
    <xf numFmtId="0" fontId="63" fillId="29" borderId="50" applyNumberFormat="0" applyAlignment="0" applyProtection="0"/>
    <xf numFmtId="0" fontId="60" fillId="27" borderId="0" applyNumberFormat="0" applyBorder="0" applyAlignment="0" applyProtection="0"/>
    <xf numFmtId="0" fontId="65" fillId="0" borderId="51" applyNumberFormat="0" applyFill="0" applyAlignment="0" applyProtection="0"/>
    <xf numFmtId="0" fontId="66" fillId="0" borderId="52" applyNumberFormat="0" applyFill="0" applyAlignment="0" applyProtection="0"/>
    <xf numFmtId="0" fontId="67" fillId="0" borderId="53" applyNumberFormat="0" applyFill="0" applyAlignment="0" applyProtection="0"/>
    <xf numFmtId="0" fontId="67" fillId="0" borderId="0" applyNumberFormat="0" applyFill="0" applyBorder="0" applyAlignment="0" applyProtection="0"/>
    <xf numFmtId="0" fontId="68" fillId="35" borderId="49" applyNumberFormat="0" applyAlignment="0" applyProtection="0"/>
    <xf numFmtId="0" fontId="69" fillId="0" borderId="54" applyNumberFormat="0" applyFill="0" applyAlignment="0" applyProtection="0"/>
    <xf numFmtId="0" fontId="69" fillId="35" borderId="0" applyNumberFormat="0" applyBorder="0" applyAlignment="0" applyProtection="0"/>
    <xf numFmtId="0" fontId="42" fillId="34" borderId="49" applyNumberFormat="0" applyFont="0" applyAlignment="0" applyProtection="0"/>
    <xf numFmtId="0" fontId="70" fillId="37" borderId="55" applyNumberFormat="0" applyAlignment="0" applyProtection="0"/>
    <xf numFmtId="4" fontId="42" fillId="41" borderId="49" applyNumberFormat="0" applyProtection="0">
      <alignment vertical="center"/>
    </xf>
    <xf numFmtId="4" fontId="42" fillId="42" borderId="49" applyNumberFormat="0" applyProtection="0">
      <alignment horizontal="left" vertical="center" indent="1"/>
    </xf>
    <xf numFmtId="4" fontId="42" fillId="43" borderId="49" applyNumberFormat="0" applyProtection="0">
      <alignment horizontal="left" vertical="center" indent="1"/>
    </xf>
    <xf numFmtId="4" fontId="42" fillId="44" borderId="49" applyNumberFormat="0" applyProtection="0">
      <alignment horizontal="right" vertical="center"/>
    </xf>
    <xf numFmtId="4" fontId="42" fillId="45" borderId="49" applyNumberFormat="0" applyProtection="0">
      <alignment horizontal="right" vertical="center"/>
    </xf>
    <xf numFmtId="4" fontId="42" fillId="46" borderId="57" applyNumberFormat="0" applyProtection="0">
      <alignment horizontal="right" vertical="center"/>
    </xf>
    <xf numFmtId="4" fontId="42" fillId="47" borderId="49" applyNumberFormat="0" applyProtection="0">
      <alignment horizontal="right" vertical="center"/>
    </xf>
    <xf numFmtId="4" fontId="42" fillId="48" borderId="49" applyNumberFormat="0" applyProtection="0">
      <alignment horizontal="right" vertical="center"/>
    </xf>
    <xf numFmtId="4" fontId="42" fillId="49" borderId="49" applyNumberFormat="0" applyProtection="0">
      <alignment horizontal="right" vertical="center"/>
    </xf>
    <xf numFmtId="4" fontId="42" fillId="50" borderId="49" applyNumberFormat="0" applyProtection="0">
      <alignment horizontal="right" vertical="center"/>
    </xf>
    <xf numFmtId="4" fontId="42" fillId="51" borderId="49" applyNumberFormat="0" applyProtection="0">
      <alignment horizontal="right" vertical="center"/>
    </xf>
    <xf numFmtId="4" fontId="42" fillId="52" borderId="49" applyNumberFormat="0" applyProtection="0">
      <alignment horizontal="right" vertical="center"/>
    </xf>
    <xf numFmtId="4" fontId="42" fillId="53" borderId="57" applyNumberFormat="0" applyProtection="0">
      <alignment horizontal="left" vertical="center" indent="1"/>
    </xf>
    <xf numFmtId="4" fontId="42" fillId="55" borderId="49" applyNumberFormat="0" applyProtection="0">
      <alignment horizontal="right" vertical="center"/>
    </xf>
    <xf numFmtId="4" fontId="42" fillId="56" borderId="57" applyNumberFormat="0" applyProtection="0">
      <alignment horizontal="left" vertical="center" indent="1"/>
    </xf>
    <xf numFmtId="4" fontId="42" fillId="55" borderId="57" applyNumberFormat="0" applyProtection="0">
      <alignment horizontal="left" vertical="center" indent="1"/>
    </xf>
    <xf numFmtId="0" fontId="42" fillId="57" borderId="49" applyNumberFormat="0" applyProtection="0">
      <alignment horizontal="left" vertical="center" indent="1"/>
    </xf>
    <xf numFmtId="0" fontId="42" fillId="58" borderId="49" applyNumberFormat="0" applyProtection="0">
      <alignment horizontal="left" vertical="center" indent="1"/>
    </xf>
    <xf numFmtId="0" fontId="42" fillId="59" borderId="49" applyNumberFormat="0" applyProtection="0">
      <alignment horizontal="left" vertical="center" indent="1"/>
    </xf>
    <xf numFmtId="0" fontId="42" fillId="56" borderId="49" applyNumberFormat="0" applyProtection="0">
      <alignment horizontal="left" vertical="center" indent="1"/>
    </xf>
    <xf numFmtId="4" fontId="42" fillId="0" borderId="49" applyNumberFormat="0" applyProtection="0">
      <alignment horizontal="right" vertical="center"/>
    </xf>
    <xf numFmtId="4" fontId="42" fillId="43" borderId="49" applyNumberFormat="0" applyProtection="0">
      <alignment horizontal="left" vertical="center" indent="1"/>
    </xf>
    <xf numFmtId="0" fontId="42" fillId="65" borderId="42"/>
    <xf numFmtId="0" fontId="64" fillId="0" borderId="60" applyNumberFormat="0" applyFill="0" applyAlignment="0" applyProtection="0"/>
    <xf numFmtId="0" fontId="72" fillId="0" borderId="0" applyNumberFormat="0" applyFill="0" applyBorder="0" applyAlignment="0" applyProtection="0"/>
    <xf numFmtId="0" fontId="59" fillId="25" borderId="0" applyNumberFormat="0" applyBorder="0" applyAlignment="0" applyProtection="0"/>
    <xf numFmtId="0" fontId="59" fillId="17" borderId="0" applyNumberFormat="0" applyBorder="0" applyAlignment="0" applyProtection="0"/>
    <xf numFmtId="0" fontId="59" fillId="21" borderId="0" applyNumberFormat="0" applyBorder="0" applyAlignment="0" applyProtection="0"/>
    <xf numFmtId="0" fontId="59" fillId="25" borderId="0" applyNumberFormat="0" applyBorder="0" applyAlignment="0" applyProtection="0"/>
    <xf numFmtId="0" fontId="59" fillId="29" borderId="0" applyNumberFormat="0" applyBorder="0" applyAlignment="0" applyProtection="0"/>
    <xf numFmtId="0" fontId="59" fillId="20" borderId="0" applyNumberFormat="0" applyBorder="0" applyAlignment="0" applyProtection="0"/>
    <xf numFmtId="0" fontId="59" fillId="33" borderId="0" applyNumberFormat="0" applyBorder="0" applyAlignment="0" applyProtection="0"/>
    <xf numFmtId="0" fontId="59" fillId="17" borderId="0" applyNumberFormat="0" applyBorder="0" applyAlignment="0" applyProtection="0"/>
    <xf numFmtId="0" fontId="59" fillId="21" borderId="0" applyNumberFormat="0" applyBorder="0" applyAlignment="0" applyProtection="0"/>
    <xf numFmtId="0" fontId="59" fillId="29" borderId="0" applyNumberFormat="0" applyBorder="0" applyAlignment="0" applyProtection="0"/>
    <xf numFmtId="0" fontId="59" fillId="25" borderId="0" applyNumberFormat="0" applyBorder="0" applyAlignment="0" applyProtection="0"/>
    <xf numFmtId="0" fontId="59" fillId="29" borderId="0" applyNumberFormat="0" applyBorder="0" applyAlignment="0" applyProtection="0"/>
    <xf numFmtId="0" fontId="59" fillId="33" borderId="0" applyNumberFormat="0" applyBorder="0" applyAlignment="0" applyProtection="0"/>
    <xf numFmtId="0" fontId="59" fillId="29" borderId="0" applyNumberFormat="0" applyBorder="0" applyAlignment="0" applyProtection="0"/>
    <xf numFmtId="0" fontId="59" fillId="20" borderId="0" applyNumberFormat="0" applyBorder="0" applyAlignment="0" applyProtection="0"/>
    <xf numFmtId="0" fontId="59" fillId="20" borderId="0" applyNumberFormat="0" applyBorder="0" applyAlignment="0" applyProtection="0"/>
    <xf numFmtId="0" fontId="59" fillId="20" borderId="0" applyNumberFormat="0" applyBorder="0" applyAlignment="0" applyProtection="0"/>
    <xf numFmtId="0" fontId="59" fillId="20" borderId="0" applyNumberFormat="0" applyBorder="0" applyAlignment="0" applyProtection="0"/>
    <xf numFmtId="0" fontId="59" fillId="29" borderId="0" applyNumberFormat="0" applyBorder="0" applyAlignment="0" applyProtection="0"/>
    <xf numFmtId="0" fontId="59" fillId="33" borderId="0" applyNumberFormat="0" applyBorder="0" applyAlignment="0" applyProtection="0"/>
    <xf numFmtId="0" fontId="59" fillId="33" borderId="0" applyNumberFormat="0" applyBorder="0" applyAlignment="0" applyProtection="0"/>
    <xf numFmtId="0" fontId="59" fillId="25" borderId="0" applyNumberFormat="0" applyBorder="0" applyAlignment="0" applyProtection="0"/>
    <xf numFmtId="0" fontId="59" fillId="33" borderId="0" applyNumberFormat="0" applyBorder="0" applyAlignment="0" applyProtection="0"/>
    <xf numFmtId="0" fontId="59" fillId="21" borderId="0" applyNumberFormat="0" applyBorder="0" applyAlignment="0" applyProtection="0"/>
    <xf numFmtId="0" fontId="59" fillId="17" borderId="0" applyNumberFormat="0" applyBorder="0" applyAlignment="0" applyProtection="0"/>
    <xf numFmtId="0" fontId="59" fillId="33" borderId="0" applyNumberFormat="0" applyBorder="0" applyAlignment="0" applyProtection="0"/>
    <xf numFmtId="0" fontId="59" fillId="33" borderId="0" applyNumberFormat="0" applyBorder="0" applyAlignment="0" applyProtection="0"/>
    <xf numFmtId="0" fontId="59" fillId="20" borderId="0" applyNumberFormat="0" applyBorder="0" applyAlignment="0" applyProtection="0"/>
    <xf numFmtId="0" fontId="59" fillId="20" borderId="0" applyNumberFormat="0" applyBorder="0" applyAlignment="0" applyProtection="0"/>
    <xf numFmtId="0" fontId="59" fillId="29" borderId="0" applyNumberFormat="0" applyBorder="0" applyAlignment="0" applyProtection="0"/>
    <xf numFmtId="0" fontId="59" fillId="29" borderId="0" applyNumberFormat="0" applyBorder="0" applyAlignment="0" applyProtection="0"/>
    <xf numFmtId="0" fontId="59" fillId="25" borderId="0" applyNumberFormat="0" applyBorder="0" applyAlignment="0" applyProtection="0"/>
    <xf numFmtId="0" fontId="59" fillId="25" borderId="0" applyNumberFormat="0" applyBorder="0" applyAlignment="0" applyProtection="0"/>
    <xf numFmtId="0" fontId="59" fillId="21" borderId="0" applyNumberFormat="0" applyBorder="0" applyAlignment="0" applyProtection="0"/>
    <xf numFmtId="0" fontId="59" fillId="21" borderId="0" applyNumberFormat="0" applyBorder="0" applyAlignment="0" applyProtection="0"/>
    <xf numFmtId="0" fontId="59" fillId="17" borderId="0" applyNumberFormat="0" applyBorder="0" applyAlignment="0" applyProtection="0"/>
    <xf numFmtId="0" fontId="59" fillId="21" borderId="0" applyNumberFormat="0" applyBorder="0" applyAlignment="0" applyProtection="0"/>
    <xf numFmtId="0" fontId="59" fillId="25"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21" borderId="0" applyNumberFormat="0" applyBorder="0" applyAlignment="0" applyProtection="0"/>
    <xf numFmtId="0" fontId="59" fillId="17" borderId="0" applyNumberFormat="0" applyBorder="0" applyAlignment="0" applyProtection="0"/>
    <xf numFmtId="0" fontId="53" fillId="16" borderId="0"/>
    <xf numFmtId="0" fontId="3" fillId="0" borderId="0"/>
    <xf numFmtId="38" fontId="42" fillId="4" borderId="0" applyNumberFormat="0" applyBorder="0" applyAlignment="0" applyProtection="0"/>
    <xf numFmtId="0" fontId="74" fillId="67" borderId="61"/>
    <xf numFmtId="0" fontId="54" fillId="42" borderId="62">
      <alignment vertical="center" wrapText="1"/>
    </xf>
    <xf numFmtId="10" fontId="42" fillId="62" borderId="42" applyNumberFormat="0" applyBorder="0" applyAlignment="0" applyProtection="0"/>
    <xf numFmtId="167" fontId="75" fillId="0" borderId="0"/>
    <xf numFmtId="0" fontId="6" fillId="0" borderId="0"/>
    <xf numFmtId="10" fontId="3" fillId="0" borderId="0" applyFont="0" applyFill="0" applyBorder="0" applyAlignment="0" applyProtection="0"/>
    <xf numFmtId="4" fontId="76" fillId="41" borderId="56" applyNumberFormat="0" applyProtection="0">
      <alignment vertical="center"/>
    </xf>
    <xf numFmtId="4" fontId="77" fillId="41" borderId="56" applyNumberFormat="0" applyProtection="0">
      <alignment vertical="center"/>
    </xf>
    <xf numFmtId="4" fontId="76" fillId="41" borderId="56" applyNumberFormat="0" applyProtection="0">
      <alignment horizontal="left" vertical="center" indent="1"/>
    </xf>
    <xf numFmtId="0" fontId="76" fillId="41" borderId="56" applyNumberFormat="0" applyProtection="0">
      <alignment horizontal="left" vertical="top" indent="1"/>
    </xf>
    <xf numFmtId="4" fontId="76" fillId="55" borderId="0" applyNumberFormat="0" applyProtection="0">
      <alignment horizontal="left" vertical="center" indent="1"/>
    </xf>
    <xf numFmtId="4" fontId="45" fillId="44" borderId="56" applyNumberFormat="0" applyProtection="0">
      <alignment horizontal="right" vertical="center"/>
    </xf>
    <xf numFmtId="4" fontId="45" fillId="66" borderId="56" applyNumberFormat="0" applyProtection="0">
      <alignment horizontal="right" vertical="center"/>
    </xf>
    <xf numFmtId="4" fontId="45" fillId="46" borderId="56" applyNumberFormat="0" applyProtection="0">
      <alignment horizontal="right" vertical="center"/>
    </xf>
    <xf numFmtId="4" fontId="45" fillId="47" borderId="56" applyNumberFormat="0" applyProtection="0">
      <alignment horizontal="right" vertical="center"/>
    </xf>
    <xf numFmtId="4" fontId="45" fillId="48" borderId="56" applyNumberFormat="0" applyProtection="0">
      <alignment horizontal="right" vertical="center"/>
    </xf>
    <xf numFmtId="4" fontId="45" fillId="49" borderId="56" applyNumberFormat="0" applyProtection="0">
      <alignment horizontal="right" vertical="center"/>
    </xf>
    <xf numFmtId="4" fontId="45" fillId="50" borderId="56" applyNumberFormat="0" applyProtection="0">
      <alignment horizontal="right" vertical="center"/>
    </xf>
    <xf numFmtId="4" fontId="45" fillId="51" borderId="56" applyNumberFormat="0" applyProtection="0">
      <alignment horizontal="right" vertical="center"/>
    </xf>
    <xf numFmtId="4" fontId="45" fillId="52" borderId="56" applyNumberFormat="0" applyProtection="0">
      <alignment horizontal="right" vertical="center"/>
    </xf>
    <xf numFmtId="4" fontId="76" fillId="53" borderId="63" applyNumberFormat="0" applyProtection="0">
      <alignment horizontal="left" vertical="center" indent="1"/>
    </xf>
    <xf numFmtId="4" fontId="45" fillId="56" borderId="0" applyNumberFormat="0" applyProtection="0">
      <alignment horizontal="left" vertical="center" indent="1"/>
    </xf>
    <xf numFmtId="4" fontId="78" fillId="54" borderId="0" applyNumberFormat="0" applyProtection="0">
      <alignment horizontal="left" vertical="center" indent="1"/>
    </xf>
    <xf numFmtId="4" fontId="45" fillId="55" borderId="56" applyNumberFormat="0" applyProtection="0">
      <alignment horizontal="right" vertical="center"/>
    </xf>
    <xf numFmtId="4" fontId="8" fillId="56" borderId="0" applyNumberFormat="0" applyProtection="0">
      <alignment horizontal="left" vertical="center" indent="1"/>
    </xf>
    <xf numFmtId="4" fontId="8" fillId="55" borderId="0" applyNumberFormat="0" applyProtection="0">
      <alignment horizontal="left" vertical="center" indent="1"/>
    </xf>
    <xf numFmtId="0" fontId="3" fillId="54" borderId="56" applyNumberFormat="0" applyProtection="0">
      <alignment horizontal="left" vertical="center" indent="1"/>
    </xf>
    <xf numFmtId="0" fontId="3" fillId="54" borderId="56" applyNumberFormat="0" applyProtection="0">
      <alignment horizontal="left" vertical="top" indent="1"/>
    </xf>
    <xf numFmtId="0" fontId="3" fillId="55" borderId="56" applyNumberFormat="0" applyProtection="0">
      <alignment horizontal="left" vertical="center" indent="1"/>
    </xf>
    <xf numFmtId="0" fontId="3" fillId="55" borderId="56" applyNumberFormat="0" applyProtection="0">
      <alignment horizontal="left" vertical="top" indent="1"/>
    </xf>
    <xf numFmtId="0" fontId="3" fillId="59" borderId="56" applyNumberFormat="0" applyProtection="0">
      <alignment horizontal="left" vertical="center" indent="1"/>
    </xf>
    <xf numFmtId="0" fontId="3" fillId="59" borderId="56" applyNumberFormat="0" applyProtection="0">
      <alignment horizontal="left" vertical="top" indent="1"/>
    </xf>
    <xf numFmtId="0" fontId="3" fillId="56" borderId="56" applyNumberFormat="0" applyProtection="0">
      <alignment horizontal="left" vertical="center" indent="1"/>
    </xf>
    <xf numFmtId="0" fontId="3" fillId="56" borderId="56" applyNumberFormat="0" applyProtection="0">
      <alignment horizontal="left" vertical="top" indent="1"/>
    </xf>
    <xf numFmtId="0" fontId="3" fillId="60" borderId="42" applyNumberFormat="0">
      <protection locked="0"/>
    </xf>
    <xf numFmtId="4" fontId="45" fillId="61" borderId="56" applyNumberFormat="0" applyProtection="0">
      <alignment vertical="center"/>
    </xf>
    <xf numFmtId="4" fontId="79" fillId="61" borderId="56" applyNumberFormat="0" applyProtection="0">
      <alignment vertical="center"/>
    </xf>
    <xf numFmtId="4" fontId="45" fillId="61" borderId="56" applyNumberFormat="0" applyProtection="0">
      <alignment horizontal="left" vertical="center" indent="1"/>
    </xf>
    <xf numFmtId="0" fontId="45" fillId="61" borderId="56" applyNumberFormat="0" applyProtection="0">
      <alignment horizontal="left" vertical="top" indent="1"/>
    </xf>
    <xf numFmtId="4" fontId="45" fillId="56" borderId="56" applyNumberFormat="0" applyProtection="0">
      <alignment horizontal="right" vertical="center"/>
    </xf>
    <xf numFmtId="4" fontId="79" fillId="56" borderId="56" applyNumberFormat="0" applyProtection="0">
      <alignment horizontal="right" vertical="center"/>
    </xf>
    <xf numFmtId="4" fontId="45" fillId="55" borderId="56" applyNumberFormat="0" applyProtection="0">
      <alignment horizontal="left" vertical="center" indent="1"/>
    </xf>
    <xf numFmtId="0" fontId="45" fillId="55" borderId="56" applyNumberFormat="0" applyProtection="0">
      <alignment horizontal="left" vertical="top" indent="1"/>
    </xf>
    <xf numFmtId="4" fontId="80" fillId="64" borderId="0" applyNumberFormat="0" applyProtection="0">
      <alignment horizontal="left" vertical="center" indent="1"/>
    </xf>
    <xf numFmtId="4" fontId="81" fillId="56" borderId="56" applyNumberFormat="0" applyProtection="0">
      <alignment horizontal="right" vertical="center"/>
    </xf>
    <xf numFmtId="168" fontId="85" fillId="0" borderId="0" applyFont="0" applyFill="0" applyBorder="0" applyAlignment="0" applyProtection="0"/>
    <xf numFmtId="0" fontId="85" fillId="0" borderId="0"/>
    <xf numFmtId="3" fontId="3" fillId="0" borderId="42" applyNumberFormat="0" applyFont="0" applyFill="0" applyAlignment="0" applyProtection="0">
      <alignment vertical="center"/>
    </xf>
    <xf numFmtId="40" fontId="82" fillId="0" borderId="0" applyFont="0" applyFill="0" applyBorder="0" applyAlignment="0" applyProtection="0"/>
    <xf numFmtId="166" fontId="83" fillId="0" borderId="0" applyFont="0" applyFill="0" applyBorder="0" applyAlignment="0" applyProtection="0"/>
    <xf numFmtId="0" fontId="84" fillId="0" borderId="64"/>
    <xf numFmtId="0" fontId="3" fillId="0" borderId="0"/>
    <xf numFmtId="0" fontId="3" fillId="0" borderId="0"/>
    <xf numFmtId="0" fontId="83" fillId="0" borderId="0"/>
    <xf numFmtId="9" fontId="47" fillId="0" borderId="0" applyFont="0" applyFill="0" applyBorder="0" applyAlignment="0" applyProtection="0"/>
    <xf numFmtId="0" fontId="4" fillId="16"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 fontId="42" fillId="0" borderId="49" applyNumberFormat="0" applyProtection="0">
      <alignment horizontal="right" vertical="center"/>
    </xf>
    <xf numFmtId="169" fontId="4" fillId="0" borderId="0" applyFont="0" applyFill="0" applyBorder="0" applyAlignment="0" applyProtection="0"/>
    <xf numFmtId="0" fontId="1" fillId="0" borderId="0"/>
    <xf numFmtId="0" fontId="1" fillId="0" borderId="0"/>
    <xf numFmtId="0" fontId="1" fillId="0" borderId="0"/>
    <xf numFmtId="0" fontId="42" fillId="16" borderId="0"/>
    <xf numFmtId="0" fontId="1" fillId="0" borderId="0"/>
    <xf numFmtId="0" fontId="42" fillId="16" borderId="0"/>
    <xf numFmtId="0" fontId="42" fillId="16" borderId="0"/>
    <xf numFmtId="0" fontId="42" fillId="16"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17" borderId="0" applyNumberFormat="0" applyBorder="0" applyAlignment="0" applyProtection="0"/>
    <xf numFmtId="0" fontId="59" fillId="21" borderId="0" applyNumberFormat="0" applyBorder="0" applyAlignment="0" applyProtection="0"/>
    <xf numFmtId="0" fontId="59" fillId="25" borderId="0" applyNumberFormat="0" applyBorder="0" applyAlignment="0" applyProtection="0"/>
    <xf numFmtId="0" fontId="59" fillId="29" borderId="0" applyNumberFormat="0" applyBorder="0" applyAlignment="0" applyProtection="0"/>
    <xf numFmtId="0" fontId="59" fillId="20" borderId="0" applyNumberFormat="0" applyBorder="0" applyAlignment="0" applyProtection="0"/>
    <xf numFmtId="0" fontId="59" fillId="33" borderId="0" applyNumberFormat="0" applyBorder="0" applyAlignment="0" applyProtection="0"/>
    <xf numFmtId="0" fontId="68" fillId="35" borderId="49" applyNumberFormat="0" applyAlignment="0" applyProtection="0"/>
    <xf numFmtId="0" fontId="68" fillId="35" borderId="49" applyNumberFormat="0" applyAlignment="0" applyProtection="0"/>
    <xf numFmtId="0" fontId="59" fillId="33" borderId="0" applyNumberFormat="0" applyBorder="0" applyAlignment="0" applyProtection="0"/>
    <xf numFmtId="0" fontId="59" fillId="29" borderId="0" applyNumberFormat="0" applyBorder="0" applyAlignment="0" applyProtection="0"/>
    <xf numFmtId="0" fontId="59" fillId="21" borderId="0" applyNumberFormat="0" applyBorder="0" applyAlignment="0" applyProtection="0"/>
    <xf numFmtId="0" fontId="59" fillId="17" borderId="0" applyNumberFormat="0" applyBorder="0" applyAlignment="0" applyProtection="0"/>
    <xf numFmtId="0" fontId="59" fillId="25" borderId="0" applyNumberFormat="0" applyBorder="0" applyAlignment="0" applyProtection="0"/>
    <xf numFmtId="0" fontId="59" fillId="20" borderId="0" applyNumberFormat="0" applyBorder="0" applyAlignment="0" applyProtection="0"/>
    <xf numFmtId="0" fontId="53" fillId="16" borderId="0"/>
    <xf numFmtId="0" fontId="53" fillId="16" borderId="0"/>
    <xf numFmtId="0" fontId="59" fillId="17" borderId="0" applyNumberFormat="0" applyBorder="0" applyAlignment="0" applyProtection="0"/>
    <xf numFmtId="0" fontId="59" fillId="21" borderId="0" applyNumberFormat="0" applyBorder="0" applyAlignment="0" applyProtection="0"/>
    <xf numFmtId="0" fontId="59" fillId="25" borderId="0" applyNumberFormat="0" applyBorder="0" applyAlignment="0" applyProtection="0"/>
    <xf numFmtId="0" fontId="59" fillId="29" borderId="0" applyNumberFormat="0" applyBorder="0" applyAlignment="0" applyProtection="0"/>
    <xf numFmtId="0" fontId="59" fillId="20" borderId="0" applyNumberFormat="0" applyBorder="0" applyAlignment="0" applyProtection="0"/>
    <xf numFmtId="0" fontId="59" fillId="33" borderId="0" applyNumberFormat="0" applyBorder="0" applyAlignment="0" applyProtection="0"/>
    <xf numFmtId="0" fontId="68" fillId="35" borderId="49" applyNumberFormat="0" applyAlignment="0" applyProtection="0"/>
    <xf numFmtId="0" fontId="42" fillId="16" borderId="0"/>
    <xf numFmtId="4" fontId="42" fillId="41" borderId="49" applyNumberFormat="0" applyProtection="0">
      <alignment vertical="center"/>
    </xf>
    <xf numFmtId="4" fontId="42" fillId="42" borderId="49" applyNumberFormat="0" applyProtection="0">
      <alignment horizontal="left" vertical="center" indent="1"/>
    </xf>
    <xf numFmtId="4" fontId="42" fillId="43" borderId="49" applyNumberFormat="0" applyProtection="0">
      <alignment horizontal="left" vertical="center" indent="1"/>
    </xf>
    <xf numFmtId="4" fontId="42" fillId="44" borderId="49" applyNumberFormat="0" applyProtection="0">
      <alignment horizontal="right" vertical="center"/>
    </xf>
    <xf numFmtId="4" fontId="42" fillId="45" borderId="49" applyNumberFormat="0" applyProtection="0">
      <alignment horizontal="right" vertical="center"/>
    </xf>
    <xf numFmtId="4" fontId="42" fillId="46" borderId="57" applyNumberFormat="0" applyProtection="0">
      <alignment horizontal="right" vertical="center"/>
    </xf>
    <xf numFmtId="4" fontId="42" fillId="47" borderId="49" applyNumberFormat="0" applyProtection="0">
      <alignment horizontal="right" vertical="center"/>
    </xf>
    <xf numFmtId="4" fontId="42" fillId="48" borderId="49" applyNumberFormat="0" applyProtection="0">
      <alignment horizontal="right" vertical="center"/>
    </xf>
    <xf numFmtId="4" fontId="42" fillId="49" borderId="49" applyNumberFormat="0" applyProtection="0">
      <alignment horizontal="right" vertical="center"/>
    </xf>
    <xf numFmtId="4" fontId="42" fillId="50" borderId="49" applyNumberFormat="0" applyProtection="0">
      <alignment horizontal="right" vertical="center"/>
    </xf>
    <xf numFmtId="4" fontId="42" fillId="51" borderId="49" applyNumberFormat="0" applyProtection="0">
      <alignment horizontal="right" vertical="center"/>
    </xf>
    <xf numFmtId="4" fontId="42" fillId="52" borderId="49" applyNumberFormat="0" applyProtection="0">
      <alignment horizontal="right" vertical="center"/>
    </xf>
    <xf numFmtId="4" fontId="42" fillId="53" borderId="57" applyNumberFormat="0" applyProtection="0">
      <alignment horizontal="left" vertical="center" indent="1"/>
    </xf>
    <xf numFmtId="4" fontId="42" fillId="55" borderId="49" applyNumberFormat="0" applyProtection="0">
      <alignment horizontal="right" vertical="center"/>
    </xf>
    <xf numFmtId="4" fontId="42" fillId="56" borderId="57" applyNumberFormat="0" applyProtection="0">
      <alignment horizontal="left" vertical="center" indent="1"/>
    </xf>
    <xf numFmtId="4" fontId="42" fillId="55" borderId="57" applyNumberFormat="0" applyProtection="0">
      <alignment horizontal="left" vertical="center" indent="1"/>
    </xf>
    <xf numFmtId="0" fontId="42" fillId="57" borderId="49" applyNumberFormat="0" applyProtection="0">
      <alignment horizontal="left" vertical="center" indent="1"/>
    </xf>
    <xf numFmtId="0" fontId="42" fillId="58" borderId="49" applyNumberFormat="0" applyProtection="0">
      <alignment horizontal="left" vertical="center" indent="1"/>
    </xf>
    <xf numFmtId="0" fontId="42" fillId="59" borderId="49" applyNumberFormat="0" applyProtection="0">
      <alignment horizontal="left" vertical="center" indent="1"/>
    </xf>
    <xf numFmtId="0" fontId="42" fillId="56" borderId="49" applyNumberFormat="0" applyProtection="0">
      <alignment horizontal="left" vertical="center" indent="1"/>
    </xf>
    <xf numFmtId="4" fontId="42" fillId="43" borderId="49" applyNumberFormat="0" applyProtection="0">
      <alignment horizontal="left" vertical="center" indent="1"/>
    </xf>
  </cellStyleXfs>
  <cellXfs count="352">
    <xf numFmtId="0" fontId="0" fillId="0" borderId="0" xfId="0"/>
    <xf numFmtId="0" fontId="12" fillId="0" borderId="0" xfId="3" applyFont="1" applyProtection="1"/>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49" fontId="10" fillId="3" borderId="11" xfId="0" applyNumberFormat="1" applyFont="1" applyFill="1" applyBorder="1" applyAlignment="1" applyProtection="1">
      <alignment horizontal="center" vertical="center"/>
    </xf>
    <xf numFmtId="165" fontId="17" fillId="0" borderId="39" xfId="0" applyNumberFormat="1" applyFont="1" applyFill="1" applyBorder="1" applyAlignment="1" applyProtection="1">
      <alignment horizontal="center" vertical="center"/>
    </xf>
    <xf numFmtId="165" fontId="17" fillId="9" borderId="39" xfId="0" applyNumberFormat="1" applyFont="1" applyFill="1" applyBorder="1" applyAlignment="1" applyProtection="1">
      <alignment horizontal="center" vertical="center"/>
    </xf>
    <xf numFmtId="165" fontId="17" fillId="9" borderId="40" xfId="0" applyNumberFormat="1" applyFont="1" applyFill="1" applyBorder="1" applyAlignment="1" applyProtection="1">
      <alignment horizontal="center" vertical="center"/>
    </xf>
    <xf numFmtId="165" fontId="17" fillId="0" borderId="40" xfId="0" applyNumberFormat="1" applyFont="1" applyFill="1" applyBorder="1" applyAlignment="1" applyProtection="1">
      <alignment horizontal="center" vertical="center"/>
    </xf>
    <xf numFmtId="14" fontId="7" fillId="2" borderId="0" xfId="1" applyNumberFormat="1" applyFont="1" applyFill="1" applyBorder="1" applyAlignment="1" applyProtection="1">
      <alignment horizontal="center" vertical="center"/>
      <protection locked="0"/>
    </xf>
    <xf numFmtId="0" fontId="0" fillId="0" borderId="0" xfId="0" applyProtection="1"/>
    <xf numFmtId="0" fontId="5" fillId="3" borderId="42"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xf>
    <xf numFmtId="3" fontId="17" fillId="3" borderId="42" xfId="0" applyNumberFormat="1" applyFont="1" applyFill="1" applyBorder="1" applyAlignment="1" applyProtection="1">
      <alignment horizontal="center" vertical="center" wrapText="1"/>
    </xf>
    <xf numFmtId="164" fontId="5" fillId="0" borderId="42" xfId="0" applyNumberFormat="1" applyFont="1" applyFill="1" applyBorder="1" applyAlignment="1" applyProtection="1">
      <alignment horizontal="center" vertical="center"/>
    </xf>
    <xf numFmtId="164" fontId="5" fillId="9" borderId="42" xfId="0" applyNumberFormat="1" applyFont="1" applyFill="1" applyBorder="1" applyAlignment="1" applyProtection="1">
      <alignment horizontal="center" vertical="center"/>
    </xf>
    <xf numFmtId="0" fontId="12" fillId="0" borderId="0" xfId="3" applyProtection="1"/>
    <xf numFmtId="0" fontId="17" fillId="3" borderId="42" xfId="3" applyFont="1" applyFill="1" applyBorder="1" applyAlignment="1" applyProtection="1">
      <alignment horizontal="center" vertical="center"/>
    </xf>
    <xf numFmtId="3" fontId="17" fillId="3" borderId="42" xfId="3" applyNumberFormat="1" applyFont="1" applyFill="1" applyBorder="1" applyAlignment="1" applyProtection="1">
      <alignment horizontal="center" vertical="center" wrapText="1"/>
    </xf>
    <xf numFmtId="164" fontId="5" fillId="10" borderId="42" xfId="0" applyNumberFormat="1" applyFont="1" applyFill="1" applyBorder="1" applyAlignment="1" applyProtection="1">
      <alignment horizontal="center" vertical="center"/>
    </xf>
    <xf numFmtId="0" fontId="12" fillId="0" borderId="0" xfId="3" applyAlignment="1" applyProtection="1">
      <alignment wrapText="1"/>
    </xf>
    <xf numFmtId="0" fontId="5" fillId="3" borderId="16" xfId="3" applyFont="1" applyFill="1" applyBorder="1" applyAlignment="1" applyProtection="1">
      <alignment horizontal="center" vertical="center" wrapText="1"/>
    </xf>
    <xf numFmtId="0" fontId="17" fillId="3" borderId="15" xfId="3" applyFont="1" applyFill="1" applyBorder="1" applyAlignment="1" applyProtection="1">
      <alignment horizontal="center" vertical="center" wrapText="1"/>
    </xf>
    <xf numFmtId="164" fontId="5" fillId="0" borderId="28" xfId="0" applyNumberFormat="1" applyFont="1" applyFill="1" applyBorder="1" applyAlignment="1" applyProtection="1">
      <alignment horizontal="center" vertical="center" wrapText="1"/>
    </xf>
    <xf numFmtId="164" fontId="5" fillId="10" borderId="13" xfId="0" applyNumberFormat="1" applyFont="1" applyFill="1" applyBorder="1" applyAlignment="1" applyProtection="1">
      <alignment horizontal="center" vertical="center" wrapText="1"/>
    </xf>
    <xf numFmtId="164" fontId="5" fillId="0" borderId="13" xfId="0" applyNumberFormat="1" applyFont="1" applyFill="1" applyBorder="1" applyAlignment="1" applyProtection="1">
      <alignment horizontal="center" vertical="center" wrapText="1"/>
    </xf>
    <xf numFmtId="164" fontId="5" fillId="10" borderId="14" xfId="0" applyNumberFormat="1" applyFont="1" applyFill="1" applyBorder="1" applyAlignment="1" applyProtection="1">
      <alignment horizontal="center" vertical="center" wrapText="1"/>
    </xf>
    <xf numFmtId="0" fontId="17" fillId="3" borderId="15" xfId="3" applyFont="1" applyFill="1" applyBorder="1" applyAlignment="1" applyProtection="1">
      <alignment horizontal="center" vertical="center"/>
    </xf>
    <xf numFmtId="164" fontId="5" fillId="0" borderId="28" xfId="0" applyNumberFormat="1" applyFont="1" applyFill="1" applyBorder="1" applyAlignment="1" applyProtection="1">
      <alignment horizontal="center" vertical="center"/>
    </xf>
    <xf numFmtId="164" fontId="5" fillId="0" borderId="13" xfId="0" applyNumberFormat="1" applyFont="1" applyFill="1" applyBorder="1" applyAlignment="1" applyProtection="1">
      <alignment horizontal="center" vertical="center"/>
    </xf>
    <xf numFmtId="164" fontId="5" fillId="10" borderId="13" xfId="0" applyNumberFormat="1" applyFont="1" applyFill="1" applyBorder="1" applyAlignment="1" applyProtection="1">
      <alignment horizontal="center" vertical="center"/>
    </xf>
    <xf numFmtId="164" fontId="5" fillId="10" borderId="14" xfId="0" applyNumberFormat="1" applyFont="1" applyFill="1" applyBorder="1" applyAlignment="1" applyProtection="1">
      <alignment horizontal="center" vertical="center"/>
    </xf>
    <xf numFmtId="3" fontId="6" fillId="0" borderId="42" xfId="0" applyNumberFormat="1" applyFont="1" applyFill="1" applyBorder="1" applyAlignment="1" applyProtection="1">
      <alignment horizontal="right" vertical="center" shrinkToFit="1"/>
      <protection locked="0"/>
    </xf>
    <xf numFmtId="3" fontId="22" fillId="9" borderId="42" xfId="0" applyNumberFormat="1" applyFont="1" applyFill="1" applyBorder="1" applyAlignment="1" applyProtection="1">
      <alignment horizontal="right" vertical="center" shrinkToFit="1"/>
    </xf>
    <xf numFmtId="3" fontId="0" fillId="0" borderId="0" xfId="0" applyNumberFormat="1" applyProtection="1"/>
    <xf numFmtId="3" fontId="12" fillId="0" borderId="0" xfId="3" applyNumberFormat="1" applyProtection="1"/>
    <xf numFmtId="3" fontId="16" fillId="10" borderId="42" xfId="0" applyNumberFormat="1" applyFont="1" applyFill="1" applyBorder="1" applyAlignment="1" applyProtection="1">
      <alignment horizontal="right" vertical="center" shrinkToFit="1"/>
    </xf>
    <xf numFmtId="3" fontId="16" fillId="10" borderId="42" xfId="0" applyNumberFormat="1" applyFont="1" applyFill="1" applyBorder="1" applyAlignment="1" applyProtection="1">
      <alignment vertical="center"/>
    </xf>
    <xf numFmtId="3" fontId="6" fillId="0" borderId="42" xfId="0" applyNumberFormat="1" applyFont="1" applyFill="1" applyBorder="1" applyAlignment="1" applyProtection="1">
      <alignment vertical="center"/>
      <protection locked="0"/>
    </xf>
    <xf numFmtId="3" fontId="17" fillId="3" borderId="16" xfId="3" applyNumberFormat="1" applyFont="1" applyFill="1" applyBorder="1" applyAlignment="1" applyProtection="1">
      <alignment horizontal="center" vertical="center" wrapText="1"/>
    </xf>
    <xf numFmtId="3" fontId="17" fillId="3" borderId="15" xfId="3" applyNumberFormat="1" applyFont="1" applyFill="1" applyBorder="1" applyAlignment="1" applyProtection="1">
      <alignment horizontal="center" vertical="center" wrapText="1"/>
    </xf>
    <xf numFmtId="3" fontId="6" fillId="0" borderId="28" xfId="0" applyNumberFormat="1" applyFont="1" applyFill="1" applyBorder="1" applyAlignment="1" applyProtection="1">
      <alignment horizontal="right" vertical="center" wrapText="1"/>
      <protection locked="0"/>
    </xf>
    <xf numFmtId="3" fontId="16" fillId="10" borderId="13" xfId="0" applyNumberFormat="1" applyFont="1" applyFill="1" applyBorder="1" applyAlignment="1" applyProtection="1">
      <alignment horizontal="right" vertical="center" wrapText="1"/>
    </xf>
    <xf numFmtId="3" fontId="6" fillId="0" borderId="13" xfId="0" applyNumberFormat="1" applyFont="1" applyFill="1" applyBorder="1" applyAlignment="1" applyProtection="1">
      <alignment horizontal="right" vertical="center" wrapText="1"/>
      <protection locked="0"/>
    </xf>
    <xf numFmtId="3" fontId="16" fillId="10" borderId="14" xfId="0" applyNumberFormat="1" applyFont="1" applyFill="1" applyBorder="1" applyAlignment="1" applyProtection="1">
      <alignment horizontal="right" vertical="center" wrapText="1"/>
    </xf>
    <xf numFmtId="3" fontId="6" fillId="0" borderId="28" xfId="0" applyNumberFormat="1" applyFont="1" applyFill="1" applyBorder="1" applyAlignment="1" applyProtection="1">
      <alignment vertical="center" wrapText="1"/>
      <protection locked="0"/>
    </xf>
    <xf numFmtId="3" fontId="6" fillId="0" borderId="13" xfId="0" applyNumberFormat="1" applyFont="1" applyFill="1" applyBorder="1" applyAlignment="1" applyProtection="1">
      <alignment vertical="center" wrapText="1"/>
      <protection locked="0"/>
    </xf>
    <xf numFmtId="3" fontId="16" fillId="10" borderId="13" xfId="0" applyNumberFormat="1" applyFont="1" applyFill="1" applyBorder="1" applyAlignment="1" applyProtection="1">
      <alignment vertical="center" wrapText="1"/>
    </xf>
    <xf numFmtId="3" fontId="16" fillId="10" borderId="14" xfId="0" applyNumberFormat="1" applyFont="1" applyFill="1" applyBorder="1" applyAlignment="1" applyProtection="1">
      <alignment vertical="center" wrapText="1"/>
    </xf>
    <xf numFmtId="3" fontId="12" fillId="0" borderId="0" xfId="3" applyNumberFormat="1" applyAlignment="1" applyProtection="1">
      <alignment wrapText="1"/>
    </xf>
    <xf numFmtId="3" fontId="6" fillId="0" borderId="28" xfId="0" applyNumberFormat="1" applyFont="1" applyFill="1" applyBorder="1" applyAlignment="1" applyProtection="1">
      <alignment vertical="center"/>
      <protection locked="0"/>
    </xf>
    <xf numFmtId="3" fontId="16" fillId="10" borderId="13" xfId="0" applyNumberFormat="1" applyFont="1" applyFill="1" applyBorder="1" applyAlignment="1" applyProtection="1">
      <alignment vertical="center"/>
    </xf>
    <xf numFmtId="3" fontId="16" fillId="10" borderId="14" xfId="0" applyNumberFormat="1" applyFont="1" applyFill="1" applyBorder="1" applyAlignment="1" applyProtection="1">
      <alignment vertical="center"/>
    </xf>
    <xf numFmtId="3" fontId="12" fillId="0" borderId="0" xfId="1" applyNumberFormat="1" applyFont="1" applyAlignment="1" applyProtection="1">
      <alignment wrapText="1"/>
    </xf>
    <xf numFmtId="3" fontId="12" fillId="0" borderId="0" xfId="3" applyNumberFormat="1" applyFont="1" applyProtection="1"/>
    <xf numFmtId="3" fontId="12" fillId="0" borderId="0" xfId="3" applyNumberFormat="1" applyFont="1" applyBorder="1" applyAlignment="1" applyProtection="1">
      <alignment horizontal="center" vertical="center" wrapText="1"/>
    </xf>
    <xf numFmtId="3" fontId="12" fillId="0" borderId="0" xfId="1" applyNumberFormat="1" applyFont="1" applyBorder="1" applyAlignment="1" applyProtection="1">
      <alignment wrapText="1"/>
    </xf>
    <xf numFmtId="3" fontId="3" fillId="0" borderId="0" xfId="3" applyNumberFormat="1" applyFont="1" applyProtection="1"/>
    <xf numFmtId="3" fontId="10" fillId="3" borderId="36"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xf>
    <xf numFmtId="3" fontId="10" fillId="3" borderId="12" xfId="0" applyNumberFormat="1" applyFont="1" applyFill="1" applyBorder="1" applyAlignment="1" applyProtection="1">
      <alignment horizontal="center" vertical="center"/>
    </xf>
    <xf numFmtId="3" fontId="4" fillId="0" borderId="39" xfId="0" applyNumberFormat="1" applyFont="1" applyFill="1" applyBorder="1" applyAlignment="1" applyProtection="1">
      <alignment vertical="center" shrinkToFit="1"/>
      <protection locked="0"/>
    </xf>
    <xf numFmtId="3" fontId="21" fillId="9" borderId="39" xfId="0" applyNumberFormat="1" applyFont="1" applyFill="1" applyBorder="1" applyAlignment="1" applyProtection="1">
      <alignment vertical="center" shrinkToFit="1"/>
    </xf>
    <xf numFmtId="3" fontId="4" fillId="8" borderId="39" xfId="0" applyNumberFormat="1" applyFont="1" applyFill="1" applyBorder="1" applyAlignment="1" applyProtection="1">
      <alignment vertical="center" shrinkToFit="1"/>
    </xf>
    <xf numFmtId="3" fontId="21" fillId="9" borderId="40" xfId="0" applyNumberFormat="1" applyFont="1" applyFill="1" applyBorder="1" applyAlignment="1" applyProtection="1">
      <alignment vertical="center" shrinkToFit="1"/>
    </xf>
    <xf numFmtId="3" fontId="21" fillId="0" borderId="39" xfId="0" applyNumberFormat="1" applyFont="1" applyFill="1" applyBorder="1" applyAlignment="1" applyProtection="1">
      <alignment vertical="center" shrinkToFit="1"/>
    </xf>
    <xf numFmtId="3" fontId="21" fillId="0" borderId="40" xfId="0" applyNumberFormat="1" applyFont="1" applyFill="1" applyBorder="1" applyAlignment="1" applyProtection="1">
      <alignment vertical="center" shrinkToFit="1"/>
    </xf>
    <xf numFmtId="0" fontId="24" fillId="11" borderId="1" xfId="4" applyFont="1" applyFill="1" applyBorder="1"/>
    <xf numFmtId="0" fontId="2" fillId="11" borderId="27" xfId="4" applyFill="1" applyBorder="1"/>
    <xf numFmtId="0" fontId="2" fillId="0" borderId="0" xfId="4"/>
    <xf numFmtId="0" fontId="26" fillId="11" borderId="43" xfId="4" applyFont="1" applyFill="1" applyBorder="1" applyAlignment="1">
      <alignment horizontal="center" vertical="center"/>
    </xf>
    <xf numFmtId="0" fontId="26" fillId="11" borderId="0" xfId="4" applyFont="1" applyFill="1" applyBorder="1" applyAlignment="1">
      <alignment horizontal="center" vertical="center"/>
    </xf>
    <xf numFmtId="0" fontId="26" fillId="11" borderId="44" xfId="4" applyFont="1" applyFill="1" applyBorder="1" applyAlignment="1">
      <alignment horizontal="center" vertical="center"/>
    </xf>
    <xf numFmtId="0" fontId="6" fillId="11" borderId="0" xfId="4" applyFont="1" applyFill="1" applyBorder="1" applyAlignment="1">
      <alignment horizontal="center" vertical="center"/>
    </xf>
    <xf numFmtId="0" fontId="6" fillId="11" borderId="46" xfId="4" applyFont="1" applyFill="1" applyBorder="1" applyAlignment="1">
      <alignment vertical="center"/>
    </xf>
    <xf numFmtId="0" fontId="29" fillId="0" borderId="0" xfId="4" applyFont="1" applyFill="1"/>
    <xf numFmtId="0" fontId="5" fillId="11" borderId="43" xfId="4" applyFont="1" applyFill="1" applyBorder="1" applyAlignment="1">
      <alignment vertical="center" wrapText="1"/>
    </xf>
    <xf numFmtId="0" fontId="5" fillId="11" borderId="0" xfId="4" applyFont="1" applyFill="1" applyBorder="1" applyAlignment="1">
      <alignment horizontal="right" vertical="center" wrapText="1"/>
    </xf>
    <xf numFmtId="0" fontId="5" fillId="11" borderId="0" xfId="4" applyFont="1" applyFill="1" applyBorder="1" applyAlignment="1">
      <alignment vertical="center" wrapText="1"/>
    </xf>
    <xf numFmtId="14" fontId="5" fillId="13" borderId="0" xfId="4" applyNumberFormat="1" applyFont="1" applyFill="1" applyBorder="1" applyAlignment="1" applyProtection="1">
      <alignment horizontal="center" vertical="center"/>
      <protection locked="0"/>
    </xf>
    <xf numFmtId="1" fontId="5" fillId="13" borderId="0" xfId="4" applyNumberFormat="1" applyFont="1" applyFill="1" applyBorder="1" applyAlignment="1" applyProtection="1">
      <alignment horizontal="center" vertical="center"/>
      <protection locked="0"/>
    </xf>
    <xf numFmtId="0" fontId="6" fillId="11" borderId="44" xfId="4" applyFont="1" applyFill="1" applyBorder="1" applyAlignment="1">
      <alignment vertical="center"/>
    </xf>
    <xf numFmtId="14" fontId="5" fillId="14" borderId="0" xfId="4" applyNumberFormat="1" applyFont="1" applyFill="1" applyBorder="1" applyAlignment="1" applyProtection="1">
      <alignment horizontal="center" vertical="center"/>
      <protection locked="0"/>
    </xf>
    <xf numFmtId="0" fontId="2" fillId="15" borderId="0" xfId="4" applyFill="1"/>
    <xf numFmtId="1" fontId="5" fillId="12" borderId="47" xfId="4" applyNumberFormat="1" applyFont="1" applyFill="1" applyBorder="1" applyAlignment="1" applyProtection="1">
      <alignment horizontal="center" vertical="center"/>
      <protection locked="0"/>
    </xf>
    <xf numFmtId="1" fontId="5" fillId="14" borderId="0" xfId="4" applyNumberFormat="1" applyFont="1" applyFill="1" applyBorder="1" applyAlignment="1" applyProtection="1">
      <alignment horizontal="center" vertical="center"/>
      <protection locked="0"/>
    </xf>
    <xf numFmtId="0" fontId="2" fillId="11" borderId="44" xfId="4" applyFill="1" applyBorder="1"/>
    <xf numFmtId="0" fontId="27" fillId="11" borderId="43" xfId="4" applyFont="1" applyFill="1" applyBorder="1" applyAlignment="1">
      <alignment wrapText="1"/>
    </xf>
    <xf numFmtId="0" fontId="27" fillId="11" borderId="44" xfId="4" applyFont="1" applyFill="1" applyBorder="1" applyAlignment="1">
      <alignment wrapText="1"/>
    </xf>
    <xf numFmtId="0" fontId="27" fillId="11" borderId="43" xfId="4" applyFont="1" applyFill="1" applyBorder="1"/>
    <xf numFmtId="0" fontId="27" fillId="11" borderId="0" xfId="4" applyFont="1" applyFill="1" applyBorder="1"/>
    <xf numFmtId="0" fontId="27" fillId="11" borderId="0" xfId="4" applyFont="1" applyFill="1" applyBorder="1" applyAlignment="1">
      <alignment wrapText="1"/>
    </xf>
    <xf numFmtId="0" fontId="27" fillId="11" borderId="44" xfId="4" applyFont="1" applyFill="1" applyBorder="1"/>
    <xf numFmtId="0" fontId="6" fillId="11" borderId="0" xfId="4" applyFont="1" applyFill="1" applyBorder="1" applyAlignment="1">
      <alignment horizontal="right" vertical="center" wrapText="1"/>
    </xf>
    <xf numFmtId="0" fontId="28" fillId="11" borderId="44" xfId="4" applyFont="1" applyFill="1" applyBorder="1" applyAlignment="1">
      <alignment vertical="center"/>
    </xf>
    <xf numFmtId="0" fontId="6" fillId="11" borderId="43" xfId="4" applyFont="1" applyFill="1" applyBorder="1" applyAlignment="1">
      <alignment horizontal="right" vertical="center" wrapText="1"/>
    </xf>
    <xf numFmtId="0" fontId="28" fillId="11" borderId="0" xfId="4" applyFont="1" applyFill="1" applyBorder="1" applyAlignment="1">
      <alignment vertical="center"/>
    </xf>
    <xf numFmtId="0" fontId="27" fillId="11" borderId="0" xfId="4" applyFont="1" applyFill="1" applyBorder="1" applyAlignment="1">
      <alignment vertical="top"/>
    </xf>
    <xf numFmtId="0" fontId="5" fillId="12" borderId="47" xfId="4" applyFont="1" applyFill="1" applyBorder="1" applyAlignment="1" applyProtection="1">
      <alignment horizontal="center" vertical="center"/>
      <protection locked="0"/>
    </xf>
    <xf numFmtId="0" fontId="5" fillId="11" borderId="0" xfId="4" applyFont="1" applyFill="1" applyBorder="1" applyAlignment="1">
      <alignment vertical="center"/>
    </xf>
    <xf numFmtId="0" fontId="27" fillId="11" borderId="0" xfId="4" applyFont="1" applyFill="1" applyBorder="1" applyAlignment="1">
      <alignment vertical="center"/>
    </xf>
    <xf numFmtId="0" fontId="27" fillId="11" borderId="44" xfId="4" applyFont="1" applyFill="1" applyBorder="1" applyAlignment="1">
      <alignment vertical="center"/>
    </xf>
    <xf numFmtId="0" fontId="27" fillId="11" borderId="0" xfId="4" applyFont="1" applyFill="1" applyBorder="1" applyAlignment="1"/>
    <xf numFmtId="0" fontId="30" fillId="11" borderId="0" xfId="4" applyFont="1" applyFill="1" applyBorder="1" applyAlignment="1">
      <alignment vertical="center"/>
    </xf>
    <xf numFmtId="0" fontId="30" fillId="11" borderId="44" xfId="4" applyFont="1" applyFill="1" applyBorder="1" applyAlignment="1">
      <alignment vertical="center"/>
    </xf>
    <xf numFmtId="0" fontId="5" fillId="11" borderId="0" xfId="4" applyFont="1" applyFill="1" applyBorder="1" applyAlignment="1">
      <alignment horizontal="center" vertical="center"/>
    </xf>
    <xf numFmtId="0" fontId="6" fillId="11" borderId="44" xfId="4" applyFont="1" applyFill="1" applyBorder="1" applyAlignment="1">
      <alignment horizontal="center" vertical="center"/>
    </xf>
    <xf numFmtId="0" fontId="5" fillId="12" borderId="45" xfId="4" applyFont="1" applyFill="1" applyBorder="1" applyAlignment="1" applyProtection="1">
      <alignment horizontal="center" vertical="center"/>
      <protection locked="0"/>
    </xf>
    <xf numFmtId="0" fontId="27" fillId="11" borderId="0" xfId="4" applyFont="1" applyFill="1" applyBorder="1" applyAlignment="1">
      <alignment vertical="top" wrapText="1"/>
    </xf>
    <xf numFmtId="0" fontId="27" fillId="11" borderId="43" xfId="4" applyFont="1" applyFill="1" applyBorder="1" applyAlignment="1">
      <alignment vertical="top"/>
    </xf>
    <xf numFmtId="0" fontId="30" fillId="11" borderId="44" xfId="4" applyFont="1" applyFill="1" applyBorder="1"/>
    <xf numFmtId="0" fontId="2" fillId="11" borderId="3" xfId="4" applyFill="1" applyBorder="1"/>
    <xf numFmtId="0" fontId="2" fillId="11" borderId="2" xfId="4" applyFill="1" applyBorder="1"/>
    <xf numFmtId="0" fontId="2" fillId="11" borderId="45" xfId="4" applyFill="1" applyBorder="1"/>
    <xf numFmtId="49" fontId="5" fillId="12" borderId="47" xfId="4" applyNumberFormat="1" applyFont="1" applyFill="1" applyBorder="1" applyAlignment="1" applyProtection="1">
      <alignment horizontal="center" vertical="center"/>
      <protection locked="0"/>
    </xf>
    <xf numFmtId="164" fontId="5" fillId="11" borderId="42" xfId="0" applyNumberFormat="1" applyFont="1" applyFill="1" applyBorder="1" applyAlignment="1" applyProtection="1">
      <alignment horizontal="center" vertical="center"/>
    </xf>
    <xf numFmtId="3" fontId="6" fillId="11" borderId="42" xfId="0" applyNumberFormat="1" applyFont="1" applyFill="1" applyBorder="1" applyAlignment="1" applyProtection="1">
      <alignment horizontal="right" vertical="center" shrinkToFit="1"/>
      <protection locked="0"/>
    </xf>
    <xf numFmtId="0" fontId="44" fillId="0" borderId="0" xfId="4" applyFont="1"/>
    <xf numFmtId="0" fontId="44" fillId="0" borderId="0" xfId="4" applyFont="1" applyFill="1"/>
    <xf numFmtId="3" fontId="16" fillId="10" borderId="42" xfId="0" applyNumberFormat="1" applyFont="1" applyFill="1" applyBorder="1" applyAlignment="1" applyProtection="1">
      <alignment horizontal="right" vertical="center" shrinkToFit="1"/>
      <protection locked="0"/>
    </xf>
    <xf numFmtId="3" fontId="12" fillId="0" borderId="0" xfId="3" applyNumberFormat="1" applyProtection="1">
      <protection locked="0"/>
    </xf>
    <xf numFmtId="0" fontId="45" fillId="0" borderId="0" xfId="1" applyFont="1">
      <alignment vertical="top"/>
    </xf>
    <xf numFmtId="0" fontId="7" fillId="0" borderId="0" xfId="1" applyFont="1" applyBorder="1" applyAlignment="1">
      <alignment horizontal="justify" vertical="top"/>
    </xf>
    <xf numFmtId="0" fontId="7" fillId="0" borderId="0" xfId="1" quotePrefix="1" applyFont="1" applyBorder="1" applyAlignment="1">
      <alignment horizontal="left" vertical="top"/>
    </xf>
    <xf numFmtId="0" fontId="46" fillId="0" borderId="0" xfId="1" applyFont="1" applyBorder="1" applyAlignment="1">
      <alignment horizontal="justify" vertical="top"/>
    </xf>
    <xf numFmtId="0" fontId="47" fillId="0" borderId="0" xfId="1" applyFont="1" applyBorder="1" applyAlignment="1">
      <alignment horizontal="justify" vertical="top"/>
    </xf>
    <xf numFmtId="0" fontId="5" fillId="0" borderId="0" xfId="1" applyFont="1" applyAlignment="1">
      <alignment horizontal="center" wrapText="1"/>
    </xf>
    <xf numFmtId="0" fontId="17" fillId="0" borderId="0" xfId="1" applyFont="1" applyAlignment="1">
      <alignment horizontal="center"/>
    </xf>
    <xf numFmtId="0" fontId="17" fillId="0" borderId="0" xfId="1" applyFont="1" applyAlignment="1">
      <alignment horizontal="right" vertical="top"/>
    </xf>
    <xf numFmtId="14" fontId="5" fillId="0" borderId="0" xfId="5" quotePrefix="1" applyNumberFormat="1" applyFont="1" applyAlignment="1">
      <alignment horizontal="right"/>
    </xf>
    <xf numFmtId="0" fontId="17" fillId="0" borderId="0" xfId="1" applyFont="1" applyAlignment="1">
      <alignment horizontal="right"/>
    </xf>
    <xf numFmtId="0" fontId="5" fillId="0" borderId="0" xfId="1" applyFont="1" applyAlignment="1">
      <alignment horizontal="right"/>
    </xf>
    <xf numFmtId="0" fontId="5" fillId="0" borderId="0" xfId="1" applyFont="1" applyAlignment="1">
      <alignment horizontal="right" wrapText="1"/>
    </xf>
    <xf numFmtId="0" fontId="6" fillId="0" borderId="0" xfId="1" applyFont="1">
      <alignment vertical="top"/>
    </xf>
    <xf numFmtId="3" fontId="48" fillId="0" borderId="0" xfId="0" applyNumberFormat="1" applyFont="1" applyAlignment="1">
      <alignment horizontal="right" vertical="top"/>
    </xf>
    <xf numFmtId="3" fontId="49" fillId="0" borderId="0" xfId="1" applyNumberFormat="1" applyFont="1">
      <alignment vertical="top"/>
    </xf>
    <xf numFmtId="0" fontId="45" fillId="0" borderId="0" xfId="1" applyFont="1" applyAlignment="1"/>
    <xf numFmtId="0" fontId="6" fillId="0" borderId="0" xfId="1" applyFont="1" applyAlignment="1">
      <alignment vertical="top" wrapText="1"/>
    </xf>
    <xf numFmtId="14" fontId="5" fillId="0" borderId="0" xfId="1" applyNumberFormat="1" applyFont="1" applyAlignment="1">
      <alignment horizontal="right" wrapText="1"/>
    </xf>
    <xf numFmtId="0" fontId="47" fillId="0" borderId="0" xfId="0" applyFont="1"/>
    <xf numFmtId="0" fontId="6" fillId="0" borderId="0" xfId="1" applyFont="1" applyAlignment="1">
      <alignment horizontal="right" vertical="top" wrapText="1"/>
    </xf>
    <xf numFmtId="3" fontId="6" fillId="0" borderId="48" xfId="5" applyNumberFormat="1" applyFont="1" applyBorder="1" applyAlignment="1">
      <alignment horizontal="right" vertical="top" wrapText="1"/>
    </xf>
    <xf numFmtId="4" fontId="45" fillId="0" borderId="0" xfId="1" applyNumberFormat="1" applyFont="1" applyAlignment="1"/>
    <xf numFmtId="0" fontId="50" fillId="0" borderId="0" xfId="1" applyFont="1" applyAlignment="1">
      <alignment horizontal="right" vertical="top" wrapText="1"/>
    </xf>
    <xf numFmtId="0" fontId="51" fillId="0" borderId="0" xfId="1" applyFont="1" applyAlignment="1"/>
    <xf numFmtId="0" fontId="47" fillId="0" borderId="0" xfId="1" applyFont="1" applyBorder="1" applyAlignment="1">
      <alignment horizontal="left" vertical="top"/>
    </xf>
    <xf numFmtId="14" fontId="5" fillId="0" borderId="0" xfId="1" applyNumberFormat="1" applyFont="1" applyAlignment="1">
      <alignment horizontal="right"/>
    </xf>
    <xf numFmtId="14" fontId="5" fillId="0" borderId="0" xfId="1" quotePrefix="1" applyNumberFormat="1" applyFont="1" applyAlignment="1">
      <alignment horizontal="right"/>
    </xf>
    <xf numFmtId="3" fontId="6" fillId="0" borderId="48" xfId="1" applyNumberFormat="1" applyFont="1" applyBorder="1" applyAlignment="1">
      <alignment horizontal="right" vertical="top" wrapText="1"/>
    </xf>
    <xf numFmtId="3" fontId="45" fillId="0" borderId="0" xfId="1" applyNumberFormat="1" applyFont="1" applyAlignment="1"/>
    <xf numFmtId="0" fontId="7" fillId="0" borderId="0" xfId="1" applyFont="1" applyAlignment="1">
      <alignment horizontal="left" vertical="top"/>
    </xf>
    <xf numFmtId="0" fontId="7" fillId="0" borderId="0" xfId="0" applyFont="1" applyAlignment="1">
      <alignment horizontal="left" vertical="top"/>
    </xf>
    <xf numFmtId="0" fontId="52" fillId="0" borderId="0" xfId="0" applyFont="1" applyBorder="1"/>
    <xf numFmtId="0" fontId="47" fillId="0" borderId="0" xfId="0" applyFont="1" applyBorder="1"/>
    <xf numFmtId="1" fontId="46" fillId="0" borderId="0" xfId="1" applyNumberFormat="1" applyFont="1" applyBorder="1" applyAlignment="1">
      <alignment horizontal="right" vertical="top"/>
    </xf>
    <xf numFmtId="1" fontId="45" fillId="0" borderId="0" xfId="1" applyNumberFormat="1" applyFont="1" applyAlignment="1">
      <alignment horizontal="right" vertical="top"/>
    </xf>
    <xf numFmtId="1" fontId="45" fillId="0" borderId="0" xfId="1" applyNumberFormat="1" applyFont="1" applyAlignment="1"/>
    <xf numFmtId="0" fontId="45" fillId="0" borderId="0" xfId="1" applyFont="1" applyAlignment="1"/>
    <xf numFmtId="3" fontId="86" fillId="0" borderId="0" xfId="5" applyNumberFormat="1" applyFont="1" applyAlignment="1">
      <alignment horizontal="right" wrapText="1"/>
    </xf>
    <xf numFmtId="3" fontId="87" fillId="0" borderId="0" xfId="5" applyNumberFormat="1" applyFont="1" applyAlignment="1">
      <alignment horizontal="right"/>
    </xf>
    <xf numFmtId="3" fontId="87" fillId="0" borderId="0" xfId="5" applyNumberFormat="1" applyFont="1" applyAlignment="1">
      <alignment horizontal="right" wrapText="1"/>
    </xf>
    <xf numFmtId="3" fontId="4" fillId="0" borderId="39" xfId="0" applyNumberFormat="1" applyFont="1" applyBorder="1" applyAlignment="1" applyProtection="1">
      <alignment vertical="center" shrinkToFit="1"/>
      <protection locked="0"/>
    </xf>
    <xf numFmtId="0" fontId="23" fillId="11" borderId="26" xfId="4" applyFont="1" applyFill="1" applyBorder="1" applyAlignment="1">
      <alignment vertical="center"/>
    </xf>
    <xf numFmtId="0" fontId="23" fillId="11" borderId="1" xfId="4" applyFont="1" applyFill="1" applyBorder="1" applyAlignment="1">
      <alignment vertical="center"/>
    </xf>
    <xf numFmtId="0" fontId="26" fillId="11" borderId="43" xfId="4" applyFont="1" applyFill="1" applyBorder="1" applyAlignment="1">
      <alignment horizontal="center" vertical="center"/>
    </xf>
    <xf numFmtId="0" fontId="26" fillId="11" borderId="0" xfId="4" applyFont="1" applyFill="1" applyBorder="1" applyAlignment="1">
      <alignment horizontal="center" vertical="center"/>
    </xf>
    <xf numFmtId="0" fontId="26" fillId="11" borderId="44" xfId="4" applyFont="1" applyFill="1" applyBorder="1" applyAlignment="1">
      <alignment horizontal="center" vertical="center"/>
    </xf>
    <xf numFmtId="0" fontId="5" fillId="11" borderId="43" xfId="4" applyFont="1" applyFill="1" applyBorder="1" applyAlignment="1">
      <alignment vertical="center" wrapText="1"/>
    </xf>
    <xf numFmtId="0" fontId="5" fillId="11" borderId="0" xfId="4" applyFont="1" applyFill="1" applyBorder="1" applyAlignment="1">
      <alignment vertical="center" wrapText="1"/>
    </xf>
    <xf numFmtId="14" fontId="5" fillId="12" borderId="3" xfId="4" applyNumberFormat="1" applyFont="1" applyFill="1" applyBorder="1" applyAlignment="1" applyProtection="1">
      <alignment horizontal="center" vertical="center"/>
      <protection locked="0"/>
    </xf>
    <xf numFmtId="14" fontId="5" fillId="12" borderId="45" xfId="4" applyNumberFormat="1" applyFont="1" applyFill="1" applyBorder="1" applyAlignment="1" applyProtection="1">
      <alignment horizontal="center" vertical="center"/>
      <protection locked="0"/>
    </xf>
    <xf numFmtId="0" fontId="5" fillId="0" borderId="43" xfId="4" applyFont="1" applyFill="1" applyBorder="1" applyAlignment="1">
      <alignment horizontal="center" vertical="center" wrapText="1"/>
    </xf>
    <xf numFmtId="0" fontId="5" fillId="0" borderId="0" xfId="4" applyFont="1" applyFill="1" applyBorder="1" applyAlignment="1">
      <alignment horizontal="center" vertical="center" wrapText="1"/>
    </xf>
    <xf numFmtId="0" fontId="5" fillId="0" borderId="44" xfId="4" applyFont="1" applyFill="1" applyBorder="1" applyAlignment="1">
      <alignment horizontal="center" vertical="center" wrapText="1"/>
    </xf>
    <xf numFmtId="0" fontId="6" fillId="11" borderId="43" xfId="4" applyFont="1" applyFill="1" applyBorder="1" applyAlignment="1">
      <alignment horizontal="right" vertical="center" wrapText="1"/>
    </xf>
    <xf numFmtId="0" fontId="6" fillId="11" borderId="44" xfId="4" applyFont="1" applyFill="1" applyBorder="1" applyAlignment="1">
      <alignment horizontal="right" vertical="center" wrapText="1"/>
    </xf>
    <xf numFmtId="49" fontId="5" fillId="12" borderId="3" xfId="4" applyNumberFormat="1" applyFont="1" applyFill="1" applyBorder="1" applyAlignment="1" applyProtection="1">
      <alignment horizontal="center" vertical="center"/>
      <protection locked="0"/>
    </xf>
    <xf numFmtId="49" fontId="5" fillId="12" borderId="45" xfId="4" applyNumberFormat="1" applyFont="1" applyFill="1" applyBorder="1" applyAlignment="1" applyProtection="1">
      <alignment horizontal="center" vertical="center"/>
      <protection locked="0"/>
    </xf>
    <xf numFmtId="0" fontId="27" fillId="11" borderId="43" xfId="4" applyFont="1" applyFill="1" applyBorder="1" applyAlignment="1">
      <alignment wrapText="1"/>
    </xf>
    <xf numFmtId="0" fontId="27" fillId="11" borderId="0" xfId="4" applyFont="1" applyFill="1" applyBorder="1" applyAlignment="1">
      <alignment wrapText="1"/>
    </xf>
    <xf numFmtId="0" fontId="27" fillId="11" borderId="0" xfId="4" applyFont="1" applyFill="1" applyBorder="1"/>
    <xf numFmtId="0" fontId="25" fillId="11" borderId="43" xfId="4" applyFont="1" applyFill="1" applyBorder="1" applyAlignment="1">
      <alignment horizontal="center" vertical="center" wrapText="1"/>
    </xf>
    <xf numFmtId="0" fontId="25" fillId="11" borderId="0" xfId="4" applyFont="1" applyFill="1" applyBorder="1" applyAlignment="1">
      <alignment horizontal="center" vertical="center" wrapText="1"/>
    </xf>
    <xf numFmtId="0" fontId="6" fillId="11" borderId="43" xfId="4" applyFont="1" applyFill="1" applyBorder="1" applyAlignment="1">
      <alignment horizontal="right" vertical="center"/>
    </xf>
    <xf numFmtId="0" fontId="6" fillId="11" borderId="44" xfId="4" applyFont="1" applyFill="1" applyBorder="1" applyAlignment="1">
      <alignment horizontal="right" vertical="center"/>
    </xf>
    <xf numFmtId="0" fontId="6" fillId="11" borderId="0" xfId="4" applyFont="1" applyFill="1" applyBorder="1" applyAlignment="1">
      <alignment horizontal="right" vertical="center" wrapText="1"/>
    </xf>
    <xf numFmtId="0" fontId="5" fillId="12" borderId="3" xfId="4" applyFont="1" applyFill="1" applyBorder="1" applyAlignment="1" applyProtection="1">
      <alignment horizontal="center" vertical="center"/>
      <protection locked="0"/>
    </xf>
    <xf numFmtId="0" fontId="5" fillId="12" borderId="45" xfId="4" applyFont="1" applyFill="1" applyBorder="1" applyAlignment="1" applyProtection="1">
      <alignment horizontal="center" vertical="center"/>
      <protection locked="0"/>
    </xf>
    <xf numFmtId="0" fontId="27" fillId="11" borderId="43" xfId="4" applyFont="1" applyFill="1" applyBorder="1" applyAlignment="1">
      <alignment vertical="center" wrapText="1"/>
    </xf>
    <xf numFmtId="0" fontId="27" fillId="11" borderId="0" xfId="4" applyFont="1" applyFill="1" applyBorder="1" applyAlignment="1">
      <alignment vertical="center" wrapText="1"/>
    </xf>
    <xf numFmtId="0" fontId="6" fillId="11" borderId="0" xfId="4" applyFont="1" applyFill="1" applyBorder="1" applyAlignment="1">
      <alignment horizontal="right" vertical="center"/>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45" xfId="4" applyFont="1" applyFill="1" applyBorder="1" applyAlignment="1" applyProtection="1">
      <alignment vertical="center"/>
      <protection locked="0"/>
    </xf>
    <xf numFmtId="0" fontId="28" fillId="11" borderId="43" xfId="4" applyFont="1" applyFill="1" applyBorder="1" applyAlignment="1">
      <alignment vertical="center"/>
    </xf>
    <xf numFmtId="0" fontId="28" fillId="11" borderId="0" xfId="4" applyFont="1" applyFill="1" applyBorder="1" applyAlignment="1">
      <alignment vertical="center"/>
    </xf>
    <xf numFmtId="0" fontId="6" fillId="11" borderId="0" xfId="4" applyFont="1" applyFill="1" applyBorder="1" applyAlignment="1">
      <alignment vertical="center"/>
    </xf>
    <xf numFmtId="0" fontId="27" fillId="12" borderId="3" xfId="4" applyFont="1" applyFill="1" applyBorder="1" applyProtection="1">
      <protection locked="0"/>
    </xf>
    <xf numFmtId="0" fontId="27" fillId="12" borderId="2" xfId="4" applyFont="1" applyFill="1" applyBorder="1" applyProtection="1">
      <protection locked="0"/>
    </xf>
    <xf numFmtId="0" fontId="27" fillId="12" borderId="45" xfId="4" applyFont="1" applyFill="1" applyBorder="1" applyProtection="1">
      <protection locked="0"/>
    </xf>
    <xf numFmtId="0" fontId="6" fillId="11" borderId="43" xfId="4" applyFont="1" applyFill="1" applyBorder="1" applyAlignment="1">
      <alignment horizontal="center" vertical="center"/>
    </xf>
    <xf numFmtId="0" fontId="6" fillId="11" borderId="0" xfId="4" applyFont="1" applyFill="1" applyBorder="1" applyAlignment="1">
      <alignment horizontal="center" vertical="center"/>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45" xfId="4" applyFont="1" applyFill="1" applyBorder="1" applyAlignment="1" applyProtection="1">
      <alignment horizontal="right" vertical="center"/>
      <protection locked="0"/>
    </xf>
    <xf numFmtId="0" fontId="27" fillId="11" borderId="0" xfId="4" applyFont="1" applyFill="1" applyBorder="1" applyAlignment="1">
      <alignment vertical="top" wrapText="1"/>
    </xf>
    <xf numFmtId="0" fontId="27" fillId="11" borderId="0" xfId="4" applyFont="1" applyFill="1" applyBorder="1" applyAlignment="1">
      <alignment vertical="top"/>
    </xf>
    <xf numFmtId="0" fontId="27" fillId="11" borderId="0" xfId="4" applyFont="1" applyFill="1" applyBorder="1" applyProtection="1">
      <protection locked="0"/>
    </xf>
    <xf numFmtId="0" fontId="5" fillId="12" borderId="3" xfId="4" quotePrefix="1" applyFont="1" applyFill="1" applyBorder="1" applyAlignment="1" applyProtection="1">
      <alignment vertical="center"/>
      <protection locked="0"/>
    </xf>
    <xf numFmtId="0" fontId="6" fillId="11" borderId="44" xfId="4" applyFont="1" applyFill="1" applyBorder="1" applyAlignment="1">
      <alignment horizontal="center" vertical="center"/>
    </xf>
    <xf numFmtId="0" fontId="6" fillId="11" borderId="43" xfId="4" applyFont="1" applyFill="1" applyBorder="1" applyAlignment="1">
      <alignment horizontal="left" vertical="center"/>
    </xf>
    <xf numFmtId="0" fontId="6" fillId="11" borderId="0" xfId="4" applyFont="1" applyFill="1" applyBorder="1" applyAlignment="1">
      <alignment horizontal="left" vertical="center"/>
    </xf>
    <xf numFmtId="0" fontId="6" fillId="11" borderId="0" xfId="4" applyFont="1" applyFill="1" applyBorder="1" applyAlignment="1">
      <alignment vertical="top"/>
    </xf>
    <xf numFmtId="0" fontId="27" fillId="12" borderId="3" xfId="4" applyFont="1" applyFill="1" applyBorder="1" applyAlignment="1" applyProtection="1">
      <alignment vertical="center"/>
      <protection locked="0"/>
    </xf>
    <xf numFmtId="0" fontId="27" fillId="12" borderId="2" xfId="4" applyFont="1" applyFill="1" applyBorder="1" applyAlignment="1" applyProtection="1">
      <alignment vertical="center"/>
      <protection locked="0"/>
    </xf>
    <xf numFmtId="0" fontId="27" fillId="12" borderId="45" xfId="4"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27" fillId="12" borderId="3" xfId="4" quotePrefix="1" applyFont="1" applyFill="1" applyBorder="1" applyAlignment="1" applyProtection="1">
      <alignment vertical="center"/>
      <protection locked="0"/>
    </xf>
    <xf numFmtId="0" fontId="6" fillId="0" borderId="42" xfId="0" applyFont="1" applyFill="1" applyBorder="1" applyAlignment="1" applyProtection="1">
      <alignment horizontal="left" vertical="center" wrapText="1"/>
    </xf>
    <xf numFmtId="0" fontId="6" fillId="9" borderId="42" xfId="0" applyFont="1" applyFill="1" applyBorder="1" applyAlignment="1" applyProtection="1">
      <alignment horizontal="left" vertical="center" wrapText="1"/>
    </xf>
    <xf numFmtId="0" fontId="5" fillId="9" borderId="42" xfId="0" applyFont="1" applyFill="1" applyBorder="1" applyAlignment="1" applyProtection="1">
      <alignment horizontal="left" vertical="center" wrapText="1"/>
    </xf>
    <xf numFmtId="0" fontId="9"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7"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Fill="1" applyBorder="1" applyAlignment="1" applyProtection="1">
      <alignment horizontal="right" vertical="top" wrapText="1"/>
    </xf>
    <xf numFmtId="0" fontId="3" fillId="0" borderId="2" xfId="0" applyFont="1" applyBorder="1" applyAlignment="1" applyProtection="1">
      <alignment horizontal="right" vertical="top" wrapText="1"/>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7"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5"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2" fillId="4" borderId="42" xfId="0" applyFont="1" applyFill="1" applyBorder="1" applyAlignment="1" applyProtection="1">
      <alignment horizontal="left" vertical="center" wrapText="1"/>
    </xf>
    <xf numFmtId="0" fontId="5" fillId="0" borderId="42" xfId="0" applyFont="1" applyFill="1" applyBorder="1" applyAlignment="1" applyProtection="1">
      <alignment horizontal="left" vertical="center" wrapText="1"/>
    </xf>
    <xf numFmtId="0" fontId="6" fillId="11" borderId="42" xfId="0" applyFont="1" applyFill="1" applyBorder="1" applyAlignment="1" applyProtection="1">
      <alignment horizontal="left" vertical="center" wrapText="1"/>
    </xf>
    <xf numFmtId="0" fontId="13" fillId="4" borderId="42" xfId="0" applyFont="1" applyFill="1" applyBorder="1" applyAlignment="1" applyProtection="1">
      <alignment horizontal="left" vertical="center" wrapText="1"/>
    </xf>
    <xf numFmtId="0" fontId="14" fillId="4" borderId="42" xfId="0" applyFont="1" applyFill="1" applyBorder="1" applyAlignment="1" applyProtection="1">
      <alignment vertical="center"/>
    </xf>
    <xf numFmtId="0" fontId="13" fillId="10" borderId="42" xfId="0" applyFont="1" applyFill="1" applyBorder="1" applyAlignment="1" applyProtection="1">
      <alignment horizontal="left" vertical="center" wrapText="1"/>
    </xf>
    <xf numFmtId="0" fontId="13" fillId="0" borderId="42" xfId="0" applyFont="1" applyFill="1" applyBorder="1" applyAlignment="1" applyProtection="1">
      <alignment horizontal="left" vertical="center" wrapText="1" indent="1"/>
    </xf>
    <xf numFmtId="0" fontId="6" fillId="10" borderId="42" xfId="0" applyFont="1" applyFill="1" applyBorder="1" applyAlignment="1" applyProtection="1">
      <alignment horizontal="left" vertical="center" wrapText="1" indent="1"/>
    </xf>
    <xf numFmtId="0" fontId="5" fillId="3" borderId="42" xfId="3" applyFont="1" applyFill="1" applyBorder="1" applyAlignment="1" applyProtection="1">
      <alignment horizontal="center" vertical="center" wrapText="1"/>
    </xf>
    <xf numFmtId="3" fontId="17"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3"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7"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3" fillId="4" borderId="42" xfId="0" applyFont="1" applyFill="1" applyBorder="1" applyAlignment="1" applyProtection="1">
      <alignment vertical="center" wrapText="1"/>
    </xf>
    <xf numFmtId="0" fontId="0" fillId="0" borderId="42" xfId="0" applyBorder="1" applyAlignment="1" applyProtection="1"/>
    <xf numFmtId="0" fontId="17" fillId="3" borderId="42" xfId="3" applyFont="1" applyFill="1" applyBorder="1" applyAlignment="1" applyProtection="1">
      <alignment horizontal="center" vertical="center"/>
    </xf>
    <xf numFmtId="0" fontId="15" fillId="10" borderId="42" xfId="0" applyFont="1" applyFill="1" applyBorder="1" applyAlignment="1" applyProtection="1">
      <alignment horizontal="left" vertical="center" wrapText="1"/>
    </xf>
    <xf numFmtId="0" fontId="6" fillId="0" borderId="42" xfId="0" applyFont="1" applyFill="1" applyBorder="1" applyAlignment="1" applyProtection="1">
      <alignment horizontal="left" vertical="center" wrapText="1" indent="1"/>
    </xf>
    <xf numFmtId="0" fontId="15" fillId="0" borderId="42" xfId="0" applyFont="1" applyFill="1" applyBorder="1" applyAlignment="1" applyProtection="1">
      <alignment horizontal="left" vertical="center" wrapText="1"/>
    </xf>
    <xf numFmtId="0" fontId="7" fillId="0" borderId="0" xfId="3" applyFont="1" applyFill="1" applyBorder="1" applyAlignment="1" applyProtection="1">
      <alignment horizontal="center" vertical="top" wrapText="1"/>
      <protection locked="0"/>
    </xf>
    <xf numFmtId="0" fontId="9" fillId="0" borderId="0" xfId="3" applyFont="1" applyFill="1" applyBorder="1" applyAlignment="1" applyProtection="1">
      <alignment horizontal="center" vertical="center" wrapText="1"/>
    </xf>
    <xf numFmtId="0" fontId="19" fillId="0" borderId="42" xfId="0" applyFont="1" applyFill="1" applyBorder="1" applyAlignment="1" applyProtection="1">
      <alignment horizontal="left" vertical="center" wrapText="1"/>
    </xf>
    <xf numFmtId="0" fontId="5" fillId="4" borderId="42" xfId="0" applyFont="1" applyFill="1" applyBorder="1" applyAlignment="1" applyProtection="1">
      <alignment horizontal="left" vertical="center" wrapText="1"/>
    </xf>
    <xf numFmtId="0" fontId="5" fillId="4" borderId="42" xfId="0" applyFont="1" applyFill="1" applyBorder="1" applyAlignment="1" applyProtection="1">
      <alignment vertical="center" wrapText="1"/>
    </xf>
    <xf numFmtId="0" fontId="6" fillId="10" borderId="42" xfId="0" applyFont="1" applyFill="1" applyBorder="1" applyAlignment="1" applyProtection="1">
      <alignment horizontal="left" vertical="center" wrapText="1"/>
    </xf>
    <xf numFmtId="0" fontId="5" fillId="10" borderId="42" xfId="0" applyFont="1" applyFill="1" applyBorder="1" applyAlignment="1" applyProtection="1">
      <alignment horizontal="left" vertical="center" wrapText="1"/>
    </xf>
    <xf numFmtId="0" fontId="0" fillId="0" borderId="0" xfId="0" applyAlignment="1" applyProtection="1">
      <alignment horizontal="center" wrapText="1"/>
    </xf>
    <xf numFmtId="0" fontId="6" fillId="0" borderId="23" xfId="0" applyFont="1" applyFill="1" applyBorder="1" applyAlignment="1" applyProtection="1">
      <alignment horizontal="left" vertical="center" wrapText="1"/>
    </xf>
    <xf numFmtId="0" fontId="6" fillId="0" borderId="24" xfId="0" applyFont="1" applyFill="1" applyBorder="1" applyAlignment="1" applyProtection="1">
      <alignment horizontal="left" vertical="center" wrapText="1"/>
    </xf>
    <xf numFmtId="0" fontId="6" fillId="0" borderId="25" xfId="0" applyFont="1" applyFill="1" applyBorder="1" applyAlignment="1" applyProtection="1">
      <alignment horizontal="left" vertical="center" wrapText="1"/>
    </xf>
    <xf numFmtId="0" fontId="17" fillId="2" borderId="4" xfId="3" applyFont="1" applyFill="1" applyBorder="1" applyAlignment="1" applyProtection="1">
      <alignment vertical="center" wrapText="1"/>
      <protection locked="0"/>
    </xf>
    <xf numFmtId="0" fontId="19" fillId="0" borderId="23" xfId="0" applyFont="1" applyFill="1" applyBorder="1" applyAlignment="1" applyProtection="1">
      <alignment horizontal="left" vertical="center" wrapText="1"/>
    </xf>
    <xf numFmtId="0" fontId="19" fillId="0" borderId="24" xfId="0" applyFont="1" applyFill="1" applyBorder="1" applyAlignment="1" applyProtection="1">
      <alignment horizontal="left" vertical="center" wrapText="1"/>
    </xf>
    <xf numFmtId="0" fontId="19" fillId="0" borderId="25" xfId="0" applyFont="1" applyFill="1" applyBorder="1" applyAlignment="1" applyProtection="1">
      <alignment horizontal="left" vertical="center" wrapText="1"/>
    </xf>
    <xf numFmtId="0" fontId="3"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5" fillId="10" borderId="25"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5"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17"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13" fillId="7" borderId="26" xfId="0" applyFont="1" applyFill="1" applyBorder="1" applyAlignment="1" applyProtection="1">
      <alignment horizontal="left" vertical="center" wrapText="1" shrinkToFit="1"/>
    </xf>
    <xf numFmtId="0" fontId="13" fillId="7" borderId="1" xfId="0" applyFont="1" applyFill="1" applyBorder="1" applyAlignment="1" applyProtection="1">
      <alignment horizontal="left" vertical="center" wrapText="1" shrinkToFit="1"/>
    </xf>
    <xf numFmtId="0" fontId="13" fillId="7" borderId="27" xfId="0" applyFont="1" applyFill="1" applyBorder="1" applyAlignment="1" applyProtection="1">
      <alignment horizontal="left" vertical="center" wrapText="1" shrinkToFit="1"/>
    </xf>
    <xf numFmtId="0" fontId="6" fillId="0" borderId="32" xfId="0" applyFont="1" applyFill="1" applyBorder="1" applyAlignment="1" applyProtection="1">
      <alignment horizontal="left" vertical="center" wrapText="1"/>
    </xf>
    <xf numFmtId="0" fontId="6" fillId="0" borderId="33" xfId="0" applyFont="1" applyFill="1" applyBorder="1" applyAlignment="1" applyProtection="1">
      <alignment horizontal="left" vertical="center" wrapText="1"/>
    </xf>
    <xf numFmtId="0" fontId="6" fillId="0" borderId="34" xfId="0" applyFont="1" applyFill="1" applyBorder="1" applyAlignment="1" applyProtection="1">
      <alignment horizontal="left" vertical="center" wrapText="1"/>
    </xf>
    <xf numFmtId="0" fontId="13" fillId="10" borderId="20" xfId="0" applyFont="1" applyFill="1" applyBorder="1" applyAlignment="1" applyProtection="1">
      <alignment horizontal="left" vertical="center" wrapText="1"/>
    </xf>
    <xf numFmtId="0" fontId="13" fillId="10" borderId="21" xfId="0" applyFont="1" applyFill="1" applyBorder="1" applyAlignment="1" applyProtection="1">
      <alignment horizontal="left" vertical="center" wrapText="1"/>
    </xf>
    <xf numFmtId="0" fontId="13" fillId="10" borderId="22" xfId="0" applyFont="1" applyFill="1" applyBorder="1" applyAlignment="1" applyProtection="1">
      <alignment horizontal="left" vertical="center" wrapText="1"/>
    </xf>
    <xf numFmtId="0" fontId="13" fillId="10" borderId="23" xfId="0" applyFont="1" applyFill="1" applyBorder="1" applyAlignment="1" applyProtection="1">
      <alignment horizontal="left" vertical="center" wrapText="1"/>
    </xf>
    <xf numFmtId="0" fontId="13" fillId="10" borderId="24" xfId="0" applyFont="1" applyFill="1" applyBorder="1" applyAlignment="1" applyProtection="1">
      <alignment horizontal="left" vertical="center" wrapText="1"/>
    </xf>
    <xf numFmtId="0" fontId="13" fillId="10" borderId="25" xfId="0" applyFont="1" applyFill="1" applyBorder="1" applyAlignment="1" applyProtection="1">
      <alignment horizontal="left" vertical="center" wrapText="1"/>
    </xf>
    <xf numFmtId="0" fontId="13" fillId="0" borderId="23" xfId="0" applyFont="1" applyFill="1" applyBorder="1" applyAlignment="1" applyProtection="1">
      <alignment horizontal="left" vertical="center" wrapText="1"/>
    </xf>
    <xf numFmtId="0" fontId="13" fillId="0" borderId="24" xfId="0" applyFont="1" applyFill="1" applyBorder="1" applyAlignment="1" applyProtection="1">
      <alignment horizontal="left" vertical="center" wrapText="1"/>
    </xf>
    <xf numFmtId="0" fontId="13" fillId="0" borderId="25"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indent="1"/>
    </xf>
    <xf numFmtId="0" fontId="5" fillId="10" borderId="13" xfId="0" applyFont="1" applyFill="1" applyBorder="1" applyAlignment="1" applyProtection="1">
      <alignment horizontal="left" vertical="center" wrapText="1"/>
    </xf>
    <xf numFmtId="0" fontId="6" fillId="0" borderId="28" xfId="0" applyFont="1" applyFill="1" applyBorder="1" applyAlignment="1" applyProtection="1">
      <alignment horizontal="left" vertical="center" wrapText="1"/>
    </xf>
    <xf numFmtId="0" fontId="13" fillId="7" borderId="26" xfId="0" applyFont="1" applyFill="1" applyBorder="1" applyAlignment="1" applyProtection="1">
      <alignment horizontal="left" vertical="center" shrinkToFit="1"/>
    </xf>
    <xf numFmtId="0" fontId="6" fillId="7" borderId="1" xfId="0" applyFont="1" applyFill="1" applyBorder="1" applyAlignment="1" applyProtection="1">
      <alignment horizontal="left" vertical="center" shrinkToFit="1"/>
    </xf>
    <xf numFmtId="0" fontId="6" fillId="7" borderId="27" xfId="0" applyFont="1" applyFill="1" applyBorder="1" applyAlignment="1" applyProtection="1">
      <alignment horizontal="left" vertical="center" shrinkToFit="1"/>
    </xf>
    <xf numFmtId="0" fontId="13" fillId="10" borderId="14" xfId="0" applyFont="1" applyFill="1" applyBorder="1" applyAlignment="1" applyProtection="1">
      <alignment horizontal="left" vertical="center" wrapText="1"/>
    </xf>
    <xf numFmtId="0" fontId="6" fillId="0" borderId="28" xfId="0" applyFont="1" applyFill="1" applyBorder="1" applyAlignment="1" applyProtection="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10" borderId="13" xfId="0" applyFont="1" applyFill="1" applyBorder="1" applyAlignment="1" applyProtection="1">
      <alignment horizontal="left" vertical="center" wrapText="1"/>
    </xf>
    <xf numFmtId="0" fontId="13" fillId="0" borderId="13" xfId="0" applyFont="1" applyFill="1" applyBorder="1" applyAlignment="1" applyProtection="1">
      <alignment horizontal="left" vertical="center" wrapText="1"/>
    </xf>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4" fillId="0" borderId="39" xfId="0" applyFont="1" applyBorder="1" applyAlignment="1" applyProtection="1">
      <alignment horizontal="left" vertical="center" wrapText="1"/>
    </xf>
    <xf numFmtId="0" fontId="17" fillId="9" borderId="39" xfId="0" applyFont="1" applyFill="1" applyBorder="1" applyAlignment="1" applyProtection="1">
      <alignment horizontal="left" vertical="center" wrapText="1"/>
    </xf>
    <xf numFmtId="0" fontId="10" fillId="3" borderId="7" xfId="0" applyFont="1" applyFill="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4" fillId="0" borderId="36" xfId="0" applyFont="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4" fillId="0" borderId="36" xfId="0" applyFont="1" applyBorder="1" applyProtection="1"/>
    <xf numFmtId="3" fontId="10" fillId="3" borderId="8" xfId="0" applyNumberFormat="1" applyFont="1" applyFill="1" applyBorder="1" applyAlignment="1" applyProtection="1">
      <alignment horizontal="center" vertical="center" wrapText="1"/>
    </xf>
    <xf numFmtId="3" fontId="4" fillId="0" borderId="36" xfId="0" applyNumberFormat="1" applyFont="1" applyBorder="1" applyProtection="1"/>
    <xf numFmtId="3" fontId="10" fillId="3" borderId="9" xfId="0" applyNumberFormat="1" applyFont="1" applyFill="1" applyBorder="1" applyAlignment="1" applyProtection="1">
      <alignment horizontal="center" vertical="center" wrapText="1"/>
    </xf>
    <xf numFmtId="3" fontId="4" fillId="0" borderId="37" xfId="0" applyNumberFormat="1" applyFont="1" applyBorder="1" applyProtection="1"/>
    <xf numFmtId="49" fontId="10" fillId="3" borderId="10" xfId="0" applyNumberFormat="1" applyFont="1" applyFill="1" applyBorder="1" applyAlignment="1" applyProtection="1">
      <alignment horizontal="center" vertical="center" wrapText="1"/>
    </xf>
    <xf numFmtId="49" fontId="10" fillId="3" borderId="11" xfId="0" applyNumberFormat="1" applyFont="1" applyFill="1" applyBorder="1" applyAlignment="1" applyProtection="1">
      <alignment horizontal="center" vertical="center" wrapText="1"/>
    </xf>
    <xf numFmtId="0" fontId="18" fillId="6" borderId="38" xfId="0" applyFont="1" applyFill="1" applyBorder="1" applyAlignment="1" applyProtection="1">
      <alignment horizontal="left" vertical="center"/>
    </xf>
    <xf numFmtId="0" fontId="20" fillId="6" borderId="38" xfId="0" applyFont="1" applyFill="1" applyBorder="1" applyAlignment="1" applyProtection="1">
      <alignment vertical="center"/>
    </xf>
    <xf numFmtId="0" fontId="4" fillId="0" borderId="38" xfId="0" applyFont="1" applyBorder="1" applyAlignment="1" applyProtection="1">
      <alignment vertical="center"/>
    </xf>
    <xf numFmtId="0" fontId="17" fillId="0" borderId="39" xfId="0" applyFont="1" applyBorder="1" applyAlignment="1" applyProtection="1">
      <alignment horizontal="left" vertical="center" wrapText="1"/>
    </xf>
    <xf numFmtId="0" fontId="17" fillId="9" borderId="40" xfId="0" applyFont="1" applyFill="1" applyBorder="1" applyAlignment="1" applyProtection="1">
      <alignment horizontal="left" vertical="center" wrapText="1"/>
    </xf>
    <xf numFmtId="0" fontId="18" fillId="6" borderId="41" xfId="0" applyFont="1" applyFill="1" applyBorder="1" applyAlignment="1" applyProtection="1">
      <alignment horizontal="left" vertical="center"/>
    </xf>
    <xf numFmtId="0" fontId="4" fillId="0" borderId="41" xfId="0" applyFont="1" applyBorder="1" applyAlignment="1" applyProtection="1">
      <alignment vertical="center"/>
    </xf>
    <xf numFmtId="0" fontId="18" fillId="9" borderId="39" xfId="0" applyFont="1" applyFill="1" applyBorder="1" applyAlignment="1" applyProtection="1">
      <alignment horizontal="left" vertical="center" wrapText="1"/>
    </xf>
    <xf numFmtId="0" fontId="18" fillId="9" borderId="40" xfId="0" applyFont="1" applyFill="1" applyBorder="1" applyAlignment="1" applyProtection="1">
      <alignment horizontal="left" vertical="center" wrapText="1"/>
    </xf>
    <xf numFmtId="0" fontId="4" fillId="0" borderId="41" xfId="0" applyFont="1" applyBorder="1" applyProtection="1"/>
    <xf numFmtId="0" fontId="18" fillId="0" borderId="39" xfId="0" applyFont="1" applyBorder="1" applyAlignment="1" applyProtection="1">
      <alignment horizontal="left" vertical="center" wrapText="1"/>
    </xf>
    <xf numFmtId="0" fontId="18" fillId="0" borderId="40" xfId="0" applyFont="1" applyBorder="1" applyAlignment="1" applyProtection="1">
      <alignment horizontal="left" vertical="center" wrapText="1"/>
    </xf>
    <xf numFmtId="0" fontId="17" fillId="0" borderId="40" xfId="0" applyFont="1" applyBorder="1" applyAlignment="1" applyProtection="1">
      <alignment horizontal="left" vertical="center" wrapText="1"/>
    </xf>
    <xf numFmtId="0" fontId="9" fillId="0" borderId="0" xfId="1" applyFont="1" applyAlignment="1"/>
    <xf numFmtId="0" fontId="45" fillId="0" borderId="0" xfId="1" applyFont="1" applyAlignment="1"/>
    <xf numFmtId="0" fontId="5" fillId="0" borderId="0" xfId="1" applyFont="1" applyAlignment="1">
      <alignment horizontal="center" wrapText="1"/>
    </xf>
    <xf numFmtId="0" fontId="47" fillId="0" borderId="0" xfId="1" quotePrefix="1" applyFont="1" applyAlignment="1">
      <alignment horizontal="left" vertical="top" wrapText="1"/>
    </xf>
    <xf numFmtId="0" fontId="5" fillId="0" borderId="0" xfId="1" applyFont="1" applyBorder="1" applyAlignment="1">
      <alignment horizontal="center" wrapText="1"/>
    </xf>
  </cellXfs>
  <cellStyles count="320">
    <cellStyle name="_Raspodjela 07 2007 EGS" xfId="235" xr:uid="{49C95C1B-C363-4018-AA12-6DF4F5DCF0B4}"/>
    <cellStyle name="Accent1 - 20%" xfId="8" xr:uid="{B203C183-E3BA-4AF9-8EC7-CF3E7EF17B06}"/>
    <cellStyle name="Accent1 - 40%" xfId="9" xr:uid="{E2C1B539-3DAA-4EEB-8B9A-5A44B7CCE173}"/>
    <cellStyle name="Accent1 - 60%" xfId="10" xr:uid="{DB188BBB-7F7C-42C0-B29E-7863ABA14C88}"/>
    <cellStyle name="Accent1 10" xfId="7" xr:uid="{210C63EF-1762-437C-8EEA-E65777D7DF12}"/>
    <cellStyle name="Accent1 11" xfId="275" xr:uid="{47711E2A-9E14-4097-915F-02F782204C8D}"/>
    <cellStyle name="Accent1 12" xfId="286" xr:uid="{32AA433B-D86E-483C-8B90-E5C09264B112}"/>
    <cellStyle name="Accent1 13" xfId="291" xr:uid="{ECF038D8-2154-4E04-B170-531A4365532B}"/>
    <cellStyle name="Accent1 2" xfId="93" xr:uid="{01AF2486-1D10-4370-BB0E-1556D2ACC15A}"/>
    <cellStyle name="Accent1 3" xfId="138" xr:uid="{5E7E2C7B-B49E-492F-9EF8-46ECC0209C62}"/>
    <cellStyle name="Accent1 4" xfId="161" xr:uid="{F3F59DB3-304D-4C9C-BACA-9C7A314C4EBF}"/>
    <cellStyle name="Accent1 5" xfId="144" xr:uid="{92506B66-142D-47B6-85DA-203DE19E64D9}"/>
    <cellStyle name="Accent1 6" xfId="172" xr:uid="{83D02F42-174E-4755-8426-E4D58BBCA172}"/>
    <cellStyle name="Accent1 7" xfId="175" xr:uid="{D7CFE3A6-0D5E-4194-B012-5A26CFEB998F}"/>
    <cellStyle name="Accent1 8" xfId="176" xr:uid="{EEB18DD4-4263-430D-990C-F448321D6527}"/>
    <cellStyle name="Accent1 9" xfId="178" xr:uid="{E6491460-C080-4D78-911C-67C9FDA03006}"/>
    <cellStyle name="Accent2 - 20%" xfId="12" xr:uid="{7EE356A9-7CDF-420D-87BC-C07AD22B4566}"/>
    <cellStyle name="Accent2 - 40%" xfId="13" xr:uid="{8F756436-E421-47B9-95A5-27EC510CCC1B}"/>
    <cellStyle name="Accent2 - 60%" xfId="14" xr:uid="{54142E86-48DB-4781-802B-77382AC07D15}"/>
    <cellStyle name="Accent2 10" xfId="11" xr:uid="{2A699785-0290-4341-99A2-8A024C5C58B9}"/>
    <cellStyle name="Accent2 11" xfId="276" xr:uid="{BAD088CD-B178-4007-BC59-EC004E384DA7}"/>
    <cellStyle name="Accent2 12" xfId="285" xr:uid="{5DDD1F8D-50D3-4BEC-88C6-72A7D77AEAD9}"/>
    <cellStyle name="Accent2 13" xfId="292" xr:uid="{9E253BBD-0A4D-4399-B6EE-98FE497B1746}"/>
    <cellStyle name="Accent2 2" xfId="94" xr:uid="{D49AA927-E611-4D19-B0B6-7C1D80676122}"/>
    <cellStyle name="Accent2 3" xfId="139" xr:uid="{144E9898-B290-4F49-A6D4-0FA27923BD43}"/>
    <cellStyle name="Accent2 4" xfId="160" xr:uid="{1D255374-2F74-45EA-A23C-658E8317D0C5}"/>
    <cellStyle name="Accent2 5" xfId="145" xr:uid="{6ED33552-65EF-47DF-B08D-031948E5D54A}"/>
    <cellStyle name="Accent2 6" xfId="170" xr:uid="{062A62B3-574A-49BC-BB01-49C04C130C82}"/>
    <cellStyle name="Accent2 7" xfId="173" xr:uid="{B8290AE6-40C4-4A75-844D-97CD6DEDBF01}"/>
    <cellStyle name="Accent2 8" xfId="171" xr:uid="{BAF5172B-BD1B-461A-A2DC-B942DA543566}"/>
    <cellStyle name="Accent2 9" xfId="177" xr:uid="{D4D9A73F-56E6-4260-BE79-97A25D5D1230}"/>
    <cellStyle name="Accent3 - 20%" xfId="16" xr:uid="{9C8FDDE1-0BDE-4CD2-AA8B-1EA09AA04BEF}"/>
    <cellStyle name="Accent3 - 40%" xfId="17" xr:uid="{531DBB45-A65A-40DE-B31F-61F0BFA8E869}"/>
    <cellStyle name="Accent3 - 60%" xfId="18" xr:uid="{67F7CB04-41C8-4ECD-8E55-D15D593F1848}"/>
    <cellStyle name="Accent3 10" xfId="15" xr:uid="{E7953B26-D5BD-4BA4-BE11-9656FC2FBF7C}"/>
    <cellStyle name="Accent3 11" xfId="277" xr:uid="{75053DBA-776C-4ABA-832B-5EE304C8A3AB}"/>
    <cellStyle name="Accent3 12" xfId="287" xr:uid="{33DEBAEC-A62C-4977-AECE-98198A0AF447}"/>
    <cellStyle name="Accent3 13" xfId="293" xr:uid="{C666FAB6-2C17-4CF3-8C1B-75B5EE7EB539}"/>
    <cellStyle name="Accent3 2" xfId="95" xr:uid="{49CBEE9A-7B15-4225-B158-3BC4611772D8}"/>
    <cellStyle name="Accent3 3" xfId="140" xr:uid="{5482E24C-FE71-484E-9852-3ED418D1D981}"/>
    <cellStyle name="Accent3 4" xfId="158" xr:uid="{07C485FB-5226-4AB0-9E71-EA9CC8125A49}"/>
    <cellStyle name="Accent3 5" xfId="147" xr:uid="{B24F9716-087B-4267-A495-61244D1586A9}"/>
    <cellStyle name="Accent3 6" xfId="168" xr:uid="{46218C33-7AC9-421F-8C04-6434200C562F}"/>
    <cellStyle name="Accent3 7" xfId="137" xr:uid="{B95D6BEE-790A-45C4-98D8-152F4D47BF4B}"/>
    <cellStyle name="Accent3 8" xfId="169" xr:uid="{1646D6C3-493F-4848-802A-7D0EE7799A4C}"/>
    <cellStyle name="Accent3 9" xfId="174" xr:uid="{356D8B2E-846A-4C00-B210-3D2538B73A1E}"/>
    <cellStyle name="Accent4 - 20%" xfId="20" xr:uid="{593A0010-2026-488B-80CC-A1C1B6ECBCD7}"/>
    <cellStyle name="Accent4 - 40%" xfId="21" xr:uid="{12F03579-60C6-463D-AF3E-DC952FFB5579}"/>
    <cellStyle name="Accent4 - 60%" xfId="22" xr:uid="{75F6DB26-D132-40FD-8819-25E24CFF070C}"/>
    <cellStyle name="Accent4 10" xfId="19" xr:uid="{00BA4996-7B5A-4BDB-9797-8E1683DB6030}"/>
    <cellStyle name="Accent4 11" xfId="278" xr:uid="{25868B5A-E2A9-4262-8A56-3CE222AC533C}"/>
    <cellStyle name="Accent4 12" xfId="284" xr:uid="{24CF0655-21A2-42EF-8497-F62EF266E412}"/>
    <cellStyle name="Accent4 13" xfId="294" xr:uid="{86BCA52E-0F5D-483C-A066-88878F58D2D7}"/>
    <cellStyle name="Accent4 2" xfId="96" xr:uid="{DB6133CF-56B2-4770-8599-B9D5F359C8F4}"/>
    <cellStyle name="Accent4 3" xfId="141" xr:uid="{5BF4D287-FF39-4398-B03B-73BD387C8F30}"/>
    <cellStyle name="Accent4 4" xfId="155" xr:uid="{DA4EF8E5-6119-4B2A-8959-30BB0FA1B831}"/>
    <cellStyle name="Accent4 5" xfId="150" xr:uid="{E7D64835-E29B-4755-909A-3F74D9FAC768}"/>
    <cellStyle name="Accent4 6" xfId="166" xr:uid="{A8085F0D-6692-49BE-8598-359334F12438}"/>
    <cellStyle name="Accent4 7" xfId="148" xr:uid="{BAEA2D1E-7D1E-4A28-BD2A-CD5649C6714E}"/>
    <cellStyle name="Accent4 8" xfId="167" xr:uid="{F618B0EF-4DDE-45BA-B9AD-568ABB7CE612}"/>
    <cellStyle name="Accent4 9" xfId="146" xr:uid="{6242D7B8-7C6A-4E3D-A21A-31A7D524E2E7}"/>
    <cellStyle name="Accent5 - 20%" xfId="24" xr:uid="{54B2B878-2135-49E7-9F3A-889678125897}"/>
    <cellStyle name="Accent5 - 40%" xfId="25" xr:uid="{8D486378-32E6-4ABD-8597-5C6DE1DA1470}"/>
    <cellStyle name="Accent5 - 60%" xfId="26" xr:uid="{E9C4951D-00A5-46CF-A240-86E451B85689}"/>
    <cellStyle name="Accent5 10" xfId="23" xr:uid="{8C1C101C-216F-46D2-8E5B-6584E29A3C1D}"/>
    <cellStyle name="Accent5 11" xfId="279" xr:uid="{79B66268-DA9B-4E40-8A67-40715991563D}"/>
    <cellStyle name="Accent5 12" xfId="288" xr:uid="{21E92D09-1E02-4FD5-8126-9FE53F2E912D}"/>
    <cellStyle name="Accent5 13" xfId="295" xr:uid="{18FF12E8-46E0-468D-A00A-3DA95D58B66C}"/>
    <cellStyle name="Accent5 2" xfId="97" xr:uid="{83623761-A212-4581-9D6B-9CE1870E6AE3}"/>
    <cellStyle name="Accent5 3" xfId="142" xr:uid="{AC0928CB-C12B-438B-8724-D8BF0DB72EA2}"/>
    <cellStyle name="Accent5 4" xfId="152" xr:uid="{E786DE7F-6FB8-45B1-AF80-B2FFD083DD5A}"/>
    <cellStyle name="Accent5 5" xfId="154" xr:uid="{137B4214-AC90-4D01-895A-B5920F993AD0}"/>
    <cellStyle name="Accent5 6" xfId="165" xr:uid="{758E06D0-F5D0-4BFF-8FCC-CD575621D6EE}"/>
    <cellStyle name="Accent5 7" xfId="153" xr:uid="{14DC78D8-5541-4EDB-BE9E-D9D1857CE26D}"/>
    <cellStyle name="Accent5 8" xfId="164" xr:uid="{6472CF79-65C4-4860-BE99-7C5A304DEB58}"/>
    <cellStyle name="Accent5 9" xfId="151" xr:uid="{EF92B827-CD1E-4915-9AEC-26F64F693F10}"/>
    <cellStyle name="Accent6 - 20%" xfId="28" xr:uid="{CCFA75C7-FFE2-44EF-B997-8D54894C2065}"/>
    <cellStyle name="Accent6 - 40%" xfId="29" xr:uid="{062F6F48-0BD1-410C-A317-4567DD165488}"/>
    <cellStyle name="Accent6 - 60%" xfId="30" xr:uid="{5D96BA53-91D3-4E1A-B88C-19DF3CDFABFF}"/>
    <cellStyle name="Accent6 10" xfId="27" xr:uid="{351FB2D6-E1E3-4EBD-A509-581247DF6B23}"/>
    <cellStyle name="Accent6 11" xfId="280" xr:uid="{17490F92-5E3C-4F1F-A85D-F98203CE055E}"/>
    <cellStyle name="Accent6 12" xfId="283" xr:uid="{6203EF5A-D0CA-4732-888C-39B983E91E28}"/>
    <cellStyle name="Accent6 13" xfId="296" xr:uid="{B6523D37-0D8F-48FB-B83E-4F34E5ABE08B}"/>
    <cellStyle name="Accent6 2" xfId="98" xr:uid="{73E41B12-8EE6-4EE7-BBEB-022D4A5828CA}"/>
    <cellStyle name="Accent6 3" xfId="143" xr:uid="{B01A5D48-0637-4068-8CC7-1C2E70F1BE63}"/>
    <cellStyle name="Accent6 4" xfId="149" xr:uid="{EDF4743D-3086-475F-A4DA-294F0058A9C7}"/>
    <cellStyle name="Accent6 5" xfId="157" xr:uid="{5DD5F93B-B060-4666-B8AA-8FEA4133051B}"/>
    <cellStyle name="Accent6 6" xfId="163" xr:uid="{4B257D29-FB2D-4B77-97DA-229E289DF6F8}"/>
    <cellStyle name="Accent6 7" xfId="159" xr:uid="{6E26C228-DC52-46E2-8A35-B60072BED61B}"/>
    <cellStyle name="Accent6 8" xfId="162" xr:uid="{25DEA634-53F8-42E9-8FD7-E441CE29E544}"/>
    <cellStyle name="Accent6 9" xfId="156" xr:uid="{F0596283-CC35-474C-8D83-B39A79C1BDE1}"/>
    <cellStyle name="Bad 2" xfId="99" xr:uid="{6024246D-1514-41B6-B447-D7B82AAD45F6}"/>
    <cellStyle name="Bad 3" xfId="31" xr:uid="{97EECE46-7002-48C8-97DD-2BC7EACB88AB}"/>
    <cellStyle name="Calculation 2" xfId="100" xr:uid="{36C4C27F-1581-40C7-B5D1-812375E63ECC}"/>
    <cellStyle name="Calculation 3" xfId="32" xr:uid="{13FC288C-7874-4D5A-BA21-F7E90909993A}"/>
    <cellStyle name="Check Cell 2" xfId="101" xr:uid="{228E22C8-4341-4EE8-BDB7-5F416B4D306E}"/>
    <cellStyle name="Check Cell 3" xfId="33" xr:uid="{160609BE-320D-4A0B-B94F-8970355377FF}"/>
    <cellStyle name="Comma 2" xfId="227" xr:uid="{32F01045-9427-41F0-A91E-F9885F2373F0}"/>
    <cellStyle name="Comma 3" xfId="251" xr:uid="{7E6BC859-0D62-4F61-BE31-6BBF56579D77}"/>
    <cellStyle name="Emphasis 1" xfId="34" xr:uid="{7A110837-F95B-4517-95AE-58A150E9E289}"/>
    <cellStyle name="Emphasis 2" xfId="35" xr:uid="{16E121E0-7BFC-46B9-BA07-AA07F5C8EAD8}"/>
    <cellStyle name="Emphasis 3" xfId="36" xr:uid="{55ECA903-7536-4C86-9FD9-459ADB2BA897}"/>
    <cellStyle name="Good 2" xfId="102" xr:uid="{C3AEE638-1CA6-469D-8BD5-B3EF2ABCA190}"/>
    <cellStyle name="Good 3" xfId="37" xr:uid="{10CB420E-4DCC-451D-89E9-ABF2847C2FA5}"/>
    <cellStyle name="Grey" xfId="181" xr:uid="{443BB1BA-E1EC-42B0-BCF2-E63C15A848F9}"/>
    <cellStyle name="Header - Style1" xfId="182" xr:uid="{0004FF0E-0E05-4846-AC34-44E5E89046AC}"/>
    <cellStyle name="Heading" xfId="183" xr:uid="{8C829BD8-0E38-4ABF-A8BE-5C41F6EDEDE0}"/>
    <cellStyle name="Heading 1 2" xfId="103" xr:uid="{CF846389-6A89-4720-B696-B17FB505A2CC}"/>
    <cellStyle name="Heading 1 3" xfId="38" xr:uid="{CDB29419-D159-40B5-99B5-6F598FC2ABE2}"/>
    <cellStyle name="Heading 2 2" xfId="104" xr:uid="{725285A8-440B-4225-AB44-15C06D58D7CF}"/>
    <cellStyle name="Heading 2 3" xfId="39" xr:uid="{BCCD8DAD-E9FC-48BA-95C1-136E215BBBE9}"/>
    <cellStyle name="Heading 3 2" xfId="105" xr:uid="{3F4DEB8D-8D41-4C37-9FE5-E90883E20961}"/>
    <cellStyle name="Heading 3 3" xfId="40" xr:uid="{D14599E1-AC7F-4FFD-8FF5-CBEE2425854E}"/>
    <cellStyle name="Heading 4 2" xfId="106" xr:uid="{7434463C-6CFC-4683-895C-BDDC418284F8}"/>
    <cellStyle name="Heading 4 3" xfId="41" xr:uid="{32AD793B-32C6-4507-8511-F8C75587D59C}"/>
    <cellStyle name="Hyperlink 2" xfId="2" xr:uid="{00000000-0005-0000-0000-000000000000}"/>
    <cellStyle name="Input [yellow]" xfId="184" xr:uid="{9682E973-8B88-46DE-9FBB-98FA5448968D}"/>
    <cellStyle name="Input 2" xfId="107" xr:uid="{847F2B9C-2742-4894-8091-7A6E87AC2540}"/>
    <cellStyle name="Input 3" xfId="42" xr:uid="{450E5B8C-5488-4B40-A086-2BAD97146D96}"/>
    <cellStyle name="Input 4" xfId="281" xr:uid="{FDFF070B-84C7-461D-944D-D553D42647D5}"/>
    <cellStyle name="Input 5" xfId="282" xr:uid="{5A1D6B5B-0B0A-4E8A-ADEB-CD34F5DFED0A}"/>
    <cellStyle name="Input 6" xfId="297" xr:uid="{6F26A6D8-9956-4B8D-A2E4-890CF283714B}"/>
    <cellStyle name="Linked Cell 2" xfId="108" xr:uid="{934A9BE0-05F4-4223-B52F-1DCAE5C9FC8C}"/>
    <cellStyle name="Linked Cell 3" xfId="43" xr:uid="{EF76CBF7-8CB0-4B59-9C43-5319251A343B}"/>
    <cellStyle name="Neutral 2" xfId="109" xr:uid="{90B0D3A7-894A-4F3D-94D2-48F021B1DA4E}"/>
    <cellStyle name="Neutral 3" xfId="44" xr:uid="{7B154A6E-B01E-43EC-A2FE-48B8F9B2DCE2}"/>
    <cellStyle name="Normal" xfId="0" builtinId="0"/>
    <cellStyle name="Normal - Style1" xfId="185" xr:uid="{D96F413C-3B35-4415-A43C-8CB583070F26}"/>
    <cellStyle name="Normal 10" xfId="252" xr:uid="{CD94D78C-E09F-4CFA-B7E5-81A89A63134F}"/>
    <cellStyle name="Normal 10 2" xfId="272" xr:uid="{72EF393A-3458-438F-BCC5-1CBFF271F5CB}"/>
    <cellStyle name="Normal 11" xfId="248" xr:uid="{683F3689-CC26-4F46-9CF5-994D161549AA}"/>
    <cellStyle name="Normal 11 2" xfId="270" xr:uid="{DEC75FA9-EE34-4102-93DF-B87C0886271D}"/>
    <cellStyle name="Normal 12" xfId="240" xr:uid="{839EAB7A-2189-4EA5-B670-8941E46E6300}"/>
    <cellStyle name="Normal 12 2" xfId="262" xr:uid="{53637A01-D781-4D67-A9CB-38A3FBB848D1}"/>
    <cellStyle name="Normal 13" xfId="247" xr:uid="{722AFA39-6D6B-443D-80A7-D0793333817F}"/>
    <cellStyle name="Normal 13 2" xfId="269" xr:uid="{E670751F-C7EF-4BF6-80B1-B60401459D89}"/>
    <cellStyle name="Normal 14" xfId="253" xr:uid="{0AB712F5-5179-4D83-86B4-4AC56C41B670}"/>
    <cellStyle name="Normal 14 2" xfId="273" xr:uid="{EFCE621C-4E80-4F0B-999E-01B774C1CF09}"/>
    <cellStyle name="Normal 15" xfId="246" xr:uid="{9405D9AD-D2C2-4BDE-8790-8FBB21F27236}"/>
    <cellStyle name="Normal 15 2" xfId="268" xr:uid="{5E14B4BD-F4D2-49BC-9368-73067876C3AA}"/>
    <cellStyle name="Normal 16" xfId="241" xr:uid="{F9837741-8292-4304-A1F2-F5486F673F52}"/>
    <cellStyle name="Normal 16 2" xfId="263" xr:uid="{84EA808C-ACD2-4033-A8F2-4A8F89D2EDCD}"/>
    <cellStyle name="Normal 17" xfId="245" xr:uid="{84778768-D951-4CFA-A6B1-30D198276F68}"/>
    <cellStyle name="Normal 17 2" xfId="267" xr:uid="{1DE35D30-2C89-4B72-ADF3-24A94DA5A3EE}"/>
    <cellStyle name="Normal 18" xfId="242" xr:uid="{32A0EFC2-53B9-4A46-B075-A15DE6002305}"/>
    <cellStyle name="Normal 18 2" xfId="264" xr:uid="{E6D5A806-EDDF-4FA8-A214-873F2661E6C2}"/>
    <cellStyle name="Normal 19" xfId="243" xr:uid="{A91F0224-5AF8-43B5-8212-6CAF928C0A63}"/>
    <cellStyle name="Normal 19 2" xfId="265" xr:uid="{C7413B31-C5C5-4F25-B3CC-F7ADF30C8822}"/>
    <cellStyle name="Normal 2" xfId="3" xr:uid="{00000000-0005-0000-0000-000002000000}"/>
    <cellStyle name="Normal 2 2" xfId="92" xr:uid="{886C42C7-07BD-44C3-981B-9F0D3A8B4117}"/>
    <cellStyle name="Normal 2 3" xfId="298" xr:uid="{4F4F20DB-B7E2-4EB9-9B29-66F5D70A6894}"/>
    <cellStyle name="Normal 20" xfId="254" xr:uid="{84F172B5-D234-4393-A729-ED4809522781}"/>
    <cellStyle name="Normal 20 2" xfId="274" xr:uid="{E69C18F0-B355-4059-BA83-869EABDDBBB8}"/>
    <cellStyle name="Normal 21" xfId="244" xr:uid="{E8AF9F27-F00D-45CF-B71F-51DD7DFACD9E}"/>
    <cellStyle name="Normal 21 2" xfId="266" xr:uid="{2AB2AE2D-19FC-4B63-952B-F792338C0F61}"/>
    <cellStyle name="Normal 22" xfId="237" xr:uid="{46AE6630-5FFF-4F89-BAA1-E0117FC86F8B}"/>
    <cellStyle name="Normal 23" xfId="255" xr:uid="{C238E3F5-B7A8-4282-ACD7-555CEC1EB6E2}"/>
    <cellStyle name="Normal 24" xfId="259" xr:uid="{13DEF504-F905-4D1C-8F8C-88B8A041E870}"/>
    <cellStyle name="Normal 25" xfId="258" xr:uid="{E52BD3A5-0133-4527-B916-6EAEA4C93215}"/>
    <cellStyle name="Normal 26" xfId="257" xr:uid="{3F0585BF-2FEF-4DF3-A95F-235893DD5D25}"/>
    <cellStyle name="Normal 27" xfId="6" xr:uid="{977CF579-2C40-42F5-810D-BE3ED004366A}"/>
    <cellStyle name="Normal 28" xfId="179" xr:uid="{2F5B09FB-5F76-4309-956C-313756E90377}"/>
    <cellStyle name="Normal 29" xfId="289" xr:uid="{484E8C24-D476-4F34-8FD8-1824D72B54CF}"/>
    <cellStyle name="Normal 3" xfId="4" xr:uid="{00000000-0005-0000-0000-000003000000}"/>
    <cellStyle name="Normal 3 2" xfId="180" xr:uid="{F6640591-54E5-4380-9D36-7B8AE6A7B5D4}"/>
    <cellStyle name="Normal 30" xfId="290" xr:uid="{75E2B961-C781-47D0-8153-15B7D28501C2}"/>
    <cellStyle name="Normal 4" xfId="228" xr:uid="{C13E51CB-8333-46AA-B69D-278FCA39E949}"/>
    <cellStyle name="Normal 5" xfId="233" xr:uid="{66F07295-D2B3-44CE-B230-4F3F62E8D2CB}"/>
    <cellStyle name="Normal 6" xfId="234" xr:uid="{1D270ED3-DB85-478F-AF76-53B3B2CCE30E}"/>
    <cellStyle name="Normal 7" xfId="91" xr:uid="{8A4C3B82-81F5-4514-B4D6-049B05B0768D}"/>
    <cellStyle name="Normal 7 2" xfId="238" xr:uid="{4C15A956-7653-48A2-8C71-183705C06F12}"/>
    <cellStyle name="Normal 7 2 2" xfId="260" xr:uid="{92216CD8-615F-487A-9BF6-2E95B12BB95A}"/>
    <cellStyle name="Normal 7 3" xfId="256" xr:uid="{71047D53-3B44-489D-937E-535632AEBD1B}"/>
    <cellStyle name="Normal 8" xfId="239" xr:uid="{6F3EDD36-EA51-49AD-901A-D0121F157022}"/>
    <cellStyle name="Normal 8 2" xfId="261" xr:uid="{D0A0C541-7E15-4B24-ABE1-5516642A9411}"/>
    <cellStyle name="Normal 9" xfId="249" xr:uid="{BB9CF813-6E5B-44EC-8DB5-A3AFE5CE6AAD}"/>
    <cellStyle name="Normal 9 2" xfId="271" xr:uid="{258A3F77-F9EC-474B-982D-833739C46133}"/>
    <cellStyle name="Normal_ERNT TFI-POD Q3-2010_HR_FINAL" xfId="5" xr:uid="{08B3FB45-A16F-4D1F-B2C4-17257950583D}"/>
    <cellStyle name="Note 2" xfId="110" xr:uid="{0494C610-40FA-4BB6-A72A-2ACBC8182057}"/>
    <cellStyle name="Note 3" xfId="45" xr:uid="{6223590F-D19C-4C33-AA85-A15F04E11826}"/>
    <cellStyle name="Obično_Knjiga2" xfId="186" xr:uid="{B9E4AF7E-5127-4D9B-A779-21DB0479FC86}"/>
    <cellStyle name="Output 2" xfId="111" xr:uid="{87268191-A767-45AE-BC27-9811216AE2EA}"/>
    <cellStyle name="Output 3" xfId="46" xr:uid="{72A6C42A-8B04-44D5-BE7C-536CAB6CBC33}"/>
    <cellStyle name="Percent [2]" xfId="187" xr:uid="{6B2B22E0-B564-43CB-BAC3-6077A4F218E3}"/>
    <cellStyle name="Percent 2" xfId="236" xr:uid="{43575839-278C-4268-801B-CCFA6C88C012}"/>
    <cellStyle name="SAPBEXaggData" xfId="47" xr:uid="{C1A05A94-AD32-41F3-9B67-13F422916AE6}"/>
    <cellStyle name="SAPBEXaggData 2" xfId="188" xr:uid="{CCB011B5-9657-4BFD-B9E9-71CD3AEB5901}"/>
    <cellStyle name="SAPBEXaggData 2 2" xfId="299" xr:uid="{C2B024F4-489C-414C-9C3D-FDB43354501D}"/>
    <cellStyle name="SAPBEXaggData 3" xfId="112" xr:uid="{39BEFEED-B55D-40A2-8869-5E4E84CA336C}"/>
    <cellStyle name="SAPBEXaggDataEmph" xfId="48" xr:uid="{3DE1898D-0A4A-4FE3-BC45-F8B43241B097}"/>
    <cellStyle name="SAPBEXaggDataEmph 2" xfId="189" xr:uid="{30E9D217-55E0-4B5C-9EC0-1AB9B233BC23}"/>
    <cellStyle name="SAPBEXaggItem" xfId="49" xr:uid="{8586B479-16F4-49A3-951E-370D9BD01BFC}"/>
    <cellStyle name="SAPBEXaggItem 2" xfId="190" xr:uid="{988B82D2-3E44-4E94-B83D-B7D4502A3DFE}"/>
    <cellStyle name="SAPBEXaggItem 2 2" xfId="300" xr:uid="{3193DF23-72D0-4E66-B077-6C6A5D22A597}"/>
    <cellStyle name="SAPBEXaggItem 3" xfId="113" xr:uid="{3C253738-BB35-4D59-AF3C-2E8AA05C485D}"/>
    <cellStyle name="SAPBEXaggItemX" xfId="50" xr:uid="{C1320DD4-197A-4DA1-B195-2D6B31D26C1B}"/>
    <cellStyle name="SAPBEXaggItemX 2" xfId="191" xr:uid="{07F9D763-1F28-4470-8F12-A6F548FA5B21}"/>
    <cellStyle name="SAPBEXchaText" xfId="51" xr:uid="{7B2777F8-CFB0-4DB6-BC94-E0FBF74F95E6}"/>
    <cellStyle name="SAPBEXchaText 2" xfId="192" xr:uid="{B1C83B8F-55B3-4A4B-A875-33BF7DCCC3D6}"/>
    <cellStyle name="SAPBEXchaText 2 2" xfId="301" xr:uid="{52AAAA00-70E8-4E9B-918D-4D6B5D90952F}"/>
    <cellStyle name="SAPBEXchaText 3" xfId="114" xr:uid="{0CC2560A-3B42-42B8-84ED-FDEF4FD01A2A}"/>
    <cellStyle name="SAPBEXexcBad7" xfId="52" xr:uid="{F1A3507B-651C-473B-BB8B-76804F6945C7}"/>
    <cellStyle name="SAPBEXexcBad7 2" xfId="193" xr:uid="{68436C92-7CCA-4D40-861F-DEA4676E1A7A}"/>
    <cellStyle name="SAPBEXexcBad7 2 2" xfId="302" xr:uid="{CBBFC812-384F-43B9-A44E-E041AF01ABF1}"/>
    <cellStyle name="SAPBEXexcBad7 3" xfId="115" xr:uid="{BDBE78E0-77BA-4D22-8BD8-D2600D83A1EE}"/>
    <cellStyle name="SAPBEXexcBad8" xfId="53" xr:uid="{C8C53E26-94AE-4DA4-B174-A28630E96076}"/>
    <cellStyle name="SAPBEXexcBad8 2" xfId="194" xr:uid="{29E45829-C823-4EEF-9A9C-55E5F07A85A2}"/>
    <cellStyle name="SAPBEXexcBad8 2 2" xfId="303" xr:uid="{99D8149A-94B2-4FB8-9AA1-A6D17171BBED}"/>
    <cellStyle name="SAPBEXexcBad8 3" xfId="116" xr:uid="{84402FFD-AB7C-4E79-8ECC-8DBAE8958BFB}"/>
    <cellStyle name="SAPBEXexcBad9" xfId="54" xr:uid="{6461B80D-C4EA-41DE-AF33-777B52965150}"/>
    <cellStyle name="SAPBEXexcBad9 2" xfId="195" xr:uid="{3F9431D9-B032-4DA4-89E2-D36DB4C23FBE}"/>
    <cellStyle name="SAPBEXexcBad9 2 2" xfId="304" xr:uid="{826107A7-9C66-4C8D-A90E-17E5B45E6DFD}"/>
    <cellStyle name="SAPBEXexcBad9 3" xfId="117" xr:uid="{F3D71BBC-C1DE-4A9E-9F77-2E913ABDFD12}"/>
    <cellStyle name="SAPBEXexcCritical4" xfId="55" xr:uid="{2BFEDE51-6300-4D5D-AD29-15F4A274709D}"/>
    <cellStyle name="SAPBEXexcCritical4 2" xfId="196" xr:uid="{79DDDA6E-C6B4-4AEB-AC05-D1C948D3B752}"/>
    <cellStyle name="SAPBEXexcCritical4 2 2" xfId="305" xr:uid="{576F1937-DDE9-4C5C-A0A1-94CB534EB8AF}"/>
    <cellStyle name="SAPBEXexcCritical4 3" xfId="118" xr:uid="{BEA86E35-3A4F-47FC-8E5E-B630CD800019}"/>
    <cellStyle name="SAPBEXexcCritical5" xfId="56" xr:uid="{6AD7852A-C12C-4632-981C-E3350F0DD744}"/>
    <cellStyle name="SAPBEXexcCritical5 2" xfId="197" xr:uid="{C686B194-5102-468F-8D67-B8CDBAC817A7}"/>
    <cellStyle name="SAPBEXexcCritical5 2 2" xfId="306" xr:uid="{7C07460E-F7A9-4393-A8B5-BA096F35DC21}"/>
    <cellStyle name="SAPBEXexcCritical5 3" xfId="119" xr:uid="{03905D81-1BBB-4EDA-9450-5160937A7362}"/>
    <cellStyle name="SAPBEXexcCritical6" xfId="57" xr:uid="{B5EBD4DF-F799-4DEF-8D00-D4417C724735}"/>
    <cellStyle name="SAPBEXexcCritical6 2" xfId="198" xr:uid="{778D773A-1862-476B-8B71-4AF17D1F6D53}"/>
    <cellStyle name="SAPBEXexcCritical6 2 2" xfId="307" xr:uid="{BBE527E7-721A-4386-8335-F9E7A910CA69}"/>
    <cellStyle name="SAPBEXexcCritical6 3" xfId="120" xr:uid="{0075F7DA-62B6-4FA1-B698-1A5F8AC3DBEF}"/>
    <cellStyle name="SAPBEXexcGood1" xfId="58" xr:uid="{57CD8454-5250-4C04-A373-0EEBBFBAD6F5}"/>
    <cellStyle name="SAPBEXexcGood1 2" xfId="199" xr:uid="{B4AD8AC5-ECE1-4F2B-96DF-0907A0EE0628}"/>
    <cellStyle name="SAPBEXexcGood1 2 2" xfId="308" xr:uid="{0614C336-1E8D-47EC-94AA-4D33B643C7F5}"/>
    <cellStyle name="SAPBEXexcGood1 3" xfId="121" xr:uid="{14439C59-E6E6-4FBF-B00B-FF040A23FB01}"/>
    <cellStyle name="SAPBEXexcGood2" xfId="59" xr:uid="{02B40582-033A-432B-BE62-BF5A184A9B9F}"/>
    <cellStyle name="SAPBEXexcGood2 2" xfId="200" xr:uid="{ED7238FC-A31E-4014-AAD1-66D5213ACFDA}"/>
    <cellStyle name="SAPBEXexcGood2 2 2" xfId="309" xr:uid="{62ACA78C-AD4F-432A-9175-CBA863010840}"/>
    <cellStyle name="SAPBEXexcGood2 3" xfId="122" xr:uid="{D91C38AA-D1F5-4C78-A383-913EAABC2636}"/>
    <cellStyle name="SAPBEXexcGood3" xfId="60" xr:uid="{427ED7A9-864D-4F50-AD03-0DD46ADE01A5}"/>
    <cellStyle name="SAPBEXexcGood3 2" xfId="201" xr:uid="{C8AF8405-9BE5-49F8-8BF6-806D9D082A3B}"/>
    <cellStyle name="SAPBEXexcGood3 2 2" xfId="310" xr:uid="{4B53BD88-5DC1-46E4-B2CA-9F48BBC88586}"/>
    <cellStyle name="SAPBEXexcGood3 3" xfId="123" xr:uid="{92B6A5BE-9708-4B58-B237-0C395E8E638B}"/>
    <cellStyle name="SAPBEXfilterDrill" xfId="61" xr:uid="{F88D2384-CAD4-4B71-BB64-66F4D4C733A8}"/>
    <cellStyle name="SAPBEXfilterDrill 2" xfId="202" xr:uid="{17A225F3-F695-45B4-8599-B5A2E41708DB}"/>
    <cellStyle name="SAPBEXfilterDrill 2 2" xfId="311" xr:uid="{4A094014-E38A-45E3-B942-C3AD666ECBA7}"/>
    <cellStyle name="SAPBEXfilterDrill 3" xfId="124" xr:uid="{AD503095-84FB-474F-A1F6-7C0E2C304347}"/>
    <cellStyle name="SAPBEXfilterItem" xfId="62" xr:uid="{F3C3BDAF-661B-4BFA-822D-DFF6029C388C}"/>
    <cellStyle name="SAPBEXfilterItem 2" xfId="203" xr:uid="{5C210B06-800C-4DB3-86D2-5D4747CC5919}"/>
    <cellStyle name="SAPBEXfilterText" xfId="63" xr:uid="{6EDC2FCC-9629-471A-BD6D-58431BCA771F}"/>
    <cellStyle name="SAPBEXfilterText 2" xfId="204" xr:uid="{F4339EC4-8F5A-4644-8EB4-E937FD3E6787}"/>
    <cellStyle name="SAPBEXformats" xfId="64" xr:uid="{15F77008-B8DC-4042-8ED8-8011BDB78B0B}"/>
    <cellStyle name="SAPBEXformats 2" xfId="205" xr:uid="{B1E09BEE-AED0-452B-9F5D-3FCAE7933A1C}"/>
    <cellStyle name="SAPBEXformats 2 2" xfId="312" xr:uid="{7D546F5F-F00A-427F-9FA1-E98B4F4FC103}"/>
    <cellStyle name="SAPBEXformats 3" xfId="125" xr:uid="{478FEA40-79E1-4B66-BF73-D4D068C98232}"/>
    <cellStyle name="SAPBEXheaderItem" xfId="65" xr:uid="{C2D1F2A4-B56D-4BF5-AC1E-C0E06C60A9AE}"/>
    <cellStyle name="SAPBEXheaderItem 2" xfId="206" xr:uid="{FFF6BEA7-8742-47A2-9121-FB5E0A2C3F85}"/>
    <cellStyle name="SAPBEXheaderItem 2 2" xfId="313" xr:uid="{6E723074-5FE8-4D5B-B42D-F27C0AA647F1}"/>
    <cellStyle name="SAPBEXheaderItem 3" xfId="126" xr:uid="{A5BE191D-3FEC-47D8-80D9-CF73A96E601A}"/>
    <cellStyle name="SAPBEXheaderText" xfId="66" xr:uid="{C0ED686A-A7CD-4061-87BE-D30C717F3357}"/>
    <cellStyle name="SAPBEXheaderText 2" xfId="207" xr:uid="{041FAAD8-41EC-432D-9720-B37C718D66E2}"/>
    <cellStyle name="SAPBEXheaderText 2 2" xfId="314" xr:uid="{F5495B8E-5411-412E-8198-E16C1E0EED52}"/>
    <cellStyle name="SAPBEXheaderText 3" xfId="127" xr:uid="{D02DC5F1-51AD-481A-B7DC-643F9E152CD6}"/>
    <cellStyle name="SAPBEXHLevel0" xfId="67" xr:uid="{2C5F17F8-EFC7-461D-BB9C-C4C80E4BC29C}"/>
    <cellStyle name="SAPBEXHLevel0 2" xfId="208" xr:uid="{5CC3FD41-9269-4185-A2E0-FB9249248F44}"/>
    <cellStyle name="SAPBEXHLevel0 2 2" xfId="315" xr:uid="{9797D5B7-9F4C-4D00-A2F8-E27F3CE01A02}"/>
    <cellStyle name="SAPBEXHLevel0 3" xfId="128" xr:uid="{3876D071-40A8-4432-BFE7-CAC76C8B8AF1}"/>
    <cellStyle name="SAPBEXHLevel0X" xfId="68" xr:uid="{443D0D7F-24C6-412D-92B1-5FF44BCC5BA9}"/>
    <cellStyle name="SAPBEXHLevel0X 2" xfId="209" xr:uid="{9BACAB7F-6A15-4F0A-ADF9-9DB669AB4C77}"/>
    <cellStyle name="SAPBEXHLevel1" xfId="69" xr:uid="{AB4C6ECD-5BFA-4D55-AB97-4D8482E5387B}"/>
    <cellStyle name="SAPBEXHLevel1 2" xfId="210" xr:uid="{EF6FD0BF-5A3A-4B35-AD7C-5391EFCA1527}"/>
    <cellStyle name="SAPBEXHLevel1 2 2" xfId="316" xr:uid="{72E52062-AE06-4935-BD52-EE4C5A6231E6}"/>
    <cellStyle name="SAPBEXHLevel1 3" xfId="129" xr:uid="{76E33B94-C58D-4434-B344-E93506CD1DFE}"/>
    <cellStyle name="SAPBEXHLevel1X" xfId="70" xr:uid="{0B82861C-5423-412F-A608-112E6D0E018B}"/>
    <cellStyle name="SAPBEXHLevel1X 2" xfId="211" xr:uid="{FE4F34A4-8993-4273-994E-DB8B1E6B735C}"/>
    <cellStyle name="SAPBEXHLevel2" xfId="71" xr:uid="{B0F0EDB6-B867-4D3A-91EA-3544821A562C}"/>
    <cellStyle name="SAPBEXHLevel2 2" xfId="212" xr:uid="{E60A4D2B-5963-4C47-A521-CBF2F1EEBC07}"/>
    <cellStyle name="SAPBEXHLevel2 2 2" xfId="317" xr:uid="{73F48108-023B-4687-B2D9-8F1B87766AFC}"/>
    <cellStyle name="SAPBEXHLevel2 3" xfId="130" xr:uid="{5576FCBD-8690-4761-BF2C-85B91624BE8D}"/>
    <cellStyle name="SAPBEXHLevel2X" xfId="72" xr:uid="{680D7C0C-5B1E-4BCD-B5C9-ACBC2507B797}"/>
    <cellStyle name="SAPBEXHLevel2X 2" xfId="213" xr:uid="{8453AD27-5CCD-4D9A-863D-1C5BEB00E8F0}"/>
    <cellStyle name="SAPBEXHLevel3" xfId="73" xr:uid="{37A46D40-DB4F-457B-9872-2207E7CD8ED5}"/>
    <cellStyle name="SAPBEXHLevel3 2" xfId="214" xr:uid="{5E8A1792-F0B4-432C-881C-A76F4A9B06C3}"/>
    <cellStyle name="SAPBEXHLevel3 2 2" xfId="318" xr:uid="{7399A145-0A3C-4535-A24C-A47C7B8AAA47}"/>
    <cellStyle name="SAPBEXHLevel3 3" xfId="131" xr:uid="{3626DEAA-C75E-4D5B-84A0-CC52497E8820}"/>
    <cellStyle name="SAPBEXHLevel3X" xfId="74" xr:uid="{4314EDB3-7080-4F78-A397-3964AF27D1E6}"/>
    <cellStyle name="SAPBEXHLevel3X 2" xfId="215" xr:uid="{4AA9E25A-D0A9-47D2-8DBB-892EDF6F7695}"/>
    <cellStyle name="SAPBEXinputData" xfId="75" xr:uid="{5A8A7A6A-1669-49CD-B245-E279872B90B5}"/>
    <cellStyle name="SAPBEXinputData 2" xfId="216" xr:uid="{B8BE6C95-B1BB-44AC-AC2A-48E85AFCADB0}"/>
    <cellStyle name="SAPBEXItemHeader" xfId="76" xr:uid="{6CC85A8D-9415-4CFC-8640-D4722B0E2295}"/>
    <cellStyle name="SAPBEXresData" xfId="77" xr:uid="{089EEAE6-4A59-4B91-8AC0-38726CF47F10}"/>
    <cellStyle name="SAPBEXresData 2" xfId="217" xr:uid="{A5F39019-9656-42B5-9D26-5E750DBA04D9}"/>
    <cellStyle name="SAPBEXresDataEmph" xfId="78" xr:uid="{A4E1D4BF-FA02-43B9-BE60-9C803FC10ABA}"/>
    <cellStyle name="SAPBEXresDataEmph 2" xfId="218" xr:uid="{9A76CE6F-BFFB-492A-9292-3F8CCE55C418}"/>
    <cellStyle name="SAPBEXresItem" xfId="79" xr:uid="{4AEB59B1-7C43-433E-A074-EE5EB369548B}"/>
    <cellStyle name="SAPBEXresItem 2" xfId="219" xr:uid="{B893C92C-6089-4CBF-A566-E050C4F5E057}"/>
    <cellStyle name="SAPBEXresItemX" xfId="80" xr:uid="{D5AFD77B-5F72-4F98-833C-B96ECB26C2C7}"/>
    <cellStyle name="SAPBEXresItemX 2" xfId="220" xr:uid="{4845CBA2-6F6B-48C1-8189-1A5C125CA862}"/>
    <cellStyle name="SAPBEXstdData" xfId="81" xr:uid="{6E926760-FDE3-4B93-ACEA-514372306293}"/>
    <cellStyle name="SAPBEXstdData 2" xfId="221" xr:uid="{CEBE83CA-BDF3-41C5-92C3-46B7EB007FA8}"/>
    <cellStyle name="SAPBEXstdData 2 2" xfId="250" xr:uid="{099638EC-1942-439F-9274-2D45B274003C}"/>
    <cellStyle name="SAPBEXstdData 3" xfId="132" xr:uid="{3AE4782C-0D1C-48E9-93D6-050EAD49C858}"/>
    <cellStyle name="SAPBEXstdDataEmph" xfId="82" xr:uid="{131765A5-57D8-4689-8B55-995D1BBA0AC6}"/>
    <cellStyle name="SAPBEXstdDataEmph 2" xfId="222" xr:uid="{D7928391-2550-409A-870E-EF4BE212ADBA}"/>
    <cellStyle name="SAPBEXstdItem" xfId="83" xr:uid="{4D353208-114F-4078-A6DD-8DC25D8D53AD}"/>
    <cellStyle name="SAPBEXstdItem 2" xfId="223" xr:uid="{8E80BD41-9532-45DF-8253-F3A32F27BEDD}"/>
    <cellStyle name="SAPBEXstdItem 2 2" xfId="319" xr:uid="{8F3088CA-9295-4A2C-9D2A-E7081D51628D}"/>
    <cellStyle name="SAPBEXstdItem 3" xfId="133" xr:uid="{3A4DFC63-07B9-444C-98EF-BF757EA961EE}"/>
    <cellStyle name="SAPBEXstdItemX" xfId="84" xr:uid="{52C15ADD-41F7-41C9-B959-14D4BE2E8D48}"/>
    <cellStyle name="SAPBEXstdItemX 2" xfId="224" xr:uid="{B922BE53-EFD9-4396-8BC2-42C048D8FC1F}"/>
    <cellStyle name="SAPBEXtitle" xfId="85" xr:uid="{7911066A-8A33-49B9-965C-C3062CCACA20}"/>
    <cellStyle name="SAPBEXtitle 2" xfId="225" xr:uid="{98A264DB-1D02-4F83-AC44-DAD7CF5F0426}"/>
    <cellStyle name="SAPBEXunassignedItem" xfId="86" xr:uid="{54EDDA7C-D3F4-4251-97B5-DFD390A65748}"/>
    <cellStyle name="SAPBEXunassignedItem 2" xfId="134" xr:uid="{E7F67816-C198-48BF-BB99-6485B35A7A57}"/>
    <cellStyle name="SAPBEXundefined" xfId="87" xr:uid="{F122DC69-D29E-459A-9EA6-00B358FF1550}"/>
    <cellStyle name="SAPBEXundefined 2" xfId="226" xr:uid="{EA3B8706-E778-4135-A4F5-101FBD3B63B2}"/>
    <cellStyle name="Sheet Title" xfId="88" xr:uid="{17FBF739-82C7-41B9-AE7A-21F5F63836B3}"/>
    <cellStyle name="Style 1" xfId="1" xr:uid="{00000000-0005-0000-0000-000004000000}"/>
    <cellStyle name="Table" xfId="229" xr:uid="{F22F3B9D-785A-47BD-9534-04207562CEB8}"/>
    <cellStyle name="Total 2" xfId="135" xr:uid="{E905D304-89F8-465B-B55B-08870CEF822E}"/>
    <cellStyle name="Total 3" xfId="89" xr:uid="{073C3274-8385-462A-8965-A785DADF8ACA}"/>
    <cellStyle name="Tusental_A-listan (fixad)" xfId="230" xr:uid="{238BDBB5-EF47-4543-9BC2-06EA71640130}"/>
    <cellStyle name="Valuta_NPV" xfId="231" xr:uid="{486B3971-2EE4-4CF4-8729-0CE37C24611B}"/>
    <cellStyle name="Warning Text 2" xfId="136" xr:uid="{B55F7E68-5807-46C8-8006-97DE52C33E73}"/>
    <cellStyle name="Warning Text 3" xfId="90" xr:uid="{6D9FF17D-DB18-48A0-BD1D-5C41C1F11B6E}"/>
    <cellStyle name="WHead - Style2" xfId="232" xr:uid="{6C774F88-C823-40B1-9AE4-A3F6663C626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89" connectionId="0">
    <xmlCellPr id="1" xr6:uid="{00000000-0010-0000-A400-000001000000}" uniqueName="P1075256">
      <xmlPr mapId="1" xpath="/TFI-IZD-POD/IFP-GFI-IZD-POD_1000374/P1075256" xmlDataType="decimal"/>
    </xmlCellPr>
  </singleXmlCell>
  <singleXmlCell id="170" xr6:uid="{00000000-000C-0000-FFFF-FFFFA5000000}" r="I89" connectionId="0">
    <xmlCellPr id="1" xr6:uid="{00000000-0010-0000-A500-000001000000}" uniqueName="P1075257">
      <xmlPr mapId="1" xpath="/TFI-IZD-POD/IFP-GFI-IZD-POD_1000374/P1075257" xmlDataType="decimal"/>
    </xmlCellPr>
  </singleXmlCell>
  <singleXmlCell id="171" xr6:uid="{00000000-000C-0000-FFFF-FFFFA6000000}" r="H90" connectionId="0">
    <xmlCellPr id="1" xr6:uid="{00000000-0010-0000-A600-000001000000}" uniqueName="P1075258">
      <xmlPr mapId="1" xpath="/TFI-IZD-POD/IFP-GFI-IZD-POD_1000374/P1075258" xmlDataType="decimal"/>
    </xmlCellPr>
  </singleXmlCell>
  <singleXmlCell id="172" xr6:uid="{00000000-000C-0000-FFFF-FFFFA7000000}" r="I90" connectionId="0">
    <xmlCellPr id="1" xr6:uid="{00000000-0010-0000-A700-000001000000}" uniqueName="P1075259">
      <xmlPr mapId="1" xpath="/TFI-IZD-POD/IFP-GFI-IZD-POD_1000374/P1075259" xmlDataType="decimal"/>
    </xmlCellPr>
  </singleXmlCell>
  <singleXmlCell id="173" xr6:uid="{00000000-000C-0000-FFFF-FFFFA8000000}" r="H91" connectionId="0">
    <xmlCellPr id="1" xr6:uid="{00000000-0010-0000-A800-000001000000}" uniqueName="P1075260">
      <xmlPr mapId="1" xpath="/TFI-IZD-POD/IFP-GFI-IZD-POD_1000374/P1075260" xmlDataType="decimal"/>
    </xmlCellPr>
  </singleXmlCell>
  <singleXmlCell id="174" xr6:uid="{00000000-000C-0000-FFFF-FFFFA9000000}" r="I91" connectionId="0">
    <xmlCellPr id="1" xr6:uid="{00000000-0010-0000-A900-000001000000}" uniqueName="P1075261">
      <xmlPr mapId="1" xpath="/TFI-IZD-POD/IFP-GFI-IZD-POD_1000374/P1075261" xmlDataType="decimal"/>
    </xmlCellPr>
  </singleXmlCell>
  <singleXmlCell id="175" xr6:uid="{00000000-000C-0000-FFFF-FFFFAA000000}" r="H92" connectionId="0">
    <xmlCellPr id="1" xr6:uid="{00000000-0010-0000-AA00-000001000000}" uniqueName="P1075262">
      <xmlPr mapId="1" xpath="/TFI-IZD-POD/IFP-GFI-IZD-POD_1000374/P1075262" xmlDataType="decimal"/>
    </xmlCellPr>
  </singleXmlCell>
  <singleXmlCell id="176" xr6:uid="{00000000-000C-0000-FFFF-FFFFAB000000}" r="I92" connectionId="0">
    <xmlCellPr id="1" xr6:uid="{00000000-0010-0000-AB00-000001000000}" uniqueName="P1075263">
      <xmlPr mapId="1" xpath="/TFI-IZD-POD/IFP-GFI-IZD-POD_1000374/P1075263" xmlDataType="decimal"/>
    </xmlCellPr>
  </singleXmlCell>
  <singleXmlCell id="177" xr6:uid="{00000000-000C-0000-FFFF-FFFFAC000000}" r="H93" connectionId="0">
    <xmlCellPr id="1" xr6:uid="{00000000-0010-0000-AC00-000001000000}" uniqueName="P1075264">
      <xmlPr mapId="1" xpath="/TFI-IZD-POD/IFP-GFI-IZD-POD_1000374/P1075264" xmlDataType="decimal"/>
    </xmlCellPr>
  </singleXmlCell>
  <singleXmlCell id="178" xr6:uid="{00000000-000C-0000-FFFF-FFFFAD000000}" r="I93" connectionId="0">
    <xmlCellPr id="1" xr6:uid="{00000000-0010-0000-AD00-000001000000}" uniqueName="P1075265">
      <xmlPr mapId="1" xpath="/TFI-IZD-POD/IFP-GFI-IZD-POD_1000374/P1075265" xmlDataType="decimal"/>
    </xmlCellPr>
  </singleXmlCell>
  <singleXmlCell id="179" xr6:uid="{00000000-000C-0000-FFFF-FFFFAE000000}" r="H94" connectionId="0">
    <xmlCellPr id="1" xr6:uid="{00000000-0010-0000-AE00-000001000000}" uniqueName="P1075266">
      <xmlPr mapId="1" xpath="/TFI-IZD-POD/IFP-GFI-IZD-POD_1000374/P1075266" xmlDataType="decimal"/>
    </xmlCellPr>
  </singleXmlCell>
  <singleXmlCell id="180" xr6:uid="{00000000-000C-0000-FFFF-FFFFAF000000}" r="I94" connectionId="0">
    <xmlCellPr id="1" xr6:uid="{00000000-0010-0000-AF00-000001000000}" uniqueName="P1075267">
      <xmlPr mapId="1" xpath="/TFI-IZD-POD/IFP-GFI-IZD-POD_1000374/P1075267" xmlDataType="decimal"/>
    </xmlCellPr>
  </singleXmlCell>
  <singleXmlCell id="181" xr6:uid="{00000000-000C-0000-FFFF-FFFFB0000000}" r="H95" connectionId="0">
    <xmlCellPr id="1" xr6:uid="{00000000-0010-0000-B000-000001000000}" uniqueName="P1075268">
      <xmlPr mapId="1" xpath="/TFI-IZD-POD/IFP-GFI-IZD-POD_1000374/P1075268" xmlDataType="decimal"/>
    </xmlCellPr>
  </singleXmlCell>
  <singleXmlCell id="182" xr6:uid="{00000000-000C-0000-FFFF-FFFFB1000000}" r="I95" connectionId="0">
    <xmlCellPr id="1" xr6:uid="{00000000-0010-0000-B100-000001000000}" uniqueName="P1075269">
      <xmlPr mapId="1" xpath="/TFI-IZD-POD/IFP-GFI-IZD-POD_1000374/P1075269" xmlDataType="decimal"/>
    </xmlCellPr>
  </singleXmlCell>
  <singleXmlCell id="183" xr6:uid="{00000000-000C-0000-FFFF-FFFFB2000000}" r="H96" connectionId="0">
    <xmlCellPr id="1" xr6:uid="{00000000-0010-0000-B200-000001000000}" uniqueName="P1075270">
      <xmlPr mapId="1" xpath="/TFI-IZD-POD/IFP-GFI-IZD-POD_1000374/P1075270" xmlDataType="decimal"/>
    </xmlCellPr>
  </singleXmlCell>
  <singleXmlCell id="184" xr6:uid="{00000000-000C-0000-FFFF-FFFFB3000000}" r="I96" connectionId="0">
    <xmlCellPr id="1" xr6:uid="{00000000-0010-0000-B300-000001000000}" uniqueName="P1075271">
      <xmlPr mapId="1" xpath="/TFI-IZD-POD/IFP-GFI-IZD-POD_1000374/P1075271" xmlDataType="decimal"/>
    </xmlCellPr>
  </singleXmlCell>
  <singleXmlCell id="185" xr6:uid="{00000000-000C-0000-FFFF-FFFFB4000000}" r="H97" connectionId="0">
    <xmlCellPr id="1" xr6:uid="{00000000-0010-0000-B400-000001000000}" uniqueName="P1075272">
      <xmlPr mapId="1" xpath="/TFI-IZD-POD/IFP-GFI-IZD-POD_1000374/P1075272" xmlDataType="decimal"/>
    </xmlCellPr>
  </singleXmlCell>
  <singleXmlCell id="186" xr6:uid="{00000000-000C-0000-FFFF-FFFFB5000000}" r="I97" connectionId="0">
    <xmlCellPr id="1" xr6:uid="{00000000-0010-0000-B500-000001000000}" uniqueName="P1075273">
      <xmlPr mapId="1" xpath="/TFI-IZD-POD/IFP-GFI-IZD-POD_1000374/P1075273" xmlDataType="decimal"/>
    </xmlCellPr>
  </singleXmlCell>
  <singleXmlCell id="187" xr6:uid="{00000000-000C-0000-FFFF-FFFFB6000000}" r="H98" connectionId="0">
    <xmlCellPr id="1" xr6:uid="{00000000-0010-0000-B600-000001000000}" uniqueName="P1075274">
      <xmlPr mapId="1" xpath="/TFI-IZD-POD/IFP-GFI-IZD-POD_1000374/P1075274" xmlDataType="decimal"/>
    </xmlCellPr>
  </singleXmlCell>
  <singleXmlCell id="188" xr6:uid="{00000000-000C-0000-FFFF-FFFFB7000000}" r="I98" connectionId="0">
    <xmlCellPr id="1" xr6:uid="{00000000-0010-0000-B700-000001000000}" uniqueName="P1075275">
      <xmlPr mapId="1" xpath="/TFI-IZD-POD/IFP-GFI-IZD-POD_1000374/P1075275" xmlDataType="decimal"/>
    </xmlCellPr>
  </singleXmlCell>
  <singleXmlCell id="189" xr6:uid="{00000000-000C-0000-FFFF-FFFFB8000000}" r="H99" connectionId="0">
    <xmlCellPr id="1" xr6:uid="{00000000-0010-0000-B800-000001000000}" uniqueName="P1075276">
      <xmlPr mapId="1" xpath="/TFI-IZD-POD/IFP-GFI-IZD-POD_1000374/P1075276" xmlDataType="decimal"/>
    </xmlCellPr>
  </singleXmlCell>
  <singleXmlCell id="190" xr6:uid="{00000000-000C-0000-FFFF-FFFFB9000000}" r="I99" connectionId="0">
    <xmlCellPr id="1" xr6:uid="{00000000-0010-0000-B900-000001000000}" uniqueName="P1075277">
      <xmlPr mapId="1" xpath="/TFI-IZD-POD/IFP-GFI-IZD-POD_1000374/P1075277" xmlDataType="decimal"/>
    </xmlCellPr>
  </singleXmlCell>
  <singleXmlCell id="191" xr6:uid="{00000000-000C-0000-FFFF-FFFFBA000000}" r="H100" connectionId="0">
    <xmlCellPr id="1" xr6:uid="{00000000-0010-0000-BA00-000001000000}" uniqueName="P1075278">
      <xmlPr mapId="1" xpath="/TFI-IZD-POD/IFP-GFI-IZD-POD_1000374/P1075278" xmlDataType="decimal"/>
    </xmlCellPr>
  </singleXmlCell>
  <singleXmlCell id="192" xr6:uid="{00000000-000C-0000-FFFF-FFFFBB000000}" r="I100" connectionId="0">
    <xmlCellPr id="1" xr6:uid="{00000000-0010-0000-BB00-000001000000}" uniqueName="P1075279">
      <xmlPr mapId="1" xpath="/TFI-IZD-POD/IFP-GFI-IZD-POD_1000374/P1075279" xmlDataType="decimal"/>
    </xmlCellPr>
  </singleXmlCell>
  <singleXmlCell id="193" xr6:uid="{00000000-000C-0000-FFFF-FFFFBC000000}" r="H101" connectionId="0">
    <xmlCellPr id="1" xr6:uid="{00000000-0010-0000-BC00-000001000000}" uniqueName="P1075280">
      <xmlPr mapId="1" xpath="/TFI-IZD-POD/IFP-GFI-IZD-POD_1000374/P1075280" xmlDataType="decimal"/>
    </xmlCellPr>
  </singleXmlCell>
  <singleXmlCell id="194" xr6:uid="{00000000-000C-0000-FFFF-FFFFBD000000}" r="I101" connectionId="0">
    <xmlCellPr id="1" xr6:uid="{00000000-0010-0000-BD00-000001000000}" uniqueName="P1075281">
      <xmlPr mapId="1" xpath="/TFI-IZD-POD/IFP-GFI-IZD-POD_1000374/P1075281" xmlDataType="decimal"/>
    </xmlCellPr>
  </singleXmlCell>
  <singleXmlCell id="195" xr6:uid="{00000000-000C-0000-FFFF-FFFFBE000000}" r="H102" connectionId="0">
    <xmlCellPr id="1" xr6:uid="{00000000-0010-0000-BE00-000001000000}" uniqueName="P1075282">
      <xmlPr mapId="1" xpath="/TFI-IZD-POD/IFP-GFI-IZD-POD_1000374/P1075282" xmlDataType="decimal"/>
    </xmlCellPr>
  </singleXmlCell>
  <singleXmlCell id="196" xr6:uid="{00000000-000C-0000-FFFF-FFFFBF000000}" r="I102" connectionId="0">
    <xmlCellPr id="1" xr6:uid="{00000000-0010-0000-BF00-000001000000}" uniqueName="P1075283">
      <xmlPr mapId="1" xpath="/TFI-IZD-POD/IFP-GFI-IZD-POD_1000374/P1075283" xmlDataType="decimal"/>
    </xmlCellPr>
  </singleXmlCell>
  <singleXmlCell id="197" xr6:uid="{00000000-000C-0000-FFFF-FFFFC0000000}" r="H103" connectionId="0">
    <xmlCellPr id="1" xr6:uid="{00000000-0010-0000-C000-000001000000}" uniqueName="P1075284">
      <xmlPr mapId="1" xpath="/TFI-IZD-POD/IFP-GFI-IZD-POD_1000374/P1075284" xmlDataType="decimal"/>
    </xmlCellPr>
  </singleXmlCell>
  <singleXmlCell id="198" xr6:uid="{00000000-000C-0000-FFFF-FFFFC1000000}" r="I103" connectionId="0">
    <xmlCellPr id="1" xr6:uid="{00000000-0010-0000-C100-000001000000}" uniqueName="P1075285">
      <xmlPr mapId="1" xpath="/TFI-IZD-POD/IFP-GFI-IZD-POD_1000374/P1075285" xmlDataType="decimal"/>
    </xmlCellPr>
  </singleXmlCell>
  <singleXmlCell id="199" xr6:uid="{00000000-000C-0000-FFFF-FFFFC2000000}" r="H104" connectionId="0">
    <xmlCellPr id="1" xr6:uid="{00000000-0010-0000-C200-000001000000}" uniqueName="P1075286">
      <xmlPr mapId="1" xpath="/TFI-IZD-POD/IFP-GFI-IZD-POD_1000374/P1075286" xmlDataType="decimal"/>
    </xmlCellPr>
  </singleXmlCell>
  <singleXmlCell id="200" xr6:uid="{00000000-000C-0000-FFFF-FFFFC3000000}" r="I104" connectionId="0">
    <xmlCellPr id="1" xr6:uid="{00000000-0010-0000-C300-000001000000}" uniqueName="P1075287">
      <xmlPr mapId="1" xpath="/TFI-IZD-POD/IFP-GFI-IZD-POD_1000374/P1075287" xmlDataType="decimal"/>
    </xmlCellPr>
  </singleXmlCell>
  <singleXmlCell id="201" xr6:uid="{00000000-000C-0000-FFFF-FFFFC4000000}" r="H105" connectionId="0">
    <xmlCellPr id="1" xr6:uid="{00000000-0010-0000-C400-000001000000}" uniqueName="P1075288">
      <xmlPr mapId="1" xpath="/TFI-IZD-POD/IFP-GFI-IZD-POD_1000374/P1075288" xmlDataType="decimal"/>
    </xmlCellPr>
  </singleXmlCell>
  <singleXmlCell id="202" xr6:uid="{00000000-000C-0000-FFFF-FFFFC5000000}" r="I105" connectionId="0">
    <xmlCellPr id="1" xr6:uid="{00000000-0010-0000-C500-000001000000}" uniqueName="P1075289">
      <xmlPr mapId="1" xpath="/TFI-IZD-POD/IFP-GFI-IZD-POD_1000374/P1075289" xmlDataType="decimal"/>
    </xmlCellPr>
  </singleXmlCell>
  <singleXmlCell id="203" xr6:uid="{00000000-000C-0000-FFFF-FFFFC6000000}" r="H106" connectionId="0">
    <xmlCellPr id="1" xr6:uid="{00000000-0010-0000-C600-000001000000}" uniqueName="P1075290">
      <xmlPr mapId="1" xpath="/TFI-IZD-POD/IFP-GFI-IZD-POD_1000374/P1075290" xmlDataType="decimal"/>
    </xmlCellPr>
  </singleXmlCell>
  <singleXmlCell id="204" xr6:uid="{00000000-000C-0000-FFFF-FFFFC7000000}" r="I106" connectionId="0">
    <xmlCellPr id="1" xr6:uid="{00000000-0010-0000-C700-000001000000}" uniqueName="P1075291">
      <xmlPr mapId="1" xpath="/TFI-IZD-POD/IFP-GFI-IZD-POD_1000374/P1075291" xmlDataType="decimal"/>
    </xmlCellPr>
  </singleXmlCell>
  <singleXmlCell id="205" xr6:uid="{00000000-000C-0000-FFFF-FFFFC8000000}" r="H107" connectionId="0">
    <xmlCellPr id="1" xr6:uid="{00000000-0010-0000-C800-000001000000}" uniqueName="P1075292">
      <xmlPr mapId="1" xpath="/TFI-IZD-POD/IFP-GFI-IZD-POD_1000374/P1075292" xmlDataType="decimal"/>
    </xmlCellPr>
  </singleXmlCell>
  <singleXmlCell id="206" xr6:uid="{00000000-000C-0000-FFFF-FFFFC9000000}" r="I107" connectionId="0">
    <xmlCellPr id="1" xr6:uid="{00000000-0010-0000-C900-000001000000}" uniqueName="P1075293">
      <xmlPr mapId="1" xpath="/TFI-IZD-POD/IFP-GFI-IZD-POD_1000374/P1075293" xmlDataType="decimal"/>
    </xmlCellPr>
  </singleXmlCell>
  <singleXmlCell id="207" xr6:uid="{00000000-000C-0000-FFFF-FFFFCA000000}" r="H108" connectionId="0">
    <xmlCellPr id="1" xr6:uid="{00000000-0010-0000-CA00-000001000000}" uniqueName="P1075294">
      <xmlPr mapId="1" xpath="/TFI-IZD-POD/IFP-GFI-IZD-POD_1000374/P1075294" xmlDataType="decimal"/>
    </xmlCellPr>
  </singleXmlCell>
  <singleXmlCell id="208" xr6:uid="{00000000-000C-0000-FFFF-FFFFCB000000}" r="I108" connectionId="0">
    <xmlCellPr id="1" xr6:uid="{00000000-0010-0000-CB00-000001000000}" uniqueName="P1075295">
      <xmlPr mapId="1" xpath="/TFI-IZD-POD/IFP-GFI-IZD-POD_1000374/P1075295" xmlDataType="decimal"/>
    </xmlCellPr>
  </singleXmlCell>
  <singleXmlCell id="209" xr6:uid="{00000000-000C-0000-FFFF-FFFFCC000000}" r="H109" connectionId="0">
    <xmlCellPr id="1" xr6:uid="{00000000-0010-0000-CC00-000001000000}" uniqueName="P1075296">
      <xmlPr mapId="1" xpath="/TFI-IZD-POD/IFP-GFI-IZD-POD_1000374/P1075296" xmlDataType="decimal"/>
    </xmlCellPr>
  </singleXmlCell>
  <singleXmlCell id="210" xr6:uid="{00000000-000C-0000-FFFF-FFFFCD000000}" r="I109" connectionId="0">
    <xmlCellPr id="1" xr6:uid="{00000000-0010-0000-CD00-000001000000}" uniqueName="P1075297">
      <xmlPr mapId="1" xpath="/TFI-IZD-POD/IFP-GFI-IZD-POD_1000374/P1075297" xmlDataType="decimal"/>
    </xmlCellPr>
  </singleXmlCell>
  <singleXmlCell id="211" xr6:uid="{00000000-000C-0000-FFFF-FFFFCE000000}" r="H110" connectionId="0">
    <xmlCellPr id="1" xr6:uid="{00000000-0010-0000-CE00-000001000000}" uniqueName="P1075298">
      <xmlPr mapId="1" xpath="/TFI-IZD-POD/IFP-GFI-IZD-POD_1000374/P1075298" xmlDataType="decimal"/>
    </xmlCellPr>
  </singleXmlCell>
  <singleXmlCell id="212" xr6:uid="{00000000-000C-0000-FFFF-FFFFCF000000}" r="I110" connectionId="0">
    <xmlCellPr id="1" xr6:uid="{00000000-0010-0000-CF00-000001000000}" uniqueName="P1075299">
      <xmlPr mapId="1" xpath="/TFI-IZD-POD/IFP-GFI-IZD-POD_1000374/P1075299" xmlDataType="decimal"/>
    </xmlCellPr>
  </singleXmlCell>
  <singleXmlCell id="213" xr6:uid="{00000000-000C-0000-FFFF-FFFFD0000000}" r="H111" connectionId="0">
    <xmlCellPr id="1" xr6:uid="{00000000-0010-0000-D000-000001000000}" uniqueName="P1075300">
      <xmlPr mapId="1" xpath="/TFI-IZD-POD/IFP-GFI-IZD-POD_1000374/P1075300" xmlDataType="decimal"/>
    </xmlCellPr>
  </singleXmlCell>
  <singleXmlCell id="214" xr6:uid="{00000000-000C-0000-FFFF-FFFFD1000000}" r="I111" connectionId="0">
    <xmlCellPr id="1" xr6:uid="{00000000-0010-0000-D100-000001000000}" uniqueName="P1075301">
      <xmlPr mapId="1" xpath="/TFI-IZD-POD/IFP-GFI-IZD-POD_1000374/P1075301" xmlDataType="decimal"/>
    </xmlCellPr>
  </singleXmlCell>
  <singleXmlCell id="215" xr6:uid="{00000000-000C-0000-FFFF-FFFFD2000000}" r="H112" connectionId="0">
    <xmlCellPr id="1" xr6:uid="{00000000-0010-0000-D200-000001000000}" uniqueName="P1075302">
      <xmlPr mapId="1" xpath="/TFI-IZD-POD/IFP-GFI-IZD-POD_1000374/P1075302" xmlDataType="decimal"/>
    </xmlCellPr>
  </singleXmlCell>
  <singleXmlCell id="216" xr6:uid="{00000000-000C-0000-FFFF-FFFFD3000000}" r="I112" connectionId="0">
    <xmlCellPr id="1" xr6:uid="{00000000-0010-0000-D300-000001000000}" uniqueName="P1075303">
      <xmlPr mapId="1" xpath="/TFI-IZD-POD/IFP-GFI-IZD-POD_1000374/P1075303" xmlDataType="decimal"/>
    </xmlCellPr>
  </singleXmlCell>
  <singleXmlCell id="217" xr6:uid="{00000000-000C-0000-FFFF-FFFFD4000000}" r="H113" connectionId="0">
    <xmlCellPr id="1" xr6:uid="{00000000-0010-0000-D400-000001000000}" uniqueName="P1075304">
      <xmlPr mapId="1" xpath="/TFI-IZD-POD/IFP-GFI-IZD-POD_1000374/P1075304" xmlDataType="decimal"/>
    </xmlCellPr>
  </singleXmlCell>
  <singleXmlCell id="218" xr6:uid="{00000000-000C-0000-FFFF-FFFFD5000000}" r="I113" connectionId="0">
    <xmlCellPr id="1" xr6:uid="{00000000-0010-0000-D500-000001000000}" uniqueName="P1075305">
      <xmlPr mapId="1" xpath="/TFI-IZD-POD/IFP-GFI-IZD-POD_1000374/P1075305" xmlDataType="decimal"/>
    </xmlCellPr>
  </singleXmlCell>
  <singleXmlCell id="219" xr6:uid="{00000000-000C-0000-FFFF-FFFFD6000000}" r="H114" connectionId="0">
    <xmlCellPr id="1" xr6:uid="{00000000-0010-0000-D600-000001000000}" uniqueName="P1075306">
      <xmlPr mapId="1" xpath="/TFI-IZD-POD/IFP-GFI-IZD-POD_1000374/P1075306" xmlDataType="decimal"/>
    </xmlCellPr>
  </singleXmlCell>
  <singleXmlCell id="220" xr6:uid="{00000000-000C-0000-FFFF-FFFFD7000000}" r="I114" connectionId="0">
    <xmlCellPr id="1" xr6:uid="{00000000-0010-0000-D700-000001000000}" uniqueName="P1075307">
      <xmlPr mapId="1" xpath="/TFI-IZD-POD/IFP-GFI-IZD-POD_1000374/P1075307" xmlDataType="decimal"/>
    </xmlCellPr>
  </singleXmlCell>
  <singleXmlCell id="221" xr6:uid="{00000000-000C-0000-FFFF-FFFFD8000000}" r="H115" connectionId="0">
    <xmlCellPr id="1" xr6:uid="{00000000-0010-0000-D800-000001000000}" uniqueName="P1075308">
      <xmlPr mapId="1" xpath="/TFI-IZD-POD/IFP-GFI-IZD-POD_1000374/P1075308" xmlDataType="decimal"/>
    </xmlCellPr>
  </singleXmlCell>
  <singleXmlCell id="222" xr6:uid="{00000000-000C-0000-FFFF-FFFFD9000000}" r="I115" connectionId="0">
    <xmlCellPr id="1" xr6:uid="{00000000-0010-0000-D900-000001000000}" uniqueName="P1075309">
      <xmlPr mapId="1" xpath="/TFI-IZD-POD/IFP-GFI-IZD-POD_1000374/P1075309" xmlDataType="decimal"/>
    </xmlCellPr>
  </singleXmlCell>
  <singleXmlCell id="223" xr6:uid="{00000000-000C-0000-FFFF-FFFFDA000000}" r="H116" connectionId="0">
    <xmlCellPr id="1" xr6:uid="{00000000-0010-0000-DA00-000001000000}" uniqueName="P1075310">
      <xmlPr mapId="1" xpath="/TFI-IZD-POD/IFP-GFI-IZD-POD_1000374/P1075310" xmlDataType="decimal"/>
    </xmlCellPr>
  </singleXmlCell>
  <singleXmlCell id="224" xr6:uid="{00000000-000C-0000-FFFF-FFFFDB000000}" r="I116" connectionId="0">
    <xmlCellPr id="1" xr6:uid="{00000000-0010-0000-DB00-000001000000}" uniqueName="P1075311">
      <xmlPr mapId="1" xpath="/TFI-IZD-POD/IFP-GFI-IZD-POD_1000374/P1075311" xmlDataType="decimal"/>
    </xmlCellPr>
  </singleXmlCell>
  <singleXmlCell id="225" xr6:uid="{00000000-000C-0000-FFFF-FFFFDC000000}" r="H117" connectionId="0">
    <xmlCellPr id="1" xr6:uid="{00000000-0010-0000-DC00-000001000000}" uniqueName="P1075312">
      <xmlPr mapId="1" xpath="/TFI-IZD-POD/IFP-GFI-IZD-POD_1000374/P1075312" xmlDataType="decimal"/>
    </xmlCellPr>
  </singleXmlCell>
  <singleXmlCell id="226" xr6:uid="{00000000-000C-0000-FFFF-FFFFDD000000}" r="I117" connectionId="0">
    <xmlCellPr id="1" xr6:uid="{00000000-0010-0000-DD00-000001000000}" uniqueName="P1075313">
      <xmlPr mapId="1" xpath="/TFI-IZD-POD/IFP-GFI-IZD-POD_1000374/P1075313" xmlDataType="decimal"/>
    </xmlCellPr>
  </singleXmlCell>
  <singleXmlCell id="227" xr6:uid="{00000000-000C-0000-FFFF-FFFFDE000000}" r="H118" connectionId="0">
    <xmlCellPr id="1" xr6:uid="{00000000-0010-0000-DE00-000001000000}" uniqueName="P1075314">
      <xmlPr mapId="1" xpath="/TFI-IZD-POD/IFP-GFI-IZD-POD_1000374/P1075314" xmlDataType="decimal"/>
    </xmlCellPr>
  </singleXmlCell>
  <singleXmlCell id="228" xr6:uid="{00000000-000C-0000-FFFF-FFFFDF000000}" r="I118" connectionId="0">
    <xmlCellPr id="1" xr6:uid="{00000000-0010-0000-DF00-000001000000}" uniqueName="P1075315">
      <xmlPr mapId="1" xpath="/TFI-IZD-POD/IFP-GFI-IZD-POD_1000374/P1075315" xmlDataType="decimal"/>
    </xmlCellPr>
  </singleXmlCell>
  <singleXmlCell id="229" xr6:uid="{00000000-000C-0000-FFFF-FFFFE0000000}" r="H119" connectionId="0">
    <xmlCellPr id="1" xr6:uid="{00000000-0010-0000-E000-000001000000}" uniqueName="P1075316">
      <xmlPr mapId="1" xpath="/TFI-IZD-POD/IFP-GFI-IZD-POD_1000374/P1075316" xmlDataType="decimal"/>
    </xmlCellPr>
  </singleXmlCell>
  <singleXmlCell id="230" xr6:uid="{00000000-000C-0000-FFFF-FFFFE1000000}" r="I119" connectionId="0">
    <xmlCellPr id="1" xr6:uid="{00000000-0010-0000-E100-000001000000}" uniqueName="P1075317">
      <xmlPr mapId="1" xpath="/TFI-IZD-POD/IFP-GFI-IZD-POD_1000374/P1075317" xmlDataType="decimal"/>
    </xmlCellPr>
  </singleXmlCell>
  <singleXmlCell id="231" xr6:uid="{00000000-000C-0000-FFFF-FFFFE2000000}" r="H120" connectionId="0">
    <xmlCellPr id="1" xr6:uid="{00000000-0010-0000-E200-000001000000}" uniqueName="P1075318">
      <xmlPr mapId="1" xpath="/TFI-IZD-POD/IFP-GFI-IZD-POD_1000374/P1075318" xmlDataType="decimal"/>
    </xmlCellPr>
  </singleXmlCell>
  <singleXmlCell id="232" xr6:uid="{00000000-000C-0000-FFFF-FFFFE3000000}" r="I120" connectionId="0">
    <xmlCellPr id="1" xr6:uid="{00000000-0010-0000-E300-000001000000}" uniqueName="P1075319">
      <xmlPr mapId="1" xpath="/TFI-IZD-POD/IFP-GFI-IZD-POD_1000374/P1075319" xmlDataType="decimal"/>
    </xmlCellPr>
  </singleXmlCell>
  <singleXmlCell id="233" xr6:uid="{00000000-000C-0000-FFFF-FFFFE4000000}" r="H121" connectionId="0">
    <xmlCellPr id="1" xr6:uid="{00000000-0010-0000-E400-000001000000}" uniqueName="P1075320">
      <xmlPr mapId="1" xpath="/TFI-IZD-POD/IFP-GFI-IZD-POD_1000374/P1075320" xmlDataType="decimal"/>
    </xmlCellPr>
  </singleXmlCell>
  <singleXmlCell id="234" xr6:uid="{00000000-000C-0000-FFFF-FFFFE5000000}" r="I121" connectionId="0">
    <xmlCellPr id="1" xr6:uid="{00000000-0010-0000-E500-000001000000}" uniqueName="P1075321">
      <xmlPr mapId="1" xpath="/TFI-IZD-POD/IFP-GFI-IZD-POD_1000374/P1075321" xmlDataType="decimal"/>
    </xmlCellPr>
  </singleXmlCell>
  <singleXmlCell id="235" xr6:uid="{00000000-000C-0000-FFFF-FFFFE6000000}" r="H122" connectionId="0">
    <xmlCellPr id="1" xr6:uid="{00000000-0010-0000-E600-000001000000}" uniqueName="P1075322">
      <xmlPr mapId="1" xpath="/TFI-IZD-POD/IFP-GFI-IZD-POD_1000374/P1075322" xmlDataType="decimal"/>
    </xmlCellPr>
  </singleXmlCell>
  <singleXmlCell id="236" xr6:uid="{00000000-000C-0000-FFFF-FFFFE7000000}" r="I122" connectionId="0">
    <xmlCellPr id="1" xr6:uid="{00000000-0010-0000-E700-000001000000}" uniqueName="P1075323">
      <xmlPr mapId="1" xpath="/TFI-IZD-POD/IFP-GFI-IZD-POD_1000374/P1075323" xmlDataType="decimal"/>
    </xmlCellPr>
  </singleXmlCell>
  <singleXmlCell id="237" xr6:uid="{00000000-000C-0000-FFFF-FFFFE8000000}" r="H123" connectionId="0">
    <xmlCellPr id="1" xr6:uid="{00000000-0010-0000-E800-000001000000}" uniqueName="P1075324">
      <xmlPr mapId="1" xpath="/TFI-IZD-POD/IFP-GFI-IZD-POD_1000374/P1075324" xmlDataType="decimal"/>
    </xmlCellPr>
  </singleXmlCell>
  <singleXmlCell id="238" xr6:uid="{00000000-000C-0000-FFFF-FFFFE9000000}" r="I123" connectionId="0">
    <xmlCellPr id="1" xr6:uid="{00000000-0010-0000-E900-000001000000}" uniqueName="P1075325">
      <xmlPr mapId="1" xpath="/TFI-IZD-POD/IFP-GFI-IZD-POD_1000374/P1075325" xmlDataType="decimal"/>
    </xmlCellPr>
  </singleXmlCell>
  <singleXmlCell id="239" xr6:uid="{00000000-000C-0000-FFFF-FFFFEA000000}" r="H124" connectionId="0">
    <xmlCellPr id="1" xr6:uid="{00000000-0010-0000-EA00-000001000000}" uniqueName="P1075326">
      <xmlPr mapId="1" xpath="/TFI-IZD-POD/IFP-GFI-IZD-POD_1000374/P1075326" xmlDataType="decimal"/>
    </xmlCellPr>
  </singleXmlCell>
  <singleXmlCell id="240" xr6:uid="{00000000-000C-0000-FFFF-FFFFEB000000}" r="I124" connectionId="0">
    <xmlCellPr id="1" xr6:uid="{00000000-0010-0000-EB00-000001000000}" uniqueName="P1075327">
      <xmlPr mapId="1" xpath="/TFI-IZD-POD/IFP-GFI-IZD-POD_1000374/P1075327" xmlDataType="decimal"/>
    </xmlCellPr>
  </singleXmlCell>
  <singleXmlCell id="241" xr6:uid="{00000000-000C-0000-FFFF-FFFFEC000000}" r="H125" connectionId="0">
    <xmlCellPr id="1" xr6:uid="{00000000-0010-0000-EC00-000001000000}" uniqueName="P1075328">
      <xmlPr mapId="1" xpath="/TFI-IZD-POD/IFP-GFI-IZD-POD_1000374/P1075328" xmlDataType="decimal"/>
    </xmlCellPr>
  </singleXmlCell>
  <singleXmlCell id="242" xr6:uid="{00000000-000C-0000-FFFF-FFFFED000000}" r="I125" connectionId="0">
    <xmlCellPr id="1" xr6:uid="{00000000-0010-0000-ED00-000001000000}" uniqueName="P1075329">
      <xmlPr mapId="1" xpath="/TFI-IZD-POD/IFP-GFI-IZD-POD_1000374/P1075329" xmlDataType="decimal"/>
    </xmlCellPr>
  </singleXmlCell>
  <singleXmlCell id="243" xr6:uid="{00000000-000C-0000-FFFF-FFFFEE000000}" r="H126" connectionId="0">
    <xmlCellPr id="1" xr6:uid="{00000000-0010-0000-EE00-000001000000}" uniqueName="P1075330">
      <xmlPr mapId="1" xpath="/TFI-IZD-POD/IFP-GFI-IZD-POD_1000374/P1075330" xmlDataType="decimal"/>
    </xmlCellPr>
  </singleXmlCell>
  <singleXmlCell id="244" xr6:uid="{00000000-000C-0000-FFFF-FFFFEF000000}" r="I126" connectionId="0">
    <xmlCellPr id="1" xr6:uid="{00000000-0010-0000-EF00-000001000000}" uniqueName="P1075331">
      <xmlPr mapId="1" xpath="/TFI-IZD-POD/IFP-GFI-IZD-POD_1000374/P1075331" xmlDataType="decimal"/>
    </xmlCellPr>
  </singleXmlCell>
  <singleXmlCell id="245" xr6:uid="{00000000-000C-0000-FFFF-FFFFF0000000}" r="H127" connectionId="0">
    <xmlCellPr id="1" xr6:uid="{00000000-0010-0000-F000-000001000000}" uniqueName="P1075332">
      <xmlPr mapId="1" xpath="/TFI-IZD-POD/IFP-GFI-IZD-POD_1000374/P1075332" xmlDataType="decimal"/>
    </xmlCellPr>
  </singleXmlCell>
  <singleXmlCell id="246" xr6:uid="{00000000-000C-0000-FFFF-FFFFF1000000}" r="I127" connectionId="0">
    <xmlCellPr id="1" xr6:uid="{00000000-0010-0000-F100-000001000000}" uniqueName="P1075333">
      <xmlPr mapId="1" xpath="/TFI-IZD-POD/IFP-GFI-IZD-POD_1000374/P1075333" xmlDataType="decimal"/>
    </xmlCellPr>
  </singleXmlCell>
  <singleXmlCell id="247" xr6:uid="{00000000-000C-0000-FFFF-FFFFF2000000}" r="H128" connectionId="0">
    <xmlCellPr id="1" xr6:uid="{00000000-0010-0000-F200-000001000000}" uniqueName="P1075334">
      <xmlPr mapId="1" xpath="/TFI-IZD-POD/IFP-GFI-IZD-POD_1000374/P1075334" xmlDataType="decimal"/>
    </xmlCellPr>
  </singleXmlCell>
  <singleXmlCell id="248" xr6:uid="{00000000-000C-0000-FFFF-FFFFF3000000}" r="I128" connectionId="0">
    <xmlCellPr id="1" xr6:uid="{00000000-0010-0000-F300-000001000000}" uniqueName="P1075335">
      <xmlPr mapId="1" xpath="/TFI-IZD-POD/IFP-GFI-IZD-POD_1000374/P1075335" xmlDataType="decimal"/>
    </xmlCellPr>
  </singleXmlCell>
  <singleXmlCell id="249" xr6:uid="{00000000-000C-0000-FFFF-FFFFF4000000}" r="H129" connectionId="0">
    <xmlCellPr id="1" xr6:uid="{00000000-0010-0000-F400-000001000000}" uniqueName="P1075336">
      <xmlPr mapId="1" xpath="/TFI-IZD-POD/IFP-GFI-IZD-POD_1000374/P1075336" xmlDataType="decimal"/>
    </xmlCellPr>
  </singleXmlCell>
  <singleXmlCell id="250" xr6:uid="{00000000-000C-0000-FFFF-FFFFF5000000}" r="I129" connectionId="0">
    <xmlCellPr id="1" xr6:uid="{00000000-0010-0000-F500-000001000000}" uniqueName="P1075337">
      <xmlPr mapId="1" xpath="/TFI-IZD-POD/IFP-GFI-IZD-POD_1000374/P1075337" xmlDataType="decimal"/>
    </xmlCellPr>
  </singleXmlCell>
  <singleXmlCell id="251" xr6:uid="{00000000-000C-0000-FFFF-FFFFF6000000}" r="H130" connectionId="0">
    <xmlCellPr id="1" xr6:uid="{00000000-0010-0000-F600-000001000000}" uniqueName="P1075338">
      <xmlPr mapId="1" xpath="/TFI-IZD-POD/IFP-GFI-IZD-POD_1000374/P1075338" xmlDataType="decimal"/>
    </xmlCellPr>
  </singleXmlCell>
  <singleXmlCell id="252" xr6:uid="{00000000-000C-0000-FFFF-FFFFF7000000}" r="I130" connectionId="0">
    <xmlCellPr id="1" xr6:uid="{00000000-0010-0000-F700-000001000000}" uniqueName="P1075339">
      <xmlPr mapId="1" xpath="/TFI-IZD-POD/IFP-GFI-IZD-POD_1000374/P1075339" xmlDataType="decimal"/>
    </xmlCellPr>
  </singleXmlCell>
  <singleXmlCell id="253" xr6:uid="{00000000-000C-0000-FFFF-FFFFF8000000}" r="H131" connectionId="0">
    <xmlCellPr id="1" xr6:uid="{00000000-0010-0000-F800-000001000000}" uniqueName="P1075340">
      <xmlPr mapId="1" xpath="/TFI-IZD-POD/IFP-GFI-IZD-POD_1000374/P1075340" xmlDataType="decimal"/>
    </xmlCellPr>
  </singleXmlCell>
  <singleXmlCell id="254" xr6:uid="{00000000-000C-0000-FFFF-FFFFF9000000}" r="I131" connectionId="0">
    <xmlCellPr id="1" xr6:uid="{00000000-0010-0000-F900-000001000000}" uniqueName="P1075341">
      <xmlPr mapId="1" xpath="/TFI-IZD-POD/IFP-GFI-IZD-POD_1000374/P1075341" xmlDataType="decimal"/>
    </xmlCellPr>
  </singleXmlCell>
  <singleXmlCell id="255" xr6:uid="{00000000-000C-0000-FFFF-FFFFFA000000}" r="H132" connectionId="0">
    <xmlCellPr id="1" xr6:uid="{00000000-0010-0000-FA00-000001000000}" uniqueName="P1075342">
      <xmlPr mapId="1" xpath="/TFI-IZD-POD/IFP-GFI-IZD-POD_1000374/P1075342" xmlDataType="decimal"/>
    </xmlCellPr>
  </singleXmlCell>
  <singleXmlCell id="256" xr6:uid="{00000000-000C-0000-FFFF-FFFFFB000000}" r="I132"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3" xr6:uid="{00000000-000C-0000-FFFF-FFFF38020000}" r="H91" connectionId="0">
    <xmlCellPr id="1" xr6:uid="{00000000-0010-0000-3802-000001000000}" uniqueName="P1076385">
      <xmlPr mapId="1" xpath="/TFI-IZD-POD/ISD-GFI-IZD-POD_1000375/P1076385" xmlDataType="decimal"/>
    </xmlCellPr>
  </singleXmlCell>
  <singleXmlCell id="574" xr6:uid="{00000000-000C-0000-FFFF-FFFF39020000}" r="I91" connectionId="0">
    <xmlCellPr id="1" xr6:uid="{00000000-0010-0000-3902-000001000000}" uniqueName="P1082589">
      <xmlPr mapId="1" xpath="/TFI-IZD-POD/ISD-GFI-IZD-POD_1000375/P1082589" xmlDataType="decimal"/>
    </xmlCellPr>
  </singleXmlCell>
  <singleXmlCell id="575" xr6:uid="{00000000-000C-0000-FFFF-FFFF3A020000}" r="J91" connectionId="0">
    <xmlCellPr id="1" xr6:uid="{00000000-0010-0000-3A02-000001000000}" uniqueName="P1076386">
      <xmlPr mapId="1" xpath="/TFI-IZD-POD/ISD-GFI-IZD-POD_1000375/P1076386" xmlDataType="decimal"/>
    </xmlCellPr>
  </singleXmlCell>
  <singleXmlCell id="576" xr6:uid="{00000000-000C-0000-FFFF-FFFF3B020000}" r="K91" connectionId="0">
    <xmlCellPr id="1" xr6:uid="{00000000-0010-0000-3B02-000001000000}" uniqueName="P1082590">
      <xmlPr mapId="1" xpath="/TFI-IZD-POD/ISD-GFI-IZD-POD_1000375/P1082590" xmlDataType="decimal"/>
    </xmlCellPr>
  </singleXmlCell>
  <singleXmlCell id="577" xr6:uid="{00000000-000C-0000-FFFF-FFFF3C020000}" r="H92" connectionId="0">
    <xmlCellPr id="1" xr6:uid="{00000000-0010-0000-3C02-000001000000}" uniqueName="P1076387">
      <xmlPr mapId="1" xpath="/TFI-IZD-POD/ISD-GFI-IZD-POD_1000375/P1076387" xmlDataType="decimal"/>
    </xmlCellPr>
  </singleXmlCell>
  <singleXmlCell id="578" xr6:uid="{00000000-000C-0000-FFFF-FFFF3D020000}" r="I92" connectionId="0">
    <xmlCellPr id="1" xr6:uid="{00000000-0010-0000-3D02-000001000000}" uniqueName="P1082591">
      <xmlPr mapId="1" xpath="/TFI-IZD-POD/ISD-GFI-IZD-POD_1000375/P1082591" xmlDataType="decimal"/>
    </xmlCellPr>
  </singleXmlCell>
  <singleXmlCell id="579" xr6:uid="{00000000-000C-0000-FFFF-FFFF3E020000}" r="J92" connectionId="0">
    <xmlCellPr id="1" xr6:uid="{00000000-0010-0000-3E02-000001000000}" uniqueName="P1076388">
      <xmlPr mapId="1" xpath="/TFI-IZD-POD/ISD-GFI-IZD-POD_1000375/P1076388" xmlDataType="decimal"/>
    </xmlCellPr>
  </singleXmlCell>
  <singleXmlCell id="580" xr6:uid="{00000000-000C-0000-FFFF-FFFF3F020000}" r="K92" connectionId="0">
    <xmlCellPr id="1" xr6:uid="{00000000-0010-0000-3F02-000001000000}" uniqueName="P1082592">
      <xmlPr mapId="1" xpath="/TFI-IZD-POD/ISD-GFI-IZD-POD_1000375/P1082592" xmlDataType="decimal"/>
    </xmlCellPr>
  </singleXmlCell>
  <singleXmlCell id="581" xr6:uid="{00000000-000C-0000-FFFF-FFFF40020000}" r="H93" connectionId="0">
    <xmlCellPr id="1" xr6:uid="{00000000-0010-0000-4002-000001000000}" uniqueName="P1076389">
      <xmlPr mapId="1" xpath="/TFI-IZD-POD/ISD-GFI-IZD-POD_1000375/P1076389" xmlDataType="decimal"/>
    </xmlCellPr>
  </singleXmlCell>
  <singleXmlCell id="582" xr6:uid="{00000000-000C-0000-FFFF-FFFF41020000}" r="I93" connectionId="0">
    <xmlCellPr id="1" xr6:uid="{00000000-0010-0000-4102-000001000000}" uniqueName="P1082593">
      <xmlPr mapId="1" xpath="/TFI-IZD-POD/ISD-GFI-IZD-POD_1000375/P1082593" xmlDataType="decimal"/>
    </xmlCellPr>
  </singleXmlCell>
  <singleXmlCell id="583" xr6:uid="{00000000-000C-0000-FFFF-FFFF42020000}" r="J93" connectionId="0">
    <xmlCellPr id="1" xr6:uid="{00000000-0010-0000-4202-000001000000}" uniqueName="P1076390">
      <xmlPr mapId="1" xpath="/TFI-IZD-POD/ISD-GFI-IZD-POD_1000375/P1076390" xmlDataType="decimal"/>
    </xmlCellPr>
  </singleXmlCell>
  <singleXmlCell id="584" xr6:uid="{00000000-000C-0000-FFFF-FFFF43020000}" r="K93" connectionId="0">
    <xmlCellPr id="1" xr6:uid="{00000000-0010-0000-4302-000001000000}" uniqueName="P1082594">
      <xmlPr mapId="1" xpath="/TFI-IZD-POD/ISD-GFI-IZD-POD_1000375/P1082594" xmlDataType="decimal"/>
    </xmlCellPr>
  </singleXmlCell>
  <singleXmlCell id="585" xr6:uid="{00000000-000C-0000-FFFF-FFFF44020000}" r="H94" connectionId="0">
    <xmlCellPr id="1" xr6:uid="{00000000-0010-0000-4402-000001000000}" uniqueName="P1076391">
      <xmlPr mapId="1" xpath="/TFI-IZD-POD/ISD-GFI-IZD-POD_1000375/P1076391" xmlDataType="decimal"/>
    </xmlCellPr>
  </singleXmlCell>
  <singleXmlCell id="586" xr6:uid="{00000000-000C-0000-FFFF-FFFF45020000}" r="I94" connectionId="0">
    <xmlCellPr id="1" xr6:uid="{00000000-0010-0000-4502-000001000000}" uniqueName="P1082595">
      <xmlPr mapId="1" xpath="/TFI-IZD-POD/ISD-GFI-IZD-POD_1000375/P1082595" xmlDataType="decimal"/>
    </xmlCellPr>
  </singleXmlCell>
  <singleXmlCell id="587" xr6:uid="{00000000-000C-0000-FFFF-FFFF46020000}" r="J94" connectionId="0">
    <xmlCellPr id="1" xr6:uid="{00000000-0010-0000-4602-000001000000}" uniqueName="P1076392">
      <xmlPr mapId="1" xpath="/TFI-IZD-POD/ISD-GFI-IZD-POD_1000375/P1076392" xmlDataType="decimal"/>
    </xmlCellPr>
  </singleXmlCell>
  <singleXmlCell id="588" xr6:uid="{00000000-000C-0000-FFFF-FFFF47020000}" r="K94" connectionId="0">
    <xmlCellPr id="1" xr6:uid="{00000000-0010-0000-4702-000001000000}" uniqueName="P1082596">
      <xmlPr mapId="1" xpath="/TFI-IZD-POD/ISD-GFI-IZD-POD_1000375/P1082596" xmlDataType="decimal"/>
    </xmlCellPr>
  </singleXmlCell>
  <singleXmlCell id="589" xr6:uid="{00000000-000C-0000-FFFF-FFFF48020000}" r="H95" connectionId="0">
    <xmlCellPr id="1" xr6:uid="{00000000-0010-0000-4802-000001000000}" uniqueName="P1076393">
      <xmlPr mapId="1" xpath="/TFI-IZD-POD/ISD-GFI-IZD-POD_1000375/P1076393" xmlDataType="decimal"/>
    </xmlCellPr>
  </singleXmlCell>
  <singleXmlCell id="590" xr6:uid="{00000000-000C-0000-FFFF-FFFF49020000}" r="I95" connectionId="0">
    <xmlCellPr id="1" xr6:uid="{00000000-0010-0000-4902-000001000000}" uniqueName="P1082597">
      <xmlPr mapId="1" xpath="/TFI-IZD-POD/ISD-GFI-IZD-POD_1000375/P1082597" xmlDataType="decimal"/>
    </xmlCellPr>
  </singleXmlCell>
  <singleXmlCell id="591" xr6:uid="{00000000-000C-0000-FFFF-FFFF4A020000}" r="J95" connectionId="0">
    <xmlCellPr id="1" xr6:uid="{00000000-0010-0000-4A02-000001000000}" uniqueName="P1076394">
      <xmlPr mapId="1" xpath="/TFI-IZD-POD/ISD-GFI-IZD-POD_1000375/P1076394" xmlDataType="decimal"/>
    </xmlCellPr>
  </singleXmlCell>
  <singleXmlCell id="592" xr6:uid="{00000000-000C-0000-FFFF-FFFF4B020000}" r="K95" connectionId="0">
    <xmlCellPr id="1" xr6:uid="{00000000-0010-0000-4B02-000001000000}" uniqueName="P1082598">
      <xmlPr mapId="1" xpath="/TFI-IZD-POD/ISD-GFI-IZD-POD_1000375/P1082598" xmlDataType="decimal"/>
    </xmlCellPr>
  </singleXmlCell>
  <singleXmlCell id="593" xr6:uid="{00000000-000C-0000-FFFF-FFFF4C020000}" r="H96" connectionId="0">
    <xmlCellPr id="1" xr6:uid="{00000000-0010-0000-4C02-000001000000}" uniqueName="P1076395">
      <xmlPr mapId="1" xpath="/TFI-IZD-POD/ISD-GFI-IZD-POD_1000375/P1076395" xmlDataType="decimal"/>
    </xmlCellPr>
  </singleXmlCell>
  <singleXmlCell id="594" xr6:uid="{00000000-000C-0000-FFFF-FFFF4D020000}" r="I96" connectionId="0">
    <xmlCellPr id="1" xr6:uid="{00000000-0010-0000-4D02-000001000000}" uniqueName="P1082599">
      <xmlPr mapId="1" xpath="/TFI-IZD-POD/ISD-GFI-IZD-POD_1000375/P1082599" xmlDataType="decimal"/>
    </xmlCellPr>
  </singleXmlCell>
  <singleXmlCell id="595" xr6:uid="{00000000-000C-0000-FFFF-FFFF4E020000}" r="J96" connectionId="0">
    <xmlCellPr id="1" xr6:uid="{00000000-0010-0000-4E02-000001000000}" uniqueName="P1076396">
      <xmlPr mapId="1" xpath="/TFI-IZD-POD/ISD-GFI-IZD-POD_1000375/P1076396" xmlDataType="decimal"/>
    </xmlCellPr>
  </singleXmlCell>
  <singleXmlCell id="596" xr6:uid="{00000000-000C-0000-FFFF-FFFF4F020000}" r="K96" connectionId="0">
    <xmlCellPr id="1" xr6:uid="{00000000-0010-0000-4F02-000001000000}" uniqueName="P1082600">
      <xmlPr mapId="1" xpath="/TFI-IZD-POD/ISD-GFI-IZD-POD_1000375/P1082600" xmlDataType="decimal"/>
    </xmlCellPr>
  </singleXmlCell>
  <singleXmlCell id="597" xr6:uid="{00000000-000C-0000-FFFF-FFFF50020000}" r="H97" connectionId="0">
    <xmlCellPr id="1" xr6:uid="{00000000-0010-0000-5002-000001000000}" uniqueName="P1076397">
      <xmlPr mapId="1" xpath="/TFI-IZD-POD/ISD-GFI-IZD-POD_1000375/P1076397" xmlDataType="decimal"/>
    </xmlCellPr>
  </singleXmlCell>
  <singleXmlCell id="598" xr6:uid="{00000000-000C-0000-FFFF-FFFF51020000}" r="I97" connectionId="0">
    <xmlCellPr id="1" xr6:uid="{00000000-0010-0000-5102-000001000000}" uniqueName="P1082601">
      <xmlPr mapId="1" xpath="/TFI-IZD-POD/ISD-GFI-IZD-POD_1000375/P1082601" xmlDataType="decimal"/>
    </xmlCellPr>
  </singleXmlCell>
  <singleXmlCell id="599" xr6:uid="{00000000-000C-0000-FFFF-FFFF52020000}" r="J97" connectionId="0">
    <xmlCellPr id="1" xr6:uid="{00000000-0010-0000-5202-000001000000}" uniqueName="P1076398">
      <xmlPr mapId="1" xpath="/TFI-IZD-POD/ISD-GFI-IZD-POD_1000375/P1076398" xmlDataType="decimal"/>
    </xmlCellPr>
  </singleXmlCell>
  <singleXmlCell id="600" xr6:uid="{00000000-000C-0000-FFFF-FFFF53020000}" r="K97" connectionId="0">
    <xmlCellPr id="1" xr6:uid="{00000000-0010-0000-5302-000001000000}" uniqueName="P1082602">
      <xmlPr mapId="1" xpath="/TFI-IZD-POD/ISD-GFI-IZD-POD_1000375/P1082602" xmlDataType="decimal"/>
    </xmlCellPr>
  </singleXmlCell>
  <singleXmlCell id="601" xr6:uid="{00000000-000C-0000-FFFF-FFFF54020000}" r="H98" connectionId="0">
    <xmlCellPr id="1" xr6:uid="{00000000-0010-0000-5402-000001000000}" uniqueName="P1076399">
      <xmlPr mapId="1" xpath="/TFI-IZD-POD/ISD-GFI-IZD-POD_1000375/P1076399" xmlDataType="decimal"/>
    </xmlCellPr>
  </singleXmlCell>
  <singleXmlCell id="602" xr6:uid="{00000000-000C-0000-FFFF-FFFF55020000}" r="I98" connectionId="0">
    <xmlCellPr id="1" xr6:uid="{00000000-0010-0000-5502-000001000000}" uniqueName="P1082603">
      <xmlPr mapId="1" xpath="/TFI-IZD-POD/ISD-GFI-IZD-POD_1000375/P1082603" xmlDataType="decimal"/>
    </xmlCellPr>
  </singleXmlCell>
  <singleXmlCell id="603" xr6:uid="{00000000-000C-0000-FFFF-FFFF56020000}" r="J98" connectionId="0">
    <xmlCellPr id="1" xr6:uid="{00000000-0010-0000-5602-000001000000}" uniqueName="P1076400">
      <xmlPr mapId="1" xpath="/TFI-IZD-POD/ISD-GFI-IZD-POD_1000375/P1076400" xmlDataType="decimal"/>
    </xmlCellPr>
  </singleXmlCell>
  <singleXmlCell id="604" xr6:uid="{00000000-000C-0000-FFFF-FFFF57020000}" r="K98" connectionId="0">
    <xmlCellPr id="1" xr6:uid="{00000000-0010-0000-5702-000001000000}" uniqueName="P1082604">
      <xmlPr mapId="1" xpath="/TFI-IZD-POD/ISD-GFI-IZD-POD_1000375/P1082604" xmlDataType="decimal"/>
    </xmlCellPr>
  </singleXmlCell>
  <singleXmlCell id="605" xr6:uid="{00000000-000C-0000-FFFF-FFFF58020000}" r="H99" connectionId="0">
    <xmlCellPr id="1" xr6:uid="{00000000-0010-0000-5802-000001000000}" uniqueName="P1076401">
      <xmlPr mapId="1" xpath="/TFI-IZD-POD/ISD-GFI-IZD-POD_1000375/P1076401" xmlDataType="decimal"/>
    </xmlCellPr>
  </singleXmlCell>
  <singleXmlCell id="606" xr6:uid="{00000000-000C-0000-FFFF-FFFF59020000}" r="I99" connectionId="0">
    <xmlCellPr id="1" xr6:uid="{00000000-0010-0000-5902-000001000000}" uniqueName="P1082605">
      <xmlPr mapId="1" xpath="/TFI-IZD-POD/ISD-GFI-IZD-POD_1000375/P1082605" xmlDataType="decimal"/>
    </xmlCellPr>
  </singleXmlCell>
  <singleXmlCell id="607" xr6:uid="{00000000-000C-0000-FFFF-FFFF5A020000}" r="J99" connectionId="0">
    <xmlCellPr id="1" xr6:uid="{00000000-0010-0000-5A02-000001000000}" uniqueName="P1076402">
      <xmlPr mapId="1" xpath="/TFI-IZD-POD/ISD-GFI-IZD-POD_1000375/P1076402" xmlDataType="decimal"/>
    </xmlCellPr>
  </singleXmlCell>
  <singleXmlCell id="608" xr6:uid="{00000000-000C-0000-FFFF-FFFF5B020000}" r="K99" connectionId="0">
    <xmlCellPr id="1" xr6:uid="{00000000-0010-0000-5B02-000001000000}" uniqueName="P1082606">
      <xmlPr mapId="1" xpath="/TFI-IZD-POD/ISD-GFI-IZD-POD_1000375/P1082606" xmlDataType="decimal"/>
    </xmlCellPr>
  </singleXmlCell>
  <singleXmlCell id="609" xr6:uid="{00000000-000C-0000-FFFF-FFFF5C020000}" r="H100" connectionId="0">
    <xmlCellPr id="1" xr6:uid="{00000000-0010-0000-5C02-000001000000}" uniqueName="P1076403">
      <xmlPr mapId="1" xpath="/TFI-IZD-POD/ISD-GFI-IZD-POD_1000375/P1076403" xmlDataType="decimal"/>
    </xmlCellPr>
  </singleXmlCell>
  <singleXmlCell id="610" xr6:uid="{00000000-000C-0000-FFFF-FFFF5D020000}" r="I100" connectionId="0">
    <xmlCellPr id="1" xr6:uid="{00000000-0010-0000-5D02-000001000000}" uniqueName="P1082607">
      <xmlPr mapId="1" xpath="/TFI-IZD-POD/ISD-GFI-IZD-POD_1000375/P1082607" xmlDataType="decimal"/>
    </xmlCellPr>
  </singleXmlCell>
  <singleXmlCell id="611" xr6:uid="{00000000-000C-0000-FFFF-FFFF5E020000}" r="J100" connectionId="0">
    <xmlCellPr id="1" xr6:uid="{00000000-0010-0000-5E02-000001000000}" uniqueName="P1076404">
      <xmlPr mapId="1" xpath="/TFI-IZD-POD/ISD-GFI-IZD-POD_1000375/P1076404" xmlDataType="decimal"/>
    </xmlCellPr>
  </singleXmlCell>
  <singleXmlCell id="612" xr6:uid="{00000000-000C-0000-FFFF-FFFF5F020000}" r="K100" connectionId="0">
    <xmlCellPr id="1" xr6:uid="{00000000-0010-0000-5F02-000001000000}" uniqueName="P1082608">
      <xmlPr mapId="1" xpath="/TFI-IZD-POD/ISD-GFI-IZD-POD_1000375/P1082608" xmlDataType="decimal"/>
    </xmlCellPr>
  </singleXmlCell>
  <singleXmlCell id="613" xr6:uid="{00000000-000C-0000-FFFF-FFFF60020000}" r="H101" connectionId="0">
    <xmlCellPr id="1" xr6:uid="{00000000-0010-0000-6002-000001000000}" uniqueName="P1076405">
      <xmlPr mapId="1" xpath="/TFI-IZD-POD/ISD-GFI-IZD-POD_1000375/P1076405" xmlDataType="decimal"/>
    </xmlCellPr>
  </singleXmlCell>
  <singleXmlCell id="614" xr6:uid="{00000000-000C-0000-FFFF-FFFF61020000}" r="I101" connectionId="0">
    <xmlCellPr id="1" xr6:uid="{00000000-0010-0000-6102-000001000000}" uniqueName="P1082609">
      <xmlPr mapId="1" xpath="/TFI-IZD-POD/ISD-GFI-IZD-POD_1000375/P1082609" xmlDataType="decimal"/>
    </xmlCellPr>
  </singleXmlCell>
  <singleXmlCell id="615" xr6:uid="{00000000-000C-0000-FFFF-FFFF62020000}" r="J101" connectionId="0">
    <xmlCellPr id="1" xr6:uid="{00000000-0010-0000-6202-000001000000}" uniqueName="P1076406">
      <xmlPr mapId="1" xpath="/TFI-IZD-POD/ISD-GFI-IZD-POD_1000375/P1076406" xmlDataType="decimal"/>
    </xmlCellPr>
  </singleXmlCell>
  <singleXmlCell id="616" xr6:uid="{00000000-000C-0000-FFFF-FFFF63020000}" r="K101" connectionId="0">
    <xmlCellPr id="1" xr6:uid="{00000000-0010-0000-6302-000001000000}" uniqueName="P1082610">
      <xmlPr mapId="1" xpath="/TFI-IZD-POD/ISD-GFI-IZD-POD_1000375/P1082610" xmlDataType="decimal"/>
    </xmlCellPr>
  </singleXmlCell>
  <singleXmlCell id="617" xr6:uid="{00000000-000C-0000-FFFF-FFFF64020000}" r="H103" connectionId="0">
    <xmlCellPr id="1" xr6:uid="{00000000-0010-0000-6402-000001000000}" uniqueName="P1076407">
      <xmlPr mapId="1" xpath="/TFI-IZD-POD/ISD-GFI-IZD-POD_1000375/P1076407" xmlDataType="decimal"/>
    </xmlCellPr>
  </singleXmlCell>
  <singleXmlCell id="618" xr6:uid="{00000000-000C-0000-FFFF-FFFF65020000}" r="I103" connectionId="0">
    <xmlCellPr id="1" xr6:uid="{00000000-0010-0000-6502-000001000000}" uniqueName="P1082611">
      <xmlPr mapId="1" xpath="/TFI-IZD-POD/ISD-GFI-IZD-POD_1000375/P1082611" xmlDataType="decimal"/>
    </xmlCellPr>
  </singleXmlCell>
  <singleXmlCell id="619" xr6:uid="{00000000-000C-0000-FFFF-FFFF66020000}" r="J103" connectionId="0">
    <xmlCellPr id="1" xr6:uid="{00000000-0010-0000-6602-000001000000}" uniqueName="P1076408">
      <xmlPr mapId="1" xpath="/TFI-IZD-POD/ISD-GFI-IZD-POD_1000375/P1076408" xmlDataType="decimal"/>
    </xmlCellPr>
  </singleXmlCell>
  <singleXmlCell id="620" xr6:uid="{00000000-000C-0000-FFFF-FFFF67020000}" r="K103" connectionId="0">
    <xmlCellPr id="1" xr6:uid="{00000000-0010-0000-6702-000001000000}" uniqueName="P1082612">
      <xmlPr mapId="1" xpath="/TFI-IZD-POD/ISD-GFI-IZD-POD_1000375/P1082612" xmlDataType="decimal"/>
    </xmlCellPr>
  </singleXmlCell>
  <singleXmlCell id="621" xr6:uid="{00000000-000C-0000-FFFF-FFFF68020000}" r="H104" connectionId="0">
    <xmlCellPr id="1" xr6:uid="{00000000-0010-0000-6802-000001000000}" uniqueName="P1076409">
      <xmlPr mapId="1" xpath="/TFI-IZD-POD/ISD-GFI-IZD-POD_1000375/P1076409" xmlDataType="decimal"/>
    </xmlCellPr>
  </singleXmlCell>
  <singleXmlCell id="622" xr6:uid="{00000000-000C-0000-FFFF-FFFF69020000}" r="I104" connectionId="0">
    <xmlCellPr id="1" xr6:uid="{00000000-0010-0000-6902-000001000000}" uniqueName="P1082613">
      <xmlPr mapId="1" xpath="/TFI-IZD-POD/ISD-GFI-IZD-POD_1000375/P1082613" xmlDataType="decimal"/>
    </xmlCellPr>
  </singleXmlCell>
  <singleXmlCell id="623" xr6:uid="{00000000-000C-0000-FFFF-FFFF6A020000}" r="J104" connectionId="0">
    <xmlCellPr id="1" xr6:uid="{00000000-0010-0000-6A02-000001000000}" uniqueName="P1076410">
      <xmlPr mapId="1" xpath="/TFI-IZD-POD/ISD-GFI-IZD-POD_1000375/P1076410" xmlDataType="decimal"/>
    </xmlCellPr>
  </singleXmlCell>
  <singleXmlCell id="624" xr6:uid="{00000000-000C-0000-FFFF-FFFF6B020000}" r="K104" connectionId="0">
    <xmlCellPr id="1" xr6:uid="{00000000-0010-0000-6B02-000001000000}" uniqueName="P1082614">
      <xmlPr mapId="1" xpath="/TFI-IZD-POD/ISD-GFI-IZD-POD_1000375/P1082614" xmlDataType="decimal"/>
    </xmlCellPr>
  </singleXmlCell>
  <singleXmlCell id="625" xr6:uid="{00000000-000C-0000-FFFF-FFFF6C020000}" r="H105" connectionId="0">
    <xmlCellPr id="1" xr6:uid="{00000000-0010-0000-6C02-000001000000}" uniqueName="P1076411">
      <xmlPr mapId="1" xpath="/TFI-IZD-POD/ISD-GFI-IZD-POD_1000375/P1076411" xmlDataType="decimal"/>
    </xmlCellPr>
  </singleXmlCell>
  <singleXmlCell id="626" xr6:uid="{00000000-000C-0000-FFFF-FFFF6D020000}" r="I105" connectionId="0">
    <xmlCellPr id="1" xr6:uid="{00000000-0010-0000-6D02-000001000000}" uniqueName="P1082615">
      <xmlPr mapId="1" xpath="/TFI-IZD-POD/ISD-GFI-IZD-POD_1000375/P1082615" xmlDataType="decimal"/>
    </xmlCellPr>
  </singleXmlCell>
  <singleXmlCell id="627" xr6:uid="{00000000-000C-0000-FFFF-FFFF6E020000}" r="J105" connectionId="0">
    <xmlCellPr id="1" xr6:uid="{00000000-0010-0000-6E02-000001000000}" uniqueName="P1076412">
      <xmlPr mapId="1" xpath="/TFI-IZD-POD/ISD-GFI-IZD-POD_1000375/P1076412" xmlDataType="decimal"/>
    </xmlCellPr>
  </singleXmlCell>
  <singleXmlCell id="628" xr6:uid="{00000000-000C-0000-FFFF-FFFF6F020000}" r="K105" connectionId="0">
    <xmlCellPr id="1" xr6:uid="{00000000-0010-0000-6F02-000001000000}" uniqueName="P1082616">
      <xmlPr mapId="1" xpath="/TFI-IZD-POD/ISD-GFI-IZD-POD_1000375/P1082616"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2" connectionId="0">
    <xmlCellPr id="1" xr6:uid="{00000000-0010-0000-DC02-000001000000}" uniqueName="P1078107">
      <xmlPr mapId="1" xpath="/TFI-IZD-POD/NTD-GFI-IZD-POD_1000378/P1078107" xmlDataType="decimal"/>
    </xmlCellPr>
  </singleXmlCell>
  <singleXmlCell id="740" xr6:uid="{00000000-000C-0000-FFFF-FFFFDD020000}" r="I12" connectionId="0">
    <xmlCellPr id="1" xr6:uid="{00000000-0010-0000-DD02-000001000000}" uniqueName="P1078108">
      <xmlPr mapId="1" xpath="/TFI-IZD-POD/NTD-GFI-IZD-POD_1000378/P1078108" xmlDataType="decimal"/>
    </xmlCellPr>
  </singleXmlCell>
  <singleXmlCell id="741" xr6:uid="{00000000-000C-0000-FFFF-FFFFDE020000}" r="H13" connectionId="0">
    <xmlCellPr id="1" xr6:uid="{00000000-0010-0000-DE02-000001000000}" uniqueName="P1078109">
      <xmlPr mapId="1" xpath="/TFI-IZD-POD/NTD-GFI-IZD-POD_1000378/P1078109" xmlDataType="decimal"/>
    </xmlCellPr>
  </singleXmlCell>
  <singleXmlCell id="742" xr6:uid="{00000000-000C-0000-FFFF-FFFFDF020000}" r="I13" connectionId="0">
    <xmlCellPr id="1" xr6:uid="{00000000-0010-0000-DF02-000001000000}" uniqueName="P1078110">
      <xmlPr mapId="1" xpath="/TFI-IZD-POD/NTD-GFI-IZD-POD_1000378/P1078110" xmlDataType="decimal"/>
    </xmlCellPr>
  </singleXmlCell>
  <singleXmlCell id="743" xr6:uid="{00000000-000C-0000-FFFF-FFFFE0020000}" r="H14" connectionId="0">
    <xmlCellPr id="1" xr6:uid="{00000000-0010-0000-E002-000001000000}" uniqueName="P1078111">
      <xmlPr mapId="1" xpath="/TFI-IZD-POD/NTD-GFI-IZD-POD_1000378/P1078111" xmlDataType="decimal"/>
    </xmlCellPr>
  </singleXmlCell>
  <singleXmlCell id="744" xr6:uid="{00000000-000C-0000-FFFF-FFFFE1020000}" r="I14" connectionId="0">
    <xmlCellPr id="1" xr6:uid="{00000000-0010-0000-E102-000001000000}" uniqueName="P1078112">
      <xmlPr mapId="1" xpath="/TFI-IZD-POD/NTD-GFI-IZD-POD_1000378/P1078112" xmlDataType="decimal"/>
    </xmlCellPr>
  </singleXmlCell>
  <singleXmlCell id="745" xr6:uid="{00000000-000C-0000-FFFF-FFFFE2020000}" r="H15" connectionId="0">
    <xmlCellPr id="1" xr6:uid="{00000000-0010-0000-E202-000001000000}" uniqueName="P1078113">
      <xmlPr mapId="1" xpath="/TFI-IZD-POD/NTD-GFI-IZD-POD_1000378/P1078113" xmlDataType="decimal"/>
    </xmlCellPr>
  </singleXmlCell>
  <singleXmlCell id="746" xr6:uid="{00000000-000C-0000-FFFF-FFFFE3020000}" r="I15" connectionId="0">
    <xmlCellPr id="1" xr6:uid="{00000000-0010-0000-E302-000001000000}" uniqueName="P1078114">
      <xmlPr mapId="1" xpath="/TFI-IZD-POD/NTD-GFI-IZD-POD_1000378/P1078114" xmlDataType="decimal"/>
    </xmlCellPr>
  </singleXmlCell>
  <singleXmlCell id="749" xr6:uid="{00000000-000C-0000-FFFF-FFFFE4020000}" r="H16" connectionId="0">
    <xmlCellPr id="1" xr6:uid="{00000000-0010-0000-E402-000001000000}" uniqueName="P1078115">
      <xmlPr mapId="1" xpath="/TFI-IZD-POD/NTD-GFI-IZD-POD_1000378/P1078115" xmlDataType="decimal"/>
    </xmlCellPr>
  </singleXmlCell>
  <singleXmlCell id="750" xr6:uid="{00000000-000C-0000-FFFF-FFFFE5020000}" r="I16" connectionId="0">
    <xmlCellPr id="1" xr6:uid="{00000000-0010-0000-E502-000001000000}" uniqueName="P1078116">
      <xmlPr mapId="1" xpath="/TFI-IZD-POD/NTD-GFI-IZD-POD_1000378/P1078116" xmlDataType="decimal"/>
    </xmlCellPr>
  </singleXmlCell>
  <singleXmlCell id="751" xr6:uid="{00000000-000C-0000-FFFF-FFFFE6020000}" r="H17" connectionId="0">
    <xmlCellPr id="1" xr6:uid="{00000000-0010-0000-E602-000001000000}" uniqueName="P1078117">
      <xmlPr mapId="1" xpath="/TFI-IZD-POD/NTD-GFI-IZD-POD_1000378/P1078117" xmlDataType="decimal"/>
    </xmlCellPr>
  </singleXmlCell>
  <singleXmlCell id="752" xr6:uid="{00000000-000C-0000-FFFF-FFFFE7020000}" r="I17" connectionId="0">
    <xmlCellPr id="1" xr6:uid="{00000000-0010-0000-E702-000001000000}" uniqueName="P1078118">
      <xmlPr mapId="1" xpath="/TFI-IZD-POD/NTD-GFI-IZD-POD_1000378/P1078118" xmlDataType="decimal"/>
    </xmlCellPr>
  </singleXmlCell>
  <singleXmlCell id="753" xr6:uid="{00000000-000C-0000-FFFF-FFFFE8020000}" r="H18" connectionId="0">
    <xmlCellPr id="1" xr6:uid="{00000000-0010-0000-E802-000001000000}" uniqueName="P1078119">
      <xmlPr mapId="1" xpath="/TFI-IZD-POD/NTD-GFI-IZD-POD_1000378/P1078119" xmlDataType="decimal"/>
    </xmlCellPr>
  </singleXmlCell>
  <singleXmlCell id="754" xr6:uid="{00000000-000C-0000-FFFF-FFFFE9020000}" r="I18" connectionId="0">
    <xmlCellPr id="1" xr6:uid="{00000000-0010-0000-E902-000001000000}" uniqueName="P1078120">
      <xmlPr mapId="1" xpath="/TFI-IZD-POD/NTD-GFI-IZD-POD_1000378/P1078120" xmlDataType="decimal"/>
    </xmlCellPr>
  </singleXmlCell>
  <singleXmlCell id="755" xr6:uid="{00000000-000C-0000-FFFF-FFFFEA020000}" r="H19" connectionId="0">
    <xmlCellPr id="1" xr6:uid="{00000000-0010-0000-EA02-000001000000}" uniqueName="P1078121">
      <xmlPr mapId="1" xpath="/TFI-IZD-POD/NTD-GFI-IZD-POD_1000378/P1078121" xmlDataType="decimal"/>
    </xmlCellPr>
  </singleXmlCell>
  <singleXmlCell id="756" xr6:uid="{00000000-000C-0000-FFFF-FFFFEB020000}" r="I19" connectionId="0">
    <xmlCellPr id="1" xr6:uid="{00000000-0010-0000-EB02-000001000000}" uniqueName="P1078122">
      <xmlPr mapId="1" xpath="/TFI-IZD-POD/NTD-GFI-IZD-POD_1000378/P1078122" xmlDataType="decimal"/>
    </xmlCellPr>
  </singleXmlCell>
  <singleXmlCell id="757" xr6:uid="{00000000-000C-0000-FFFF-FFFFEC020000}" r="H21" connectionId="0">
    <xmlCellPr id="1" xr6:uid="{00000000-0010-0000-EC02-000001000000}" uniqueName="P1078123">
      <xmlPr mapId="1" xpath="/TFI-IZD-POD/NTD-GFI-IZD-POD_1000378/P1078123" xmlDataType="decimal"/>
    </xmlCellPr>
  </singleXmlCell>
  <singleXmlCell id="758" xr6:uid="{00000000-000C-0000-FFFF-FFFFED020000}" r="I21" connectionId="0">
    <xmlCellPr id="1" xr6:uid="{00000000-0010-0000-ED02-000001000000}" uniqueName="P1078124">
      <xmlPr mapId="1" xpath="/TFI-IZD-POD/NTD-GFI-IZD-POD_1000378/P1078124" xmlDataType="decimal"/>
    </xmlCellPr>
  </singleXmlCell>
  <singleXmlCell id="759" xr6:uid="{00000000-000C-0000-FFFF-FFFFEE020000}" r="H22" connectionId="0">
    <xmlCellPr id="1" xr6:uid="{00000000-0010-0000-EE02-000001000000}" uniqueName="P1078125">
      <xmlPr mapId="1" xpath="/TFI-IZD-POD/NTD-GFI-IZD-POD_1000378/P1078125" xmlDataType="decimal"/>
    </xmlCellPr>
  </singleXmlCell>
  <singleXmlCell id="760" xr6:uid="{00000000-000C-0000-FFFF-FFFFEF020000}" r="I22" connectionId="0">
    <xmlCellPr id="1" xr6:uid="{00000000-0010-0000-EF02-000001000000}" uniqueName="P1078126">
      <xmlPr mapId="1" xpath="/TFI-IZD-POD/NTD-GFI-IZD-POD_1000378/P1078126" xmlDataType="decimal"/>
    </xmlCellPr>
  </singleXmlCell>
  <singleXmlCell id="761" xr6:uid="{00000000-000C-0000-FFFF-FFFFF0020000}" r="H23" connectionId="0">
    <xmlCellPr id="1" xr6:uid="{00000000-0010-0000-F002-000001000000}" uniqueName="P1078127">
      <xmlPr mapId="1" xpath="/TFI-IZD-POD/NTD-GFI-IZD-POD_1000378/P1078127" xmlDataType="decimal"/>
    </xmlCellPr>
  </singleXmlCell>
  <singleXmlCell id="762" xr6:uid="{00000000-000C-0000-FFFF-FFFFF1020000}" r="I23" connectionId="0">
    <xmlCellPr id="1" xr6:uid="{00000000-0010-0000-F102-000001000000}" uniqueName="P1078128">
      <xmlPr mapId="1" xpath="/TFI-IZD-POD/NTD-GFI-IZD-POD_1000378/P1078128" xmlDataType="decimal"/>
    </xmlCellPr>
  </singleXmlCell>
  <singleXmlCell id="763" xr6:uid="{00000000-000C-0000-FFFF-FFFFF2020000}" r="H24" connectionId="0">
    <xmlCellPr id="1" xr6:uid="{00000000-0010-0000-F202-000001000000}" uniqueName="P1078129">
      <xmlPr mapId="1" xpath="/TFI-IZD-POD/NTD-GFI-IZD-POD_1000378/P1078129" xmlDataType="decimal"/>
    </xmlCellPr>
  </singleXmlCell>
  <singleXmlCell id="764" xr6:uid="{00000000-000C-0000-FFFF-FFFFF3020000}" r="I24" connectionId="0">
    <xmlCellPr id="1" xr6:uid="{00000000-0010-0000-F302-000001000000}" uniqueName="P1078130">
      <xmlPr mapId="1" xpath="/TFI-IZD-POD/NTD-GFI-IZD-POD_1000378/P1078130" xmlDataType="decimal"/>
    </xmlCellPr>
  </singleXmlCell>
  <singleXmlCell id="765" xr6:uid="{00000000-000C-0000-FFFF-FFFFF4020000}" r="H25" connectionId="0">
    <xmlCellPr id="1" xr6:uid="{00000000-0010-0000-F402-000001000000}" uniqueName="P1078131">
      <xmlPr mapId="1" xpath="/TFI-IZD-POD/NTD-GFI-IZD-POD_1000378/P1078131" xmlDataType="decimal"/>
    </xmlCellPr>
  </singleXmlCell>
  <singleXmlCell id="766" xr6:uid="{00000000-000C-0000-FFFF-FFFFF5020000}" r="I25" connectionId="0">
    <xmlCellPr id="1" xr6:uid="{00000000-0010-0000-F502-000001000000}" uniqueName="P1078132">
      <xmlPr mapId="1" xpath="/TFI-IZD-POD/NTD-GFI-IZD-POD_1000378/P1078132" xmlDataType="decimal"/>
    </xmlCellPr>
  </singleXmlCell>
  <singleXmlCell id="767" xr6:uid="{00000000-000C-0000-FFFF-FFFFF6020000}" r="H26" connectionId="0">
    <xmlCellPr id="1" xr6:uid="{00000000-0010-0000-F602-000001000000}" uniqueName="P1078133">
      <xmlPr mapId="1" xpath="/TFI-IZD-POD/NTD-GFI-IZD-POD_1000378/P1078133" xmlDataType="decimal"/>
    </xmlCellPr>
  </singleXmlCell>
  <singleXmlCell id="768" xr6:uid="{00000000-000C-0000-FFFF-FFFFF7020000}" r="I26" connectionId="0">
    <xmlCellPr id="1" xr6:uid="{00000000-0010-0000-F702-000001000000}" uniqueName="P1078134">
      <xmlPr mapId="1" xpath="/TFI-IZD-POD/NTD-GFI-IZD-POD_1000378/P1078134" xmlDataType="decimal"/>
    </xmlCellPr>
  </singleXmlCell>
  <singleXmlCell id="769" xr6:uid="{00000000-000C-0000-FFFF-FFFFF8020000}" r="H27" connectionId="0">
    <xmlCellPr id="1" xr6:uid="{00000000-0010-0000-F802-000001000000}" uniqueName="P1078135">
      <xmlPr mapId="1" xpath="/TFI-IZD-POD/NTD-GFI-IZD-POD_1000378/P1078135" xmlDataType="decimal"/>
    </xmlCellPr>
  </singleXmlCell>
  <singleXmlCell id="770" xr6:uid="{00000000-000C-0000-FFFF-FFFFF9020000}" r="I27" connectionId="0">
    <xmlCellPr id="1" xr6:uid="{00000000-0010-0000-F902-000001000000}" uniqueName="P1078136">
      <xmlPr mapId="1" xpath="/TFI-IZD-POD/NTD-GFI-IZD-POD_1000378/P1078136" xmlDataType="decimal"/>
    </xmlCellPr>
  </singleXmlCell>
  <singleXmlCell id="771" xr6:uid="{00000000-000C-0000-FFFF-FFFFFA020000}" r="H28" connectionId="0">
    <xmlCellPr id="1" xr6:uid="{00000000-0010-0000-FA02-000001000000}" uniqueName="P1078137">
      <xmlPr mapId="1" xpath="/TFI-IZD-POD/NTD-GFI-IZD-POD_1000378/P1078137" xmlDataType="decimal"/>
    </xmlCellPr>
  </singleXmlCell>
  <singleXmlCell id="772" xr6:uid="{00000000-000C-0000-FFFF-FFFFFB020000}" r="I28" connectionId="0">
    <xmlCellPr id="1" xr6:uid="{00000000-0010-0000-FB02-000001000000}" uniqueName="P1078138">
      <xmlPr mapId="1" xpath="/TFI-IZD-POD/NTD-GFI-IZD-POD_1000378/P1078138" xmlDataType="decimal"/>
    </xmlCellPr>
  </singleXmlCell>
  <singleXmlCell id="773" xr6:uid="{00000000-000C-0000-FFFF-FFFFFC020000}" r="H29" connectionId="0">
    <xmlCellPr id="1" xr6:uid="{00000000-0010-0000-FC02-000001000000}" uniqueName="P1078139">
      <xmlPr mapId="1" xpath="/TFI-IZD-POD/NTD-GFI-IZD-POD_1000378/P1078139" xmlDataType="decimal"/>
    </xmlCellPr>
  </singleXmlCell>
  <singleXmlCell id="774" xr6:uid="{00000000-000C-0000-FFFF-FFFFFD020000}" r="I29" connectionId="0">
    <xmlCellPr id="1" xr6:uid="{00000000-0010-0000-FD02-000001000000}" uniqueName="P1078140">
      <xmlPr mapId="1" xpath="/TFI-IZD-POD/NTD-GFI-IZD-POD_1000378/P1078140" xmlDataType="decimal"/>
    </xmlCellPr>
  </singleXmlCell>
  <singleXmlCell id="775" xr6:uid="{00000000-000C-0000-FFFF-FFFFFE020000}" r="H30" connectionId="0">
    <xmlCellPr id="1" xr6:uid="{00000000-0010-0000-FE02-000001000000}" uniqueName="P1078141">
      <xmlPr mapId="1" xpath="/TFI-IZD-POD/NTD-GFI-IZD-POD_1000378/P1078141" xmlDataType="decimal"/>
    </xmlCellPr>
  </singleXmlCell>
  <singleXmlCell id="776" xr6:uid="{00000000-000C-0000-FFFF-FFFFFF020000}" r="I30" connectionId="0">
    <xmlCellPr id="1" xr6:uid="{00000000-0010-0000-FF02-000001000000}" uniqueName="P1078142">
      <xmlPr mapId="1" xpath="/TFI-IZD-POD/NTD-GFI-IZD-POD_1000378/P1078142" xmlDataType="decimal"/>
    </xmlCellPr>
  </singleXmlCell>
  <singleXmlCell id="777" xr6:uid="{00000000-000C-0000-FFFF-FFFF00030000}" r="H31" connectionId="0">
    <xmlCellPr id="1" xr6:uid="{00000000-0010-0000-0003-000001000000}" uniqueName="P1078143">
      <xmlPr mapId="1" xpath="/TFI-IZD-POD/NTD-GFI-IZD-POD_1000378/P1078143" xmlDataType="decimal"/>
    </xmlCellPr>
  </singleXmlCell>
  <singleXmlCell id="778" xr6:uid="{00000000-000C-0000-FFFF-FFFF01030000}" r="I31" connectionId="0">
    <xmlCellPr id="1" xr6:uid="{00000000-0010-0000-0103-000001000000}" uniqueName="P1078144">
      <xmlPr mapId="1" xpath="/TFI-IZD-POD/NTD-GFI-IZD-POD_1000378/P1078144" xmlDataType="decimal"/>
    </xmlCellPr>
  </singleXmlCell>
  <singleXmlCell id="779" xr6:uid="{00000000-000C-0000-FFFF-FFFF02030000}" r="H32" connectionId="0">
    <xmlCellPr id="1" xr6:uid="{00000000-0010-0000-0203-000001000000}" uniqueName="P1078145">
      <xmlPr mapId="1" xpath="/TFI-IZD-POD/NTD-GFI-IZD-POD_1000378/P1078145" xmlDataType="decimal"/>
    </xmlCellPr>
  </singleXmlCell>
  <singleXmlCell id="780" xr6:uid="{00000000-000C-0000-FFFF-FFFF03030000}" r="I32" connectionId="0">
    <xmlCellPr id="1" xr6:uid="{00000000-0010-0000-0303-000001000000}" uniqueName="P1078146">
      <xmlPr mapId="1" xpath="/TFI-IZD-POD/NTD-GFI-IZD-POD_1000378/P1078146" xmlDataType="decimal"/>
    </xmlCellPr>
  </singleXmlCell>
  <singleXmlCell id="781" xr6:uid="{00000000-000C-0000-FFFF-FFFF04030000}" r="H33" connectionId="0">
    <xmlCellPr id="1" xr6:uid="{00000000-0010-0000-0403-000001000000}" uniqueName="P1078147">
      <xmlPr mapId="1" xpath="/TFI-IZD-POD/NTD-GFI-IZD-POD_1000378/P1078147" xmlDataType="decimal"/>
    </xmlCellPr>
  </singleXmlCell>
  <singleXmlCell id="782" xr6:uid="{00000000-000C-0000-FFFF-FFFF05030000}" r="I33" connectionId="0">
    <xmlCellPr id="1" xr6:uid="{00000000-0010-0000-0503-000001000000}" uniqueName="P1078148">
      <xmlPr mapId="1" xpath="/TFI-IZD-POD/NTD-GFI-IZD-POD_1000378/P1078148" xmlDataType="decimal"/>
    </xmlCellPr>
  </singleXmlCell>
  <singleXmlCell id="783" xr6:uid="{00000000-000C-0000-FFFF-FFFF06030000}" r="H34" connectionId="0">
    <xmlCellPr id="1" xr6:uid="{00000000-0010-0000-0603-000001000000}" uniqueName="P1078149">
      <xmlPr mapId="1" xpath="/TFI-IZD-POD/NTD-GFI-IZD-POD_1000378/P1078149" xmlDataType="decimal"/>
    </xmlCellPr>
  </singleXmlCell>
  <singleXmlCell id="784" xr6:uid="{00000000-000C-0000-FFFF-FFFF07030000}" r="I34" connectionId="0">
    <xmlCellPr id="1" xr6:uid="{00000000-0010-0000-0703-000001000000}" uniqueName="P1078150">
      <xmlPr mapId="1" xpath="/TFI-IZD-POD/NTD-GFI-IZD-POD_1000378/P1078150" xmlDataType="decimal"/>
    </xmlCellPr>
  </singleXmlCell>
  <singleXmlCell id="785" xr6:uid="{00000000-000C-0000-FFFF-FFFF08030000}" r="H36" connectionId="0">
    <xmlCellPr id="1" xr6:uid="{00000000-0010-0000-0803-000001000000}" uniqueName="P1078151">
      <xmlPr mapId="1" xpath="/TFI-IZD-POD/NTD-GFI-IZD-POD_1000378/P1078151" xmlDataType="decimal"/>
    </xmlCellPr>
  </singleXmlCell>
  <singleXmlCell id="786" xr6:uid="{00000000-000C-0000-FFFF-FFFF09030000}" r="I36" connectionId="0">
    <xmlCellPr id="1" xr6:uid="{00000000-0010-0000-0903-000001000000}" uniqueName="P1078152">
      <xmlPr mapId="1" xpath="/TFI-IZD-POD/NTD-GFI-IZD-POD_1000378/P1078152" xmlDataType="decimal"/>
    </xmlCellPr>
  </singleXmlCell>
  <singleXmlCell id="787" xr6:uid="{00000000-000C-0000-FFFF-FFFF0A030000}" r="H37" connectionId="0">
    <xmlCellPr id="1" xr6:uid="{00000000-0010-0000-0A03-000001000000}" uniqueName="P1078153">
      <xmlPr mapId="1" xpath="/TFI-IZD-POD/NTD-GFI-IZD-POD_1000378/P1078153" xmlDataType="decimal"/>
    </xmlCellPr>
  </singleXmlCell>
  <singleXmlCell id="788" xr6:uid="{00000000-000C-0000-FFFF-FFFF0B030000}" r="I37" connectionId="0">
    <xmlCellPr id="1" xr6:uid="{00000000-0010-0000-0B03-000001000000}" uniqueName="P1078154">
      <xmlPr mapId="1" xpath="/TFI-IZD-POD/NTD-GFI-IZD-POD_1000378/P1078154" xmlDataType="decimal"/>
    </xmlCellPr>
  </singleXmlCell>
  <singleXmlCell id="789" xr6:uid="{00000000-000C-0000-FFFF-FFFF0C030000}" r="H38" connectionId="0">
    <xmlCellPr id="1" xr6:uid="{00000000-0010-0000-0C03-000001000000}" uniqueName="P1078155">
      <xmlPr mapId="1" xpath="/TFI-IZD-POD/NTD-GFI-IZD-POD_1000378/P1078155" xmlDataType="decimal"/>
    </xmlCellPr>
  </singleXmlCell>
  <singleXmlCell id="790" xr6:uid="{00000000-000C-0000-FFFF-FFFF0D030000}" r="I38" connectionId="0">
    <xmlCellPr id="1" xr6:uid="{00000000-0010-0000-0D03-000001000000}" uniqueName="P1078156">
      <xmlPr mapId="1" xpath="/TFI-IZD-POD/NTD-GFI-IZD-POD_1000378/P1078156" xmlDataType="decimal"/>
    </xmlCellPr>
  </singleXmlCell>
  <singleXmlCell id="791" xr6:uid="{00000000-000C-0000-FFFF-FFFF0E030000}" r="H39" connectionId="0">
    <xmlCellPr id="1" xr6:uid="{00000000-0010-0000-0E03-000001000000}" uniqueName="P1078157">
      <xmlPr mapId="1" xpath="/TFI-IZD-POD/NTD-GFI-IZD-POD_1000378/P1078157" xmlDataType="decimal"/>
    </xmlCellPr>
  </singleXmlCell>
  <singleXmlCell id="792" xr6:uid="{00000000-000C-0000-FFFF-FFFF0F030000}" r="I39" connectionId="0">
    <xmlCellPr id="1" xr6:uid="{00000000-0010-0000-0F03-000001000000}" uniqueName="P1078158">
      <xmlPr mapId="1" xpath="/TFI-IZD-POD/NTD-GFI-IZD-POD_1000378/P1078158" xmlDataType="decimal"/>
    </xmlCellPr>
  </singleXmlCell>
  <singleXmlCell id="793" xr6:uid="{00000000-000C-0000-FFFF-FFFF10030000}" r="H40" connectionId="0">
    <xmlCellPr id="1" xr6:uid="{00000000-0010-0000-1003-000001000000}" uniqueName="P1078159">
      <xmlPr mapId="1" xpath="/TFI-IZD-POD/NTD-GFI-IZD-POD_1000378/P1078159" xmlDataType="decimal"/>
    </xmlCellPr>
  </singleXmlCell>
  <singleXmlCell id="794" xr6:uid="{00000000-000C-0000-FFFF-FFFF11030000}" r="I40" connectionId="0">
    <xmlCellPr id="1" xr6:uid="{00000000-0010-0000-1103-000001000000}" uniqueName="P1078160">
      <xmlPr mapId="1" xpath="/TFI-IZD-POD/NTD-GFI-IZD-POD_1000378/P1078160" xmlDataType="decimal"/>
    </xmlCellPr>
  </singleXmlCell>
  <singleXmlCell id="795" xr6:uid="{00000000-000C-0000-FFFF-FFFF12030000}" r="H41" connectionId="0">
    <xmlCellPr id="1" xr6:uid="{00000000-0010-0000-1203-000001000000}" uniqueName="P1078161">
      <xmlPr mapId="1" xpath="/TFI-IZD-POD/NTD-GFI-IZD-POD_1000378/P1078161" xmlDataType="decimal"/>
    </xmlCellPr>
  </singleXmlCell>
  <singleXmlCell id="796" xr6:uid="{00000000-000C-0000-FFFF-FFFF13030000}" r="I41" connectionId="0">
    <xmlCellPr id="1" xr6:uid="{00000000-0010-0000-1303-000001000000}" uniqueName="P1078162">
      <xmlPr mapId="1" xpath="/TFI-IZD-POD/NTD-GFI-IZD-POD_1000378/P1078162" xmlDataType="decimal"/>
    </xmlCellPr>
  </singleXmlCell>
  <singleXmlCell id="797" xr6:uid="{00000000-000C-0000-FFFF-FFFF14030000}" r="H42" connectionId="0">
    <xmlCellPr id="1" xr6:uid="{00000000-0010-0000-1403-000001000000}" uniqueName="P1078163">
      <xmlPr mapId="1" xpath="/TFI-IZD-POD/NTD-GFI-IZD-POD_1000378/P1078163" xmlDataType="decimal"/>
    </xmlCellPr>
  </singleXmlCell>
  <singleXmlCell id="798" xr6:uid="{00000000-000C-0000-FFFF-FFFF15030000}" r="I42" connectionId="0">
    <xmlCellPr id="1" xr6:uid="{00000000-0010-0000-1503-000001000000}" uniqueName="P1078164">
      <xmlPr mapId="1" xpath="/TFI-IZD-POD/NTD-GFI-IZD-POD_1000378/P1078164" xmlDataType="decimal"/>
    </xmlCellPr>
  </singleXmlCell>
  <singleXmlCell id="799" xr6:uid="{00000000-000C-0000-FFFF-FFFF16030000}" r="H43" connectionId="0">
    <xmlCellPr id="1" xr6:uid="{00000000-0010-0000-1603-000001000000}" uniqueName="P1078165">
      <xmlPr mapId="1" xpath="/TFI-IZD-POD/NTD-GFI-IZD-POD_1000378/P1078165" xmlDataType="decimal"/>
    </xmlCellPr>
  </singleXmlCell>
  <singleXmlCell id="800" xr6:uid="{00000000-000C-0000-FFFF-FFFF17030000}" r="I43" connectionId="0">
    <xmlCellPr id="1" xr6:uid="{00000000-0010-0000-1703-000001000000}" uniqueName="P1078166">
      <xmlPr mapId="1" xpath="/TFI-IZD-POD/NTD-GFI-IZD-POD_1000378/P1078166" xmlDataType="decimal"/>
    </xmlCellPr>
  </singleXmlCell>
  <singleXmlCell id="801" xr6:uid="{00000000-000C-0000-FFFF-FFFF18030000}" r="H44" connectionId="0">
    <xmlCellPr id="1" xr6:uid="{00000000-0010-0000-1803-000001000000}" uniqueName="P1078167">
      <xmlPr mapId="1" xpath="/TFI-IZD-POD/NTD-GFI-IZD-POD_1000378/P1078167" xmlDataType="decimal"/>
    </xmlCellPr>
  </singleXmlCell>
  <singleXmlCell id="802" xr6:uid="{00000000-000C-0000-FFFF-FFFF19030000}" r="I44" connectionId="0">
    <xmlCellPr id="1" xr6:uid="{00000000-0010-0000-1903-000001000000}" uniqueName="P1078168">
      <xmlPr mapId="1" xpath="/TFI-IZD-POD/NTD-GFI-IZD-POD_1000378/P1078168" xmlDataType="decimal"/>
    </xmlCellPr>
  </singleXmlCell>
  <singleXmlCell id="803" xr6:uid="{00000000-000C-0000-FFFF-FFFF1A030000}" r="H45" connectionId="0">
    <xmlCellPr id="1" xr6:uid="{00000000-0010-0000-1A03-000001000000}" uniqueName="P1078169">
      <xmlPr mapId="1" xpath="/TFI-IZD-POD/NTD-GFI-IZD-POD_1000378/P1078169" xmlDataType="decimal"/>
    </xmlCellPr>
  </singleXmlCell>
  <singleXmlCell id="804" xr6:uid="{00000000-000C-0000-FFFF-FFFF1B030000}" r="I45" connectionId="0">
    <xmlCellPr id="1" xr6:uid="{00000000-0010-0000-1B03-000001000000}" uniqueName="P1078170">
      <xmlPr mapId="1" xpath="/TFI-IZD-POD/NTD-GFI-IZD-POD_1000378/P1078170" xmlDataType="decimal"/>
    </xmlCellPr>
  </singleXmlCell>
  <singleXmlCell id="805" xr6:uid="{00000000-000C-0000-FFFF-FFFF1C030000}" r="H46" connectionId="0">
    <xmlCellPr id="1" xr6:uid="{00000000-0010-0000-1C03-000001000000}" uniqueName="P1078171">
      <xmlPr mapId="1" xpath="/TFI-IZD-POD/NTD-GFI-IZD-POD_1000378/P1078171" xmlDataType="decimal"/>
    </xmlCellPr>
  </singleXmlCell>
  <singleXmlCell id="806" xr6:uid="{00000000-000C-0000-FFFF-FFFF1D030000}" r="I46" connectionId="0">
    <xmlCellPr id="1" xr6:uid="{00000000-0010-0000-1D03-000001000000}" uniqueName="P1078172">
      <xmlPr mapId="1" xpath="/TFI-IZD-POD/NTD-GFI-IZD-POD_1000378/P1078172" xmlDataType="decimal"/>
    </xmlCellPr>
  </singleXmlCell>
  <singleXmlCell id="807" xr6:uid="{00000000-000C-0000-FFFF-FFFF1E030000}" r="H47" connectionId="0">
    <xmlCellPr id="1" xr6:uid="{00000000-0010-0000-1E03-000001000000}" uniqueName="P1078173">
      <xmlPr mapId="1" xpath="/TFI-IZD-POD/NTD-GFI-IZD-POD_1000378/P1078173" xmlDataType="decimal"/>
    </xmlCellPr>
  </singleXmlCell>
  <singleXmlCell id="808" xr6:uid="{00000000-000C-0000-FFFF-FFFF1F030000}" r="I47" connectionId="0">
    <xmlCellPr id="1" xr6:uid="{00000000-0010-0000-1F03-000001000000}" uniqueName="P1078174">
      <xmlPr mapId="1" xpath="/TFI-IZD-POD/NTD-GFI-IZD-POD_1000378/P1078174" xmlDataType="decimal"/>
    </xmlCellPr>
  </singleXmlCell>
  <singleXmlCell id="809" xr6:uid="{00000000-000C-0000-FFFF-FFFF20030000}" r="H48" connectionId="0">
    <xmlCellPr id="1" xr6:uid="{00000000-0010-0000-2003-000001000000}" uniqueName="P1078175">
      <xmlPr mapId="1" xpath="/TFI-IZD-POD/NTD-GFI-IZD-POD_1000378/P1078175" xmlDataType="decimal"/>
    </xmlCellPr>
  </singleXmlCell>
  <singleXmlCell id="810" xr6:uid="{00000000-000C-0000-FFFF-FFFF21030000}" r="I48" connectionId="0">
    <xmlCellPr id="1" xr6:uid="{00000000-0010-0000-2103-000001000000}" uniqueName="P1078176">
      <xmlPr mapId="1" xpath="/TFI-IZD-POD/NTD-GFI-IZD-POD_1000378/P1078176" xmlDataType="decimal"/>
    </xmlCellPr>
  </singleXmlCell>
  <singleXmlCell id="811" xr6:uid="{00000000-000C-0000-FFFF-FFFF22030000}" r="H49" connectionId="0">
    <xmlCellPr id="1" xr6:uid="{00000000-0010-0000-2203-000001000000}" uniqueName="P1078177">
      <xmlPr mapId="1" xpath="/TFI-IZD-POD/NTD-GFI-IZD-POD_1000378/P1078177" xmlDataType="decimal"/>
    </xmlCellPr>
  </singleXmlCell>
  <singleXmlCell id="812" xr6:uid="{00000000-000C-0000-FFFF-FFFF23030000}" r="I49" connectionId="0">
    <xmlCellPr id="1" xr6:uid="{00000000-0010-0000-2303-000001000000}" uniqueName="P1078178">
      <xmlPr mapId="1" xpath="/TFI-IZD-POD/NTD-GFI-IZD-POD_1000378/P1078178" xmlDataType="decimal"/>
    </xmlCellPr>
  </singleXmlCell>
  <singleXmlCell id="813" xr6:uid="{00000000-000C-0000-FFFF-FFFF24030000}" r="H50" connectionId="0">
    <xmlCellPr id="1" xr6:uid="{00000000-0010-0000-2403-000001000000}" uniqueName="P1078179">
      <xmlPr mapId="1" xpath="/TFI-IZD-POD/NTD-GFI-IZD-POD_1000378/P1078179" xmlDataType="decimal"/>
    </xmlCellPr>
  </singleXmlCell>
  <singleXmlCell id="814" xr6:uid="{00000000-000C-0000-FFFF-FFFF25030000}" r="I50" connectionId="0">
    <xmlCellPr id="1" xr6:uid="{00000000-0010-0000-2503-000001000000}" uniqueName="P1078180">
      <xmlPr mapId="1" xpath="/TFI-IZD-POD/NTD-GFI-IZD-POD_1000378/P1078180" xmlDataType="decimal"/>
    </xmlCellPr>
  </singleXmlCell>
  <singleXmlCell id="815" xr6:uid="{00000000-000C-0000-FFFF-FFFF26030000}" r="H51" connectionId="0">
    <xmlCellPr id="1" xr6:uid="{00000000-0010-0000-2603-000001000000}" uniqueName="P1078181">
      <xmlPr mapId="1" xpath="/TFI-IZD-POD/NTD-GFI-IZD-POD_1000378/P1078181" xmlDataType="decimal"/>
    </xmlCellPr>
  </singleXmlCell>
  <singleXmlCell id="816" xr6:uid="{00000000-000C-0000-FFFF-FFFF27030000}" r="I51" connectionId="0">
    <xmlCellPr id="1" xr6:uid="{00000000-0010-0000-2703-000001000000}" uniqueName="P1078182">
      <xmlPr mapId="1"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S7" connectionId="0">
    <xmlCellPr id="1" xr6:uid="{00000000-0010-0000-3303-000001000000}" uniqueName="P1081535">
      <xmlPr mapId="1" xpath="/TFI-IZD-POD/IPK-GFI-IZD-POD_1000380/P1081535" xmlDataType="decimal"/>
    </xmlCellPr>
  </singleXmlCell>
  <singleXmlCell id="845" xr6:uid="{00000000-000C-0000-FFFF-FFFF34030000}" r="T7" connectionId="0">
    <xmlCellPr id="1" xr6:uid="{00000000-0010-0000-3403-000001000000}" uniqueName="P1081536">
      <xmlPr mapId="1" xpath="/TFI-IZD-POD/IPK-GFI-IZD-POD_1000380/P1081536" xmlDataType="decimal"/>
    </xmlCellPr>
  </singleXmlCell>
  <singleXmlCell id="846" xr6:uid="{00000000-000C-0000-FFFF-FFFF35030000}" r="U7" connectionId="0">
    <xmlCellPr id="1" xr6:uid="{00000000-0010-0000-3503-000001000000}" uniqueName="P1081537">
      <xmlPr mapId="1" xpath="/TFI-IZD-POD/IPK-GFI-IZD-POD_1000380/P1081537" xmlDataType="decimal"/>
    </xmlCellPr>
  </singleXmlCell>
  <singleXmlCell id="847" xr6:uid="{00000000-000C-0000-FFFF-FFFF36030000}" r="V7" connectionId="0">
    <xmlCellPr id="1" xr6:uid="{00000000-0010-0000-3603-000001000000}" uniqueName="P1081538">
      <xmlPr mapId="1" xpath="/TFI-IZD-POD/IPK-GFI-IZD-POD_1000380/P1081538" xmlDataType="decimal"/>
    </xmlCellPr>
  </singleXmlCell>
  <singleXmlCell id="848" xr6:uid="{00000000-000C-0000-FFFF-FFFF37030000}" r="W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S8" connectionId="0">
    <xmlCellPr id="1" xr6:uid="{00000000-0010-0000-4303-000001000000}" uniqueName="P1081649">
      <xmlPr mapId="1" xpath="/TFI-IZD-POD/IPK-GFI-IZD-POD_1000380/P1081649" xmlDataType="decimal"/>
    </xmlCellPr>
  </singleXmlCell>
  <singleXmlCell id="861" xr6:uid="{00000000-000C-0000-FFFF-FFFF44030000}" r="T8" connectionId="0">
    <xmlCellPr id="1" xr6:uid="{00000000-0010-0000-4403-000001000000}" uniqueName="P1081651">
      <xmlPr mapId="1" xpath="/TFI-IZD-POD/IPK-GFI-IZD-POD_1000380/P1081651" xmlDataType="decimal"/>
    </xmlCellPr>
  </singleXmlCell>
  <singleXmlCell id="862" xr6:uid="{00000000-000C-0000-FFFF-FFFF45030000}" r="U8" connectionId="0">
    <xmlCellPr id="1" xr6:uid="{00000000-0010-0000-4503-000001000000}" uniqueName="P1081656">
      <xmlPr mapId="1" xpath="/TFI-IZD-POD/IPK-GFI-IZD-POD_1000380/P1081656" xmlDataType="decimal"/>
    </xmlCellPr>
  </singleXmlCell>
  <singleXmlCell id="863" xr6:uid="{00000000-000C-0000-FFFF-FFFF46030000}" r="V8" connectionId="0">
    <xmlCellPr id="1" xr6:uid="{00000000-0010-0000-4603-000001000000}" uniqueName="P1081658">
      <xmlPr mapId="1" xpath="/TFI-IZD-POD/IPK-GFI-IZD-POD_1000380/P1081658" xmlDataType="decimal"/>
    </xmlCellPr>
  </singleXmlCell>
  <singleXmlCell id="864" xr6:uid="{00000000-000C-0000-FFFF-FFFF47030000}" r="W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S9" connectionId="0">
    <xmlCellPr id="1" xr6:uid="{00000000-0010-0000-5303-000001000000}" uniqueName="P1081664">
      <xmlPr mapId="1" xpath="/TFI-IZD-POD/IPK-GFI-IZD-POD_1000380/P1081664" xmlDataType="decimal"/>
    </xmlCellPr>
  </singleXmlCell>
  <singleXmlCell id="877" xr6:uid="{00000000-000C-0000-FFFF-FFFF54030000}" r="T9" connectionId="0">
    <xmlCellPr id="1" xr6:uid="{00000000-0010-0000-5403-000001000000}" uniqueName="P1081666">
      <xmlPr mapId="1" xpath="/TFI-IZD-POD/IPK-GFI-IZD-POD_1000380/P1081666" xmlDataType="decimal"/>
    </xmlCellPr>
  </singleXmlCell>
  <singleXmlCell id="878" xr6:uid="{00000000-000C-0000-FFFF-FFFF55030000}" r="U9" connectionId="0">
    <xmlCellPr id="1" xr6:uid="{00000000-0010-0000-5503-000001000000}" uniqueName="P1081668">
      <xmlPr mapId="1" xpath="/TFI-IZD-POD/IPK-GFI-IZD-POD_1000380/P1081668" xmlDataType="decimal"/>
    </xmlCellPr>
  </singleXmlCell>
  <singleXmlCell id="879" xr6:uid="{00000000-000C-0000-FFFF-FFFF56030000}" r="V9" connectionId="0">
    <xmlCellPr id="1" xr6:uid="{00000000-0010-0000-5603-000001000000}" uniqueName="P1081670">
      <xmlPr mapId="1" xpath="/TFI-IZD-POD/IPK-GFI-IZD-POD_1000380/P1081670" xmlDataType="decimal"/>
    </xmlCellPr>
  </singleXmlCell>
  <singleXmlCell id="880" xr6:uid="{00000000-000C-0000-FFFF-FFFF57030000}" r="W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S10" connectionId="0">
    <xmlCellPr id="1" xr6:uid="{00000000-0010-0000-6303-000001000000}" uniqueName="P1081676">
      <xmlPr mapId="1" xpath="/TFI-IZD-POD/IPK-GFI-IZD-POD_1000380/P1081676" xmlDataType="decimal"/>
    </xmlCellPr>
  </singleXmlCell>
  <singleXmlCell id="909" xr6:uid="{00000000-000C-0000-FFFF-FFFF64030000}" r="T10" connectionId="0">
    <xmlCellPr id="1" xr6:uid="{00000000-0010-0000-6403-000001000000}" uniqueName="P1081678">
      <xmlPr mapId="1" xpath="/TFI-IZD-POD/IPK-GFI-IZD-POD_1000380/P1081678" xmlDataType="decimal"/>
    </xmlCellPr>
  </singleXmlCell>
  <singleXmlCell id="910" xr6:uid="{00000000-000C-0000-FFFF-FFFF65030000}" r="U10" connectionId="0">
    <xmlCellPr id="1" xr6:uid="{00000000-0010-0000-6503-000001000000}" uniqueName="P1081680">
      <xmlPr mapId="1" xpath="/TFI-IZD-POD/IPK-GFI-IZD-POD_1000380/P1081680" xmlDataType="decimal"/>
    </xmlCellPr>
  </singleXmlCell>
  <singleXmlCell id="911" xr6:uid="{00000000-000C-0000-FFFF-FFFF66030000}" r="V10" connectionId="0">
    <xmlCellPr id="1" xr6:uid="{00000000-0010-0000-6603-000001000000}" uniqueName="P1081682">
      <xmlPr mapId="1" xpath="/TFI-IZD-POD/IPK-GFI-IZD-POD_1000380/P1081682" xmlDataType="decimal"/>
    </xmlCellPr>
  </singleXmlCell>
  <singleXmlCell id="912" xr6:uid="{00000000-000C-0000-FFFF-FFFF67030000}" r="W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S11" connectionId="0">
    <xmlCellPr id="1" xr6:uid="{00000000-0010-0000-7303-000001000000}" uniqueName="P1081687">
      <xmlPr mapId="1" xpath="/TFI-IZD-POD/IPK-GFI-IZD-POD_1000380/P1081687" xmlDataType="decimal"/>
    </xmlCellPr>
  </singleXmlCell>
  <singleXmlCell id="925" xr6:uid="{00000000-000C-0000-FFFF-FFFF74030000}" r="T11" connectionId="0">
    <xmlCellPr id="1" xr6:uid="{00000000-0010-0000-7403-000001000000}" uniqueName="P1081688">
      <xmlPr mapId="1" xpath="/TFI-IZD-POD/IPK-GFI-IZD-POD_1000380/P1081688" xmlDataType="decimal"/>
    </xmlCellPr>
  </singleXmlCell>
  <singleXmlCell id="926" xr6:uid="{00000000-000C-0000-FFFF-FFFF75030000}" r="U11" connectionId="0">
    <xmlCellPr id="1" xr6:uid="{00000000-0010-0000-7503-000001000000}" uniqueName="P1081689">
      <xmlPr mapId="1" xpath="/TFI-IZD-POD/IPK-GFI-IZD-POD_1000380/P1081689" xmlDataType="decimal"/>
    </xmlCellPr>
  </singleXmlCell>
  <singleXmlCell id="927" xr6:uid="{00000000-000C-0000-FFFF-FFFF76030000}" r="V11" connectionId="0">
    <xmlCellPr id="1" xr6:uid="{00000000-0010-0000-7603-000001000000}" uniqueName="P1081690">
      <xmlPr mapId="1" xpath="/TFI-IZD-POD/IPK-GFI-IZD-POD_1000380/P1081690" xmlDataType="decimal"/>
    </xmlCellPr>
  </singleXmlCell>
  <singleXmlCell id="928" xr6:uid="{00000000-000C-0000-FFFF-FFFF77030000}" r="W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S12" connectionId="0">
    <xmlCellPr id="1" xr6:uid="{00000000-0010-0000-8303-000001000000}" uniqueName="P1081699">
      <xmlPr mapId="1" xpath="/TFI-IZD-POD/IPK-GFI-IZD-POD_1000380/P1081699" xmlDataType="decimal"/>
    </xmlCellPr>
  </singleXmlCell>
  <singleXmlCell id="941" xr6:uid="{00000000-000C-0000-FFFF-FFFF84030000}" r="T12" connectionId="0">
    <xmlCellPr id="1" xr6:uid="{00000000-0010-0000-8403-000001000000}" uniqueName="P1081700">
      <xmlPr mapId="1" xpath="/TFI-IZD-POD/IPK-GFI-IZD-POD_1000380/P1081700" xmlDataType="decimal"/>
    </xmlCellPr>
  </singleXmlCell>
  <singleXmlCell id="942" xr6:uid="{00000000-000C-0000-FFFF-FFFF85030000}" r="U12" connectionId="0">
    <xmlCellPr id="1" xr6:uid="{00000000-0010-0000-8503-000001000000}" uniqueName="P1081701">
      <xmlPr mapId="1" xpath="/TFI-IZD-POD/IPK-GFI-IZD-POD_1000380/P1081701" xmlDataType="decimal"/>
    </xmlCellPr>
  </singleXmlCell>
  <singleXmlCell id="943" xr6:uid="{00000000-000C-0000-FFFF-FFFF86030000}" r="V12" connectionId="0">
    <xmlCellPr id="1" xr6:uid="{00000000-0010-0000-8603-000001000000}" uniqueName="P1081702">
      <xmlPr mapId="1" xpath="/TFI-IZD-POD/IPK-GFI-IZD-POD_1000380/P1081702" xmlDataType="decimal"/>
    </xmlCellPr>
  </singleXmlCell>
  <singleXmlCell id="944" xr6:uid="{00000000-000C-0000-FFFF-FFFF87030000}" r="W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S13" connectionId="0">
    <xmlCellPr id="1" xr6:uid="{00000000-0010-0000-9303-000001000000}" uniqueName="P1081706">
      <xmlPr mapId="1" xpath="/TFI-IZD-POD/IPK-GFI-IZD-POD_1000380/P1081706" xmlDataType="decimal"/>
    </xmlCellPr>
  </singleXmlCell>
  <singleXmlCell id="957" xr6:uid="{00000000-000C-0000-FFFF-FFFF94030000}" r="T13" connectionId="0">
    <xmlCellPr id="1" xr6:uid="{00000000-0010-0000-9403-000001000000}" uniqueName="P1081707">
      <xmlPr mapId="1" xpath="/TFI-IZD-POD/IPK-GFI-IZD-POD_1000380/P1081707" xmlDataType="decimal"/>
    </xmlCellPr>
  </singleXmlCell>
  <singleXmlCell id="958" xr6:uid="{00000000-000C-0000-FFFF-FFFF95030000}" r="U13" connectionId="0">
    <xmlCellPr id="1" xr6:uid="{00000000-0010-0000-9503-000001000000}" uniqueName="P1081708">
      <xmlPr mapId="1" xpath="/TFI-IZD-POD/IPK-GFI-IZD-POD_1000380/P1081708" xmlDataType="decimal"/>
    </xmlCellPr>
  </singleXmlCell>
  <singleXmlCell id="959" xr6:uid="{00000000-000C-0000-FFFF-FFFF96030000}" r="V13" connectionId="0">
    <xmlCellPr id="1" xr6:uid="{00000000-0010-0000-9603-000001000000}" uniqueName="P1081709">
      <xmlPr mapId="1" xpath="/TFI-IZD-POD/IPK-GFI-IZD-POD_1000380/P1081709" xmlDataType="decimal"/>
    </xmlCellPr>
  </singleXmlCell>
  <singleXmlCell id="960" xr6:uid="{00000000-000C-0000-FFFF-FFFF97030000}" r="W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S14" connectionId="0">
    <xmlCellPr id="1" xr6:uid="{00000000-0010-0000-A303-000001000000}" uniqueName="P1081714">
      <xmlPr mapId="1" xpath="/TFI-IZD-POD/IPK-GFI-IZD-POD_1000380/P1081714" xmlDataType="decimal"/>
    </xmlCellPr>
  </singleXmlCell>
  <singleXmlCell id="973" xr6:uid="{00000000-000C-0000-FFFF-FFFFA4030000}" r="T14" connectionId="0">
    <xmlCellPr id="1" xr6:uid="{00000000-0010-0000-A403-000001000000}" uniqueName="P1081715">
      <xmlPr mapId="1" xpath="/TFI-IZD-POD/IPK-GFI-IZD-POD_1000380/P1081715" xmlDataType="decimal"/>
    </xmlCellPr>
  </singleXmlCell>
  <singleXmlCell id="974" xr6:uid="{00000000-000C-0000-FFFF-FFFFA5030000}" r="U14" connectionId="0">
    <xmlCellPr id="1" xr6:uid="{00000000-0010-0000-A503-000001000000}" uniqueName="P1081716">
      <xmlPr mapId="1" xpath="/TFI-IZD-POD/IPK-GFI-IZD-POD_1000380/P1081716" xmlDataType="decimal"/>
    </xmlCellPr>
  </singleXmlCell>
  <singleXmlCell id="975" xr6:uid="{00000000-000C-0000-FFFF-FFFFA6030000}" r="V14" connectionId="0">
    <xmlCellPr id="1" xr6:uid="{00000000-0010-0000-A603-000001000000}" uniqueName="P1081717">
      <xmlPr mapId="1" xpath="/TFI-IZD-POD/IPK-GFI-IZD-POD_1000380/P1081717" xmlDataType="decimal"/>
    </xmlCellPr>
  </singleXmlCell>
  <singleXmlCell id="976" xr6:uid="{00000000-000C-0000-FFFF-FFFFA7030000}" r="W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S15" connectionId="0">
    <xmlCellPr id="1" xr6:uid="{00000000-0010-0000-B303-000001000000}" uniqueName="P1081882">
      <xmlPr mapId="1" xpath="/TFI-IZD-POD/IPK-GFI-IZD-POD_1000380/P1081882" xmlDataType="decimal"/>
    </xmlCellPr>
  </singleXmlCell>
  <singleXmlCell id="989" xr6:uid="{00000000-000C-0000-FFFF-FFFFB4030000}" r="T15" connectionId="0">
    <xmlCellPr id="1" xr6:uid="{00000000-0010-0000-B403-000001000000}" uniqueName="P1081888">
      <xmlPr mapId="1" xpath="/TFI-IZD-POD/IPK-GFI-IZD-POD_1000380/P1081888" xmlDataType="decimal"/>
    </xmlCellPr>
  </singleXmlCell>
  <singleXmlCell id="990" xr6:uid="{00000000-000C-0000-FFFF-FFFFB5030000}" r="U15" connectionId="0">
    <xmlCellPr id="1" xr6:uid="{00000000-0010-0000-B503-000001000000}" uniqueName="P1081891">
      <xmlPr mapId="1" xpath="/TFI-IZD-POD/IPK-GFI-IZD-POD_1000380/P1081891" xmlDataType="decimal"/>
    </xmlCellPr>
  </singleXmlCell>
  <singleXmlCell id="991" xr6:uid="{00000000-000C-0000-FFFF-FFFFB6030000}" r="V15" connectionId="0">
    <xmlCellPr id="1" xr6:uid="{00000000-0010-0000-B603-000001000000}" uniqueName="P1081893">
      <xmlPr mapId="1" xpath="/TFI-IZD-POD/IPK-GFI-IZD-POD_1000380/P1081893" xmlDataType="decimal"/>
    </xmlCellPr>
  </singleXmlCell>
  <singleXmlCell id="992" xr6:uid="{00000000-000C-0000-FFFF-FFFFB7030000}" r="W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S16" connectionId="0">
    <xmlCellPr id="1" xr6:uid="{00000000-0010-0000-C303-000001000000}" uniqueName="P1081903">
      <xmlPr mapId="1" xpath="/TFI-IZD-POD/IPK-GFI-IZD-POD_1000380/P1081903" xmlDataType="decimal"/>
    </xmlCellPr>
  </singleXmlCell>
  <singleXmlCell id="1005" xr6:uid="{00000000-000C-0000-FFFF-FFFFC4030000}" r="T16" connectionId="0">
    <xmlCellPr id="1" xr6:uid="{00000000-0010-0000-C403-000001000000}" uniqueName="P1081906">
      <xmlPr mapId="1" xpath="/TFI-IZD-POD/IPK-GFI-IZD-POD_1000380/P1081906" xmlDataType="decimal"/>
    </xmlCellPr>
  </singleXmlCell>
  <singleXmlCell id="1006" xr6:uid="{00000000-000C-0000-FFFF-FFFFC5030000}" r="U16" connectionId="0">
    <xmlCellPr id="1" xr6:uid="{00000000-0010-0000-C503-000001000000}" uniqueName="P1081908">
      <xmlPr mapId="1" xpath="/TFI-IZD-POD/IPK-GFI-IZD-POD_1000380/P1081908" xmlDataType="decimal"/>
    </xmlCellPr>
  </singleXmlCell>
  <singleXmlCell id="1007" xr6:uid="{00000000-000C-0000-FFFF-FFFFC6030000}" r="V16" connectionId="0">
    <xmlCellPr id="1" xr6:uid="{00000000-0010-0000-C603-000001000000}" uniqueName="P1081915">
      <xmlPr mapId="1" xpath="/TFI-IZD-POD/IPK-GFI-IZD-POD_1000380/P1081915" xmlDataType="decimal"/>
    </xmlCellPr>
  </singleXmlCell>
  <singleXmlCell id="1008" xr6:uid="{00000000-000C-0000-FFFF-FFFFC7030000}" r="W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S17" connectionId="0">
    <xmlCellPr id="1" xr6:uid="{00000000-0010-0000-D303-000001000000}" uniqueName="P1081927">
      <xmlPr mapId="1" xpath="/TFI-IZD-POD/IPK-GFI-IZD-POD_1000380/P1081927" xmlDataType="decimal"/>
    </xmlCellPr>
  </singleXmlCell>
  <singleXmlCell id="1021" xr6:uid="{00000000-000C-0000-FFFF-FFFFD4030000}" r="T17" connectionId="0">
    <xmlCellPr id="1" xr6:uid="{00000000-0010-0000-D403-000001000000}" uniqueName="P1081929">
      <xmlPr mapId="1" xpath="/TFI-IZD-POD/IPK-GFI-IZD-POD_1000380/P1081929" xmlDataType="decimal"/>
    </xmlCellPr>
  </singleXmlCell>
  <singleXmlCell id="1022" xr6:uid="{00000000-000C-0000-FFFF-FFFFD5030000}" r="U17" connectionId="0">
    <xmlCellPr id="1" xr6:uid="{00000000-0010-0000-D503-000001000000}" uniqueName="P1081930">
      <xmlPr mapId="1" xpath="/TFI-IZD-POD/IPK-GFI-IZD-POD_1000380/P1081930" xmlDataType="decimal"/>
    </xmlCellPr>
  </singleXmlCell>
  <singleXmlCell id="1023" xr6:uid="{00000000-000C-0000-FFFF-FFFFD6030000}" r="V17" connectionId="0">
    <xmlCellPr id="1" xr6:uid="{00000000-0010-0000-D603-000001000000}" uniqueName="P1081932">
      <xmlPr mapId="1" xpath="/TFI-IZD-POD/IPK-GFI-IZD-POD_1000380/P1081932" xmlDataType="decimal"/>
    </xmlCellPr>
  </singleXmlCell>
  <singleXmlCell id="1024" xr6:uid="{00000000-000C-0000-FFFF-FFFFD7030000}" r="W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S18" connectionId="0">
    <xmlCellPr id="1" xr6:uid="{00000000-0010-0000-E303-000001000000}" uniqueName="P1081942">
      <xmlPr mapId="1" xpath="/TFI-IZD-POD/IPK-GFI-IZD-POD_1000380/P1081942" xmlDataType="decimal"/>
    </xmlCellPr>
  </singleXmlCell>
  <singleXmlCell id="1037" xr6:uid="{00000000-000C-0000-FFFF-FFFFE4030000}" r="T18" connectionId="0">
    <xmlCellPr id="1" xr6:uid="{00000000-0010-0000-E403-000001000000}" uniqueName="P1081944">
      <xmlPr mapId="1" xpath="/TFI-IZD-POD/IPK-GFI-IZD-POD_1000380/P1081944" xmlDataType="decimal"/>
    </xmlCellPr>
  </singleXmlCell>
  <singleXmlCell id="1038" xr6:uid="{00000000-000C-0000-FFFF-FFFFE5030000}" r="U18" connectionId="0">
    <xmlCellPr id="1" xr6:uid="{00000000-0010-0000-E503-000001000000}" uniqueName="P1081946">
      <xmlPr mapId="1" xpath="/TFI-IZD-POD/IPK-GFI-IZD-POD_1000380/P1081946" xmlDataType="decimal"/>
    </xmlCellPr>
  </singleXmlCell>
  <singleXmlCell id="1039" xr6:uid="{00000000-000C-0000-FFFF-FFFFE6030000}" r="V18" connectionId="0">
    <xmlCellPr id="1" xr6:uid="{00000000-0010-0000-E603-000001000000}" uniqueName="P1081948">
      <xmlPr mapId="1" xpath="/TFI-IZD-POD/IPK-GFI-IZD-POD_1000380/P1081948" xmlDataType="decimal"/>
    </xmlCellPr>
  </singleXmlCell>
  <singleXmlCell id="1040" xr6:uid="{00000000-000C-0000-FFFF-FFFFE7030000}" r="W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S19" connectionId="0">
    <xmlCellPr id="1" xr6:uid="{00000000-0010-0000-F303-000001000000}" uniqueName="P1081962">
      <xmlPr mapId="1" xpath="/TFI-IZD-POD/IPK-GFI-IZD-POD_1000380/P1081962" xmlDataType="decimal"/>
    </xmlCellPr>
  </singleXmlCell>
  <singleXmlCell id="1053" xr6:uid="{00000000-000C-0000-FFFF-FFFFF4030000}" r="T19" connectionId="0">
    <xmlCellPr id="1" xr6:uid="{00000000-0010-0000-F403-000001000000}" uniqueName="P1081964">
      <xmlPr mapId="1" xpath="/TFI-IZD-POD/IPK-GFI-IZD-POD_1000380/P1081964" xmlDataType="decimal"/>
    </xmlCellPr>
  </singleXmlCell>
  <singleXmlCell id="1054" xr6:uid="{00000000-000C-0000-FFFF-FFFFF5030000}" r="U19" connectionId="0">
    <xmlCellPr id="1" xr6:uid="{00000000-0010-0000-F503-000001000000}" uniqueName="P1081966">
      <xmlPr mapId="1" xpath="/TFI-IZD-POD/IPK-GFI-IZD-POD_1000380/P1081966" xmlDataType="decimal"/>
    </xmlCellPr>
  </singleXmlCell>
  <singleXmlCell id="1055" xr6:uid="{00000000-000C-0000-FFFF-FFFFF6030000}" r="V19" connectionId="0">
    <xmlCellPr id="1" xr6:uid="{00000000-0010-0000-F603-000001000000}" uniqueName="P1081968">
      <xmlPr mapId="1" xpath="/TFI-IZD-POD/IPK-GFI-IZD-POD_1000380/P1081968" xmlDataType="decimal"/>
    </xmlCellPr>
  </singleXmlCell>
  <singleXmlCell id="1056" xr6:uid="{00000000-000C-0000-FFFF-FFFFF7030000}" r="W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S20" connectionId="0">
    <xmlCellPr id="1" xr6:uid="{00000000-0010-0000-0304-000001000000}" uniqueName="P1081977">
      <xmlPr mapId="1" xpath="/TFI-IZD-POD/IPK-GFI-IZD-POD_1000380/P1081977" xmlDataType="decimal"/>
    </xmlCellPr>
  </singleXmlCell>
  <singleXmlCell id="1069" xr6:uid="{00000000-000C-0000-FFFF-FFFF04040000}" r="T20" connectionId="0">
    <xmlCellPr id="1" xr6:uid="{00000000-0010-0000-0404-000001000000}" uniqueName="P1081978">
      <xmlPr mapId="1" xpath="/TFI-IZD-POD/IPK-GFI-IZD-POD_1000380/P1081978" xmlDataType="decimal"/>
    </xmlCellPr>
  </singleXmlCell>
  <singleXmlCell id="1070" xr6:uid="{00000000-000C-0000-FFFF-FFFF05040000}" r="U20" connectionId="0">
    <xmlCellPr id="1" xr6:uid="{00000000-0010-0000-0504-000001000000}" uniqueName="P1081980">
      <xmlPr mapId="1" xpath="/TFI-IZD-POD/IPK-GFI-IZD-POD_1000380/P1081980" xmlDataType="decimal"/>
    </xmlCellPr>
  </singleXmlCell>
  <singleXmlCell id="1071" xr6:uid="{00000000-000C-0000-FFFF-FFFF06040000}" r="V20" connectionId="0">
    <xmlCellPr id="1" xr6:uid="{00000000-0010-0000-0604-000001000000}" uniqueName="P1081982">
      <xmlPr mapId="1" xpath="/TFI-IZD-POD/IPK-GFI-IZD-POD_1000380/P1081982" xmlDataType="decimal"/>
    </xmlCellPr>
  </singleXmlCell>
  <singleXmlCell id="1072" xr6:uid="{00000000-000C-0000-FFFF-FFFF07040000}" r="W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S21" connectionId="0">
    <xmlCellPr id="1" xr6:uid="{00000000-0010-0000-1304-000001000000}" uniqueName="P1081993">
      <xmlPr mapId="1" xpath="/TFI-IZD-POD/IPK-GFI-IZD-POD_1000380/P1081993" xmlDataType="decimal"/>
    </xmlCellPr>
  </singleXmlCell>
  <singleXmlCell id="1085" xr6:uid="{00000000-000C-0000-FFFF-FFFF14040000}" r="T21" connectionId="0">
    <xmlCellPr id="1" xr6:uid="{00000000-0010-0000-1404-000001000000}" uniqueName="P1081995">
      <xmlPr mapId="1" xpath="/TFI-IZD-POD/IPK-GFI-IZD-POD_1000380/P1081995" xmlDataType="decimal"/>
    </xmlCellPr>
  </singleXmlCell>
  <singleXmlCell id="1086" xr6:uid="{00000000-000C-0000-FFFF-FFFF15040000}" r="U21" connectionId="0">
    <xmlCellPr id="1" xr6:uid="{00000000-0010-0000-1504-000001000000}" uniqueName="P1081997">
      <xmlPr mapId="1" xpath="/TFI-IZD-POD/IPK-GFI-IZD-POD_1000380/P1081997" xmlDataType="decimal"/>
    </xmlCellPr>
  </singleXmlCell>
  <singleXmlCell id="1087" xr6:uid="{00000000-000C-0000-FFFF-FFFF16040000}" r="V21" connectionId="0">
    <xmlCellPr id="1" xr6:uid="{00000000-0010-0000-1604-000001000000}" uniqueName="P1081999">
      <xmlPr mapId="1" xpath="/TFI-IZD-POD/IPK-GFI-IZD-POD_1000380/P1081999" xmlDataType="decimal"/>
    </xmlCellPr>
  </singleXmlCell>
  <singleXmlCell id="1088" xr6:uid="{00000000-000C-0000-FFFF-FFFF17040000}" r="W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S22" connectionId="0">
    <xmlCellPr id="1" xr6:uid="{00000000-0010-0000-2304-000001000000}" uniqueName="P1082007">
      <xmlPr mapId="1" xpath="/TFI-IZD-POD/IPK-GFI-IZD-POD_1000380/P1082007" xmlDataType="decimal"/>
    </xmlCellPr>
  </singleXmlCell>
  <singleXmlCell id="1101" xr6:uid="{00000000-000C-0000-FFFF-FFFF24040000}" r="T22" connectionId="0">
    <xmlCellPr id="1" xr6:uid="{00000000-0010-0000-2404-000001000000}" uniqueName="P1082008">
      <xmlPr mapId="1" xpath="/TFI-IZD-POD/IPK-GFI-IZD-POD_1000380/P1082008" xmlDataType="decimal"/>
    </xmlCellPr>
  </singleXmlCell>
  <singleXmlCell id="1102" xr6:uid="{00000000-000C-0000-FFFF-FFFF25040000}" r="U22" connectionId="0">
    <xmlCellPr id="1" xr6:uid="{00000000-0010-0000-2504-000001000000}" uniqueName="P1082010">
      <xmlPr mapId="1" xpath="/TFI-IZD-POD/IPK-GFI-IZD-POD_1000380/P1082010" xmlDataType="decimal"/>
    </xmlCellPr>
  </singleXmlCell>
  <singleXmlCell id="1103" xr6:uid="{00000000-000C-0000-FFFF-FFFF26040000}" r="V22" connectionId="0">
    <xmlCellPr id="1" xr6:uid="{00000000-0010-0000-2604-000001000000}" uniqueName="P1082011">
      <xmlPr mapId="1" xpath="/TFI-IZD-POD/IPK-GFI-IZD-POD_1000380/P1082011" xmlDataType="decimal"/>
    </xmlCellPr>
  </singleXmlCell>
  <singleXmlCell id="1104" xr6:uid="{00000000-000C-0000-FFFF-FFFF27040000}" r="W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S23" connectionId="0">
    <xmlCellPr id="1" xr6:uid="{00000000-0010-0000-3304-000001000000}" uniqueName="P1082019">
      <xmlPr mapId="1" xpath="/TFI-IZD-POD/IPK-GFI-IZD-POD_1000380/P1082019" xmlDataType="decimal"/>
    </xmlCellPr>
  </singleXmlCell>
  <singleXmlCell id="1117" xr6:uid="{00000000-000C-0000-FFFF-FFFF34040000}" r="T23" connectionId="0">
    <xmlCellPr id="1" xr6:uid="{00000000-0010-0000-3404-000001000000}" uniqueName="P1082029">
      <xmlPr mapId="1" xpath="/TFI-IZD-POD/IPK-GFI-IZD-POD_1000380/P1082029" xmlDataType="decimal"/>
    </xmlCellPr>
  </singleXmlCell>
  <singleXmlCell id="1118" xr6:uid="{00000000-000C-0000-FFFF-FFFF35040000}" r="U23" connectionId="0">
    <xmlCellPr id="1" xr6:uid="{00000000-0010-0000-3504-000001000000}" uniqueName="P1082032">
      <xmlPr mapId="1" xpath="/TFI-IZD-POD/IPK-GFI-IZD-POD_1000380/P1082032" xmlDataType="decimal"/>
    </xmlCellPr>
  </singleXmlCell>
  <singleXmlCell id="1119" xr6:uid="{00000000-000C-0000-FFFF-FFFF36040000}" r="V23" connectionId="0">
    <xmlCellPr id="1" xr6:uid="{00000000-0010-0000-3604-000001000000}" uniqueName="P1082034">
      <xmlPr mapId="1" xpath="/TFI-IZD-POD/IPK-GFI-IZD-POD_1000380/P1082034" xmlDataType="decimal"/>
    </xmlCellPr>
  </singleXmlCell>
  <singleXmlCell id="1120" xr6:uid="{00000000-000C-0000-FFFF-FFFF37040000}" r="W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S24" connectionId="0">
    <xmlCellPr id="1" xr6:uid="{00000000-0010-0000-4304-000001000000}" uniqueName="P1082048">
      <xmlPr mapId="1" xpath="/TFI-IZD-POD/IPK-GFI-IZD-POD_1000380/P1082048" xmlDataType="decimal"/>
    </xmlCellPr>
  </singleXmlCell>
  <singleXmlCell id="1133" xr6:uid="{00000000-000C-0000-FFFF-FFFF44040000}" r="T24" connectionId="0">
    <xmlCellPr id="1" xr6:uid="{00000000-0010-0000-4404-000001000000}" uniqueName="P1082075">
      <xmlPr mapId="1" xpath="/TFI-IZD-POD/IPK-GFI-IZD-POD_1000380/P1082075" xmlDataType="decimal"/>
    </xmlCellPr>
  </singleXmlCell>
  <singleXmlCell id="1134" xr6:uid="{00000000-000C-0000-FFFF-FFFF45040000}" r="U24" connectionId="0">
    <xmlCellPr id="1" xr6:uid="{00000000-0010-0000-4504-000001000000}" uniqueName="P1082077">
      <xmlPr mapId="1" xpath="/TFI-IZD-POD/IPK-GFI-IZD-POD_1000380/P1082077" xmlDataType="decimal"/>
    </xmlCellPr>
  </singleXmlCell>
  <singleXmlCell id="1135" xr6:uid="{00000000-000C-0000-FFFF-FFFF46040000}" r="V24" connectionId="0">
    <xmlCellPr id="1" xr6:uid="{00000000-0010-0000-4604-000001000000}" uniqueName="P1082092">
      <xmlPr mapId="1" xpath="/TFI-IZD-POD/IPK-GFI-IZD-POD_1000380/P1082092" xmlDataType="decimal"/>
    </xmlCellPr>
  </singleXmlCell>
  <singleXmlCell id="1136" xr6:uid="{00000000-000C-0000-FFFF-FFFF47040000}" r="W24" connectionId="0">
    <xmlCellPr id="1" xr6:uid="{00000000-0010-0000-4704-000001000000}" uniqueName="P1082094">
      <xmlPr mapId="1" xpath="/TFI-IZD-POD/IPK-GFI-IZD-POD_1000380/P1082094" xmlDataType="decimal"/>
    </xmlCellPr>
  </singleXmlCell>
  <singleXmlCell id="1137" xr6:uid="{00000000-000C-0000-FFFF-FFFF48040000}" r="H25" connectionId="0">
    <xmlCellPr id="1" xr6:uid="{00000000-0010-0000-4804-000001000000}" uniqueName="P1079944">
      <xmlPr mapId="1" xpath="/TFI-IZD-POD/IPK-GFI-IZD-POD_1000380/P1079944" xmlDataType="decimal"/>
    </xmlCellPr>
  </singleXmlCell>
  <singleXmlCell id="1138" xr6:uid="{00000000-000C-0000-FFFF-FFFF49040000}" r="I25" connectionId="0">
    <xmlCellPr id="1" xr6:uid="{00000000-0010-0000-4904-000001000000}" uniqueName="P1079945">
      <xmlPr mapId="1" xpath="/TFI-IZD-POD/IPK-GFI-IZD-POD_1000380/P1079945" xmlDataType="decimal"/>
    </xmlCellPr>
  </singleXmlCell>
  <singleXmlCell id="1139" xr6:uid="{00000000-000C-0000-FFFF-FFFF4A040000}" r="J25" connectionId="0">
    <xmlCellPr id="1" xr6:uid="{00000000-0010-0000-4A04-000001000000}" uniqueName="P1079946">
      <xmlPr mapId="1" xpath="/TFI-IZD-POD/IPK-GFI-IZD-POD_1000380/P1079946" xmlDataType="decimal"/>
    </xmlCellPr>
  </singleXmlCell>
  <singleXmlCell id="1140" xr6:uid="{00000000-000C-0000-FFFF-FFFF4B040000}" r="K25" connectionId="0">
    <xmlCellPr id="1" xr6:uid="{00000000-0010-0000-4B04-000001000000}" uniqueName="P1079947">
      <xmlPr mapId="1" xpath="/TFI-IZD-POD/IPK-GFI-IZD-POD_1000380/P1079947" xmlDataType="decimal"/>
    </xmlCellPr>
  </singleXmlCell>
  <singleXmlCell id="1141" xr6:uid="{00000000-000C-0000-FFFF-FFFF4C040000}" r="L25" connectionId="0">
    <xmlCellPr id="1" xr6:uid="{00000000-0010-0000-4C04-000001000000}" uniqueName="P1079948">
      <xmlPr mapId="1" xpath="/TFI-IZD-POD/IPK-GFI-IZD-POD_1000380/P1079948" xmlDataType="decimal"/>
    </xmlCellPr>
  </singleXmlCell>
  <singleXmlCell id="1142" xr6:uid="{00000000-000C-0000-FFFF-FFFF4D040000}" r="M25" connectionId="0">
    <xmlCellPr id="1" xr6:uid="{00000000-0010-0000-4D04-000001000000}" uniqueName="P1079949">
      <xmlPr mapId="1" xpath="/TFI-IZD-POD/IPK-GFI-IZD-POD_1000380/P1079949" xmlDataType="decimal"/>
    </xmlCellPr>
  </singleXmlCell>
  <singleXmlCell id="1143" xr6:uid="{00000000-000C-0000-FFFF-FFFF4E040000}" r="N25" connectionId="0">
    <xmlCellPr id="1" xr6:uid="{00000000-0010-0000-4E04-000001000000}" uniqueName="P1079950">
      <xmlPr mapId="1" xpath="/TFI-IZD-POD/IPK-GFI-IZD-POD_1000380/P1079950" xmlDataType="decimal"/>
    </xmlCellPr>
  </singleXmlCell>
  <singleXmlCell id="1144" xr6:uid="{00000000-000C-0000-FFFF-FFFF4F040000}" r="O25" connectionId="0">
    <xmlCellPr id="1" xr6:uid="{00000000-0010-0000-4F04-000001000000}" uniqueName="P1079951">
      <xmlPr mapId="1" xpath="/TFI-IZD-POD/IPK-GFI-IZD-POD_1000380/P1079951" xmlDataType="decimal"/>
    </xmlCellPr>
  </singleXmlCell>
  <singleXmlCell id="1145" xr6:uid="{00000000-000C-0000-FFFF-FFFF50040000}" r="P25" connectionId="0">
    <xmlCellPr id="1" xr6:uid="{00000000-0010-0000-5004-000001000000}" uniqueName="P1082096">
      <xmlPr mapId="1" xpath="/TFI-IZD-POD/IPK-GFI-IZD-POD_1000380/P1082096" xmlDataType="decimal"/>
    </xmlCellPr>
  </singleXmlCell>
  <singleXmlCell id="1146" xr6:uid="{00000000-000C-0000-FFFF-FFFF51040000}" r="Q25" connectionId="0">
    <xmlCellPr id="1" xr6:uid="{00000000-0010-0000-5104-000001000000}" uniqueName="P1082098">
      <xmlPr mapId="1" xpath="/TFI-IZD-POD/IPK-GFI-IZD-POD_1000380/P1082098" xmlDataType="decimal"/>
    </xmlCellPr>
  </singleXmlCell>
  <singleXmlCell id="1147" xr6:uid="{00000000-000C-0000-FFFF-FFFF52040000}" r="R25" connectionId="0">
    <xmlCellPr id="1" xr6:uid="{00000000-0010-0000-5204-000001000000}" uniqueName="P1082100">
      <xmlPr mapId="1" xpath="/TFI-IZD-POD/IPK-GFI-IZD-POD_1000380/P1082100" xmlDataType="decimal"/>
    </xmlCellPr>
  </singleXmlCell>
  <singleXmlCell id="1148" xr6:uid="{00000000-000C-0000-FFFF-FFFF53040000}" r="S25" connectionId="0">
    <xmlCellPr id="1" xr6:uid="{00000000-0010-0000-5304-000001000000}" uniqueName="P1082102">
      <xmlPr mapId="1" xpath="/TFI-IZD-POD/IPK-GFI-IZD-POD_1000380/P1082102" xmlDataType="decimal"/>
    </xmlCellPr>
  </singleXmlCell>
  <singleXmlCell id="1149" xr6:uid="{00000000-000C-0000-FFFF-FFFF54040000}" r="T25" connectionId="0">
    <xmlCellPr id="1" xr6:uid="{00000000-0010-0000-5404-000001000000}" uniqueName="P1082104">
      <xmlPr mapId="1" xpath="/TFI-IZD-POD/IPK-GFI-IZD-POD_1000380/P1082104" xmlDataType="decimal"/>
    </xmlCellPr>
  </singleXmlCell>
  <singleXmlCell id="1150" xr6:uid="{00000000-000C-0000-FFFF-FFFF55040000}" r="U25" connectionId="0">
    <xmlCellPr id="1" xr6:uid="{00000000-0010-0000-5504-000001000000}" uniqueName="P1082105">
      <xmlPr mapId="1" xpath="/TFI-IZD-POD/IPK-GFI-IZD-POD_1000380/P1082105" xmlDataType="decimal"/>
    </xmlCellPr>
  </singleXmlCell>
  <singleXmlCell id="1151" xr6:uid="{00000000-000C-0000-FFFF-FFFF56040000}" r="V25" connectionId="0">
    <xmlCellPr id="1" xr6:uid="{00000000-0010-0000-5604-000001000000}" uniqueName="P1082106">
      <xmlPr mapId="1" xpath="/TFI-IZD-POD/IPK-GFI-IZD-POD_1000380/P1082106" xmlDataType="decimal"/>
    </xmlCellPr>
  </singleXmlCell>
  <singleXmlCell id="1152" xr6:uid="{00000000-000C-0000-FFFF-FFFF57040000}" r="W25" connectionId="0">
    <xmlCellPr id="1" xr6:uid="{00000000-0010-0000-5704-000001000000}" uniqueName="P1082108">
      <xmlPr mapId="1" xpath="/TFI-IZD-POD/IPK-GFI-IZD-POD_1000380/P1082108" xmlDataType="decimal"/>
    </xmlCellPr>
  </singleXmlCell>
  <singleXmlCell id="1153" xr6:uid="{00000000-000C-0000-FFFF-FFFF58040000}" r="H26" connectionId="0">
    <xmlCellPr id="1" xr6:uid="{00000000-0010-0000-5804-000001000000}" uniqueName="P1079952">
      <xmlPr mapId="1" xpath="/TFI-IZD-POD/IPK-GFI-IZD-POD_1000380/P1079952" xmlDataType="decimal"/>
    </xmlCellPr>
  </singleXmlCell>
  <singleXmlCell id="1154" xr6:uid="{00000000-000C-0000-FFFF-FFFF59040000}" r="I26" connectionId="0">
    <xmlCellPr id="1" xr6:uid="{00000000-0010-0000-5904-000001000000}" uniqueName="P1079953">
      <xmlPr mapId="1" xpath="/TFI-IZD-POD/IPK-GFI-IZD-POD_1000380/P1079953" xmlDataType="decimal"/>
    </xmlCellPr>
  </singleXmlCell>
  <singleXmlCell id="1155" xr6:uid="{00000000-000C-0000-FFFF-FFFF5A040000}" r="J26" connectionId="0">
    <xmlCellPr id="1" xr6:uid="{00000000-0010-0000-5A04-000001000000}" uniqueName="P1079954">
      <xmlPr mapId="1" xpath="/TFI-IZD-POD/IPK-GFI-IZD-POD_1000380/P1079954" xmlDataType="decimal"/>
    </xmlCellPr>
  </singleXmlCell>
  <singleXmlCell id="1156" xr6:uid="{00000000-000C-0000-FFFF-FFFF5B040000}" r="K26" connectionId="0">
    <xmlCellPr id="1" xr6:uid="{00000000-0010-0000-5B04-000001000000}" uniqueName="P1079955">
      <xmlPr mapId="1" xpath="/TFI-IZD-POD/IPK-GFI-IZD-POD_1000380/P1079955" xmlDataType="decimal"/>
    </xmlCellPr>
  </singleXmlCell>
  <singleXmlCell id="1157" xr6:uid="{00000000-000C-0000-FFFF-FFFF5C040000}" r="L26" connectionId="0">
    <xmlCellPr id="1" xr6:uid="{00000000-0010-0000-5C04-000001000000}" uniqueName="P1079956">
      <xmlPr mapId="1" xpath="/TFI-IZD-POD/IPK-GFI-IZD-POD_1000380/P1079956" xmlDataType="decimal"/>
    </xmlCellPr>
  </singleXmlCell>
  <singleXmlCell id="1158" xr6:uid="{00000000-000C-0000-FFFF-FFFF5D040000}" r="M26" connectionId="0">
    <xmlCellPr id="1" xr6:uid="{00000000-0010-0000-5D04-000001000000}" uniqueName="P1079957">
      <xmlPr mapId="1" xpath="/TFI-IZD-POD/IPK-GFI-IZD-POD_1000380/P1079957" xmlDataType="decimal"/>
    </xmlCellPr>
  </singleXmlCell>
  <singleXmlCell id="1159" xr6:uid="{00000000-000C-0000-FFFF-FFFF5E040000}" r="N26" connectionId="0">
    <xmlCellPr id="1" xr6:uid="{00000000-0010-0000-5E04-000001000000}" uniqueName="P1079958">
      <xmlPr mapId="1" xpath="/TFI-IZD-POD/IPK-GFI-IZD-POD_1000380/P1079958" xmlDataType="decimal"/>
    </xmlCellPr>
  </singleXmlCell>
  <singleXmlCell id="1160" xr6:uid="{00000000-000C-0000-FFFF-FFFF5F040000}" r="O26" connectionId="0">
    <xmlCellPr id="1" xr6:uid="{00000000-0010-0000-5F04-000001000000}" uniqueName="P1079959">
      <xmlPr mapId="1" xpath="/TFI-IZD-POD/IPK-GFI-IZD-POD_1000380/P1079959" xmlDataType="decimal"/>
    </xmlCellPr>
  </singleXmlCell>
  <singleXmlCell id="1161" xr6:uid="{00000000-000C-0000-FFFF-FFFF60040000}" r="P26" connectionId="0">
    <xmlCellPr id="1" xr6:uid="{00000000-0010-0000-6004-000001000000}" uniqueName="P1082110">
      <xmlPr mapId="1" xpath="/TFI-IZD-POD/IPK-GFI-IZD-POD_1000380/P1082110" xmlDataType="decimal"/>
    </xmlCellPr>
  </singleXmlCell>
  <singleXmlCell id="1162" xr6:uid="{00000000-000C-0000-FFFF-FFFF61040000}" r="Q26" connectionId="0">
    <xmlCellPr id="1" xr6:uid="{00000000-0010-0000-6104-000001000000}" uniqueName="P1082112">
      <xmlPr mapId="1" xpath="/TFI-IZD-POD/IPK-GFI-IZD-POD_1000380/P1082112" xmlDataType="decimal"/>
    </xmlCellPr>
  </singleXmlCell>
  <singleXmlCell id="1163" xr6:uid="{00000000-000C-0000-FFFF-FFFF62040000}" r="R26" connectionId="0">
    <xmlCellPr id="1" xr6:uid="{00000000-0010-0000-6204-000001000000}" uniqueName="P1082115">
      <xmlPr mapId="1" xpath="/TFI-IZD-POD/IPK-GFI-IZD-POD_1000380/P1082115" xmlDataType="decimal"/>
    </xmlCellPr>
  </singleXmlCell>
  <singleXmlCell id="1164" xr6:uid="{00000000-000C-0000-FFFF-FFFF63040000}" r="S26" connectionId="0">
    <xmlCellPr id="1" xr6:uid="{00000000-0010-0000-6304-000001000000}" uniqueName="P1082118">
      <xmlPr mapId="1" xpath="/TFI-IZD-POD/IPK-GFI-IZD-POD_1000380/P1082118" xmlDataType="decimal"/>
    </xmlCellPr>
  </singleXmlCell>
  <singleXmlCell id="1165" xr6:uid="{00000000-000C-0000-FFFF-FFFF64040000}" r="T26" connectionId="0">
    <xmlCellPr id="1" xr6:uid="{00000000-0010-0000-6404-000001000000}" uniqueName="P1082121">
      <xmlPr mapId="1" xpath="/TFI-IZD-POD/IPK-GFI-IZD-POD_1000380/P1082121" xmlDataType="decimal"/>
    </xmlCellPr>
  </singleXmlCell>
  <singleXmlCell id="1166" xr6:uid="{00000000-000C-0000-FFFF-FFFF65040000}" r="U26" connectionId="0">
    <xmlCellPr id="1" xr6:uid="{00000000-0010-0000-6504-000001000000}" uniqueName="P1082125">
      <xmlPr mapId="1" xpath="/TFI-IZD-POD/IPK-GFI-IZD-POD_1000380/P1082125" xmlDataType="decimal"/>
    </xmlCellPr>
  </singleXmlCell>
  <singleXmlCell id="1167" xr6:uid="{00000000-000C-0000-FFFF-FFFF66040000}" r="V26" connectionId="0">
    <xmlCellPr id="1" xr6:uid="{00000000-0010-0000-6604-000001000000}" uniqueName="P1082133">
      <xmlPr mapId="1" xpath="/TFI-IZD-POD/IPK-GFI-IZD-POD_1000380/P1082133" xmlDataType="decimal"/>
    </xmlCellPr>
  </singleXmlCell>
  <singleXmlCell id="1168" xr6:uid="{00000000-000C-0000-FFFF-FFFF67040000}" r="W26" connectionId="0">
    <xmlCellPr id="1" xr6:uid="{00000000-0010-0000-6704-000001000000}" uniqueName="P1082135">
      <xmlPr mapId="1" xpath="/TFI-IZD-POD/IPK-GFI-IZD-POD_1000380/P1082135" xmlDataType="decimal"/>
    </xmlCellPr>
  </singleXmlCell>
  <singleXmlCell id="1169" xr6:uid="{00000000-000C-0000-FFFF-FFFF68040000}" r="H27" connectionId="0">
    <xmlCellPr id="1" xr6:uid="{00000000-0010-0000-6804-000001000000}" uniqueName="P1079960">
      <xmlPr mapId="1" xpath="/TFI-IZD-POD/IPK-GFI-IZD-POD_1000380/P1079960" xmlDataType="decimal"/>
    </xmlCellPr>
  </singleXmlCell>
  <singleXmlCell id="1170" xr6:uid="{00000000-000C-0000-FFFF-FFFF69040000}" r="I27" connectionId="0">
    <xmlCellPr id="1" xr6:uid="{00000000-0010-0000-6904-000001000000}" uniqueName="P1079961">
      <xmlPr mapId="1" xpath="/TFI-IZD-POD/IPK-GFI-IZD-POD_1000380/P1079961" xmlDataType="decimal"/>
    </xmlCellPr>
  </singleXmlCell>
  <singleXmlCell id="1171" xr6:uid="{00000000-000C-0000-FFFF-FFFF6A040000}" r="J27" connectionId="0">
    <xmlCellPr id="1" xr6:uid="{00000000-0010-0000-6A04-000001000000}" uniqueName="P1079962">
      <xmlPr mapId="1" xpath="/TFI-IZD-POD/IPK-GFI-IZD-POD_1000380/P1079962" xmlDataType="decimal"/>
    </xmlCellPr>
  </singleXmlCell>
  <singleXmlCell id="1172" xr6:uid="{00000000-000C-0000-FFFF-FFFF6B040000}" r="K27" connectionId="0">
    <xmlCellPr id="1" xr6:uid="{00000000-0010-0000-6B04-000001000000}" uniqueName="P1079963">
      <xmlPr mapId="1" xpath="/TFI-IZD-POD/IPK-GFI-IZD-POD_1000380/P1079963" xmlDataType="decimal"/>
    </xmlCellPr>
  </singleXmlCell>
  <singleXmlCell id="1173" xr6:uid="{00000000-000C-0000-FFFF-FFFF6C040000}" r="L27" connectionId="0">
    <xmlCellPr id="1" xr6:uid="{00000000-0010-0000-6C04-000001000000}" uniqueName="P1079964">
      <xmlPr mapId="1" xpath="/TFI-IZD-POD/IPK-GFI-IZD-POD_1000380/P1079964" xmlDataType="decimal"/>
    </xmlCellPr>
  </singleXmlCell>
  <singleXmlCell id="1174" xr6:uid="{00000000-000C-0000-FFFF-FFFF6D040000}" r="M27" connectionId="0">
    <xmlCellPr id="1" xr6:uid="{00000000-0010-0000-6D04-000001000000}" uniqueName="P1079965">
      <xmlPr mapId="1" xpath="/TFI-IZD-POD/IPK-GFI-IZD-POD_1000380/P1079965" xmlDataType="decimal"/>
    </xmlCellPr>
  </singleXmlCell>
  <singleXmlCell id="1175" xr6:uid="{00000000-000C-0000-FFFF-FFFF6E040000}" r="N27" connectionId="0">
    <xmlCellPr id="1" xr6:uid="{00000000-0010-0000-6E04-000001000000}" uniqueName="P1079966">
      <xmlPr mapId="1" xpath="/TFI-IZD-POD/IPK-GFI-IZD-POD_1000380/P1079966" xmlDataType="decimal"/>
    </xmlCellPr>
  </singleXmlCell>
  <singleXmlCell id="1176" xr6:uid="{00000000-000C-0000-FFFF-FFFF6F040000}" r="O27" connectionId="0">
    <xmlCellPr id="1" xr6:uid="{00000000-0010-0000-6F04-000001000000}" uniqueName="P1079967">
      <xmlPr mapId="1" xpath="/TFI-IZD-POD/IPK-GFI-IZD-POD_1000380/P1079967" xmlDataType="decimal"/>
    </xmlCellPr>
  </singleXmlCell>
  <singleXmlCell id="1177" xr6:uid="{00000000-000C-0000-FFFF-FFFF70040000}" r="P27" connectionId="0">
    <xmlCellPr id="1" xr6:uid="{00000000-0010-0000-7004-000001000000}" uniqueName="P1082136">
      <xmlPr mapId="1" xpath="/TFI-IZD-POD/IPK-GFI-IZD-POD_1000380/P1082136" xmlDataType="decimal"/>
    </xmlCellPr>
  </singleXmlCell>
  <singleXmlCell id="1178" xr6:uid="{00000000-000C-0000-FFFF-FFFF71040000}" r="Q27" connectionId="0">
    <xmlCellPr id="1" xr6:uid="{00000000-0010-0000-7104-000001000000}" uniqueName="P1082139">
      <xmlPr mapId="1" xpath="/TFI-IZD-POD/IPK-GFI-IZD-POD_1000380/P1082139" xmlDataType="decimal"/>
    </xmlCellPr>
  </singleXmlCell>
  <singleXmlCell id="1179" xr6:uid="{00000000-000C-0000-FFFF-FFFF72040000}" r="R27" connectionId="0">
    <xmlCellPr id="1" xr6:uid="{00000000-0010-0000-7204-000001000000}" uniqueName="P1082147">
      <xmlPr mapId="1" xpath="/TFI-IZD-POD/IPK-GFI-IZD-POD_1000380/P1082147" xmlDataType="decimal"/>
    </xmlCellPr>
  </singleXmlCell>
  <singleXmlCell id="1180" xr6:uid="{00000000-000C-0000-FFFF-FFFF73040000}" r="S27" connectionId="0">
    <xmlCellPr id="1" xr6:uid="{00000000-0010-0000-7304-000001000000}" uniqueName="P1082148">
      <xmlPr mapId="1" xpath="/TFI-IZD-POD/IPK-GFI-IZD-POD_1000380/P1082148" xmlDataType="decimal"/>
    </xmlCellPr>
  </singleXmlCell>
  <singleXmlCell id="1181" xr6:uid="{00000000-000C-0000-FFFF-FFFF74040000}" r="T27" connectionId="0">
    <xmlCellPr id="1" xr6:uid="{00000000-0010-0000-7404-000001000000}" uniqueName="P1082149">
      <xmlPr mapId="1" xpath="/TFI-IZD-POD/IPK-GFI-IZD-POD_1000380/P1082149" xmlDataType="decimal"/>
    </xmlCellPr>
  </singleXmlCell>
  <singleXmlCell id="1182" xr6:uid="{00000000-000C-0000-FFFF-FFFF75040000}" r="U27" connectionId="0">
    <xmlCellPr id="1" xr6:uid="{00000000-0010-0000-7504-000001000000}" uniqueName="P1082150">
      <xmlPr mapId="1" xpath="/TFI-IZD-POD/IPK-GFI-IZD-POD_1000380/P1082150" xmlDataType="decimal"/>
    </xmlCellPr>
  </singleXmlCell>
  <singleXmlCell id="1183" xr6:uid="{00000000-000C-0000-FFFF-FFFF76040000}" r="V27" connectionId="0">
    <xmlCellPr id="1" xr6:uid="{00000000-0010-0000-7604-000001000000}" uniqueName="P1082151">
      <xmlPr mapId="1" xpath="/TFI-IZD-POD/IPK-GFI-IZD-POD_1000380/P1082151" xmlDataType="decimal"/>
    </xmlCellPr>
  </singleXmlCell>
  <singleXmlCell id="1184" xr6:uid="{00000000-000C-0000-FFFF-FFFF77040000}" r="W27" connectionId="0">
    <xmlCellPr id="1" xr6:uid="{00000000-0010-0000-7704-000001000000}" uniqueName="P1082152">
      <xmlPr mapId="1" xpath="/TFI-IZD-POD/IPK-GFI-IZD-POD_1000380/P1082152" xmlDataType="decimal"/>
    </xmlCellPr>
  </singleXmlCell>
  <singleXmlCell id="1185" xr6:uid="{00000000-000C-0000-FFFF-FFFF78040000}" r="H28" connectionId="0">
    <xmlCellPr id="1" xr6:uid="{00000000-0010-0000-7804-000001000000}" uniqueName="P1079968">
      <xmlPr mapId="1" xpath="/TFI-IZD-POD/IPK-GFI-IZD-POD_1000380/P1079968" xmlDataType="decimal"/>
    </xmlCellPr>
  </singleXmlCell>
  <singleXmlCell id="1186" xr6:uid="{00000000-000C-0000-FFFF-FFFF79040000}" r="I28" connectionId="0">
    <xmlCellPr id="1" xr6:uid="{00000000-0010-0000-7904-000001000000}" uniqueName="P1079969">
      <xmlPr mapId="1" xpath="/TFI-IZD-POD/IPK-GFI-IZD-POD_1000380/P1079969" xmlDataType="decimal"/>
    </xmlCellPr>
  </singleXmlCell>
  <singleXmlCell id="1187" xr6:uid="{00000000-000C-0000-FFFF-FFFF7A040000}" r="J28" connectionId="0">
    <xmlCellPr id="1" xr6:uid="{00000000-0010-0000-7A04-000001000000}" uniqueName="P1079970">
      <xmlPr mapId="1" xpath="/TFI-IZD-POD/IPK-GFI-IZD-POD_1000380/P1079970" xmlDataType="decimal"/>
    </xmlCellPr>
  </singleXmlCell>
  <singleXmlCell id="1188" xr6:uid="{00000000-000C-0000-FFFF-FFFF7B040000}" r="K28" connectionId="0">
    <xmlCellPr id="1" xr6:uid="{00000000-0010-0000-7B04-000001000000}" uniqueName="P1079971">
      <xmlPr mapId="1" xpath="/TFI-IZD-POD/IPK-GFI-IZD-POD_1000380/P1079971" xmlDataType="decimal"/>
    </xmlCellPr>
  </singleXmlCell>
  <singleXmlCell id="1189" xr6:uid="{00000000-000C-0000-FFFF-FFFF7C040000}" r="L28" connectionId="0">
    <xmlCellPr id="1" xr6:uid="{00000000-0010-0000-7C04-000001000000}" uniqueName="P1079972">
      <xmlPr mapId="1" xpath="/TFI-IZD-POD/IPK-GFI-IZD-POD_1000380/P1079972" xmlDataType="decimal"/>
    </xmlCellPr>
  </singleXmlCell>
  <singleXmlCell id="1190" xr6:uid="{00000000-000C-0000-FFFF-FFFF7D040000}" r="M28" connectionId="0">
    <xmlCellPr id="1" xr6:uid="{00000000-0010-0000-7D04-000001000000}" uniqueName="P1079973">
      <xmlPr mapId="1" xpath="/TFI-IZD-POD/IPK-GFI-IZD-POD_1000380/P1079973" xmlDataType="decimal"/>
    </xmlCellPr>
  </singleXmlCell>
  <singleXmlCell id="1191" xr6:uid="{00000000-000C-0000-FFFF-FFFF7E040000}" r="N28" connectionId="0">
    <xmlCellPr id="1" xr6:uid="{00000000-0010-0000-7E04-000001000000}" uniqueName="P1079974">
      <xmlPr mapId="1" xpath="/TFI-IZD-POD/IPK-GFI-IZD-POD_1000380/P1079974" xmlDataType="decimal"/>
    </xmlCellPr>
  </singleXmlCell>
  <singleXmlCell id="1192" xr6:uid="{00000000-000C-0000-FFFF-FFFF7F040000}" r="O28" connectionId="0">
    <xmlCellPr id="1" xr6:uid="{00000000-0010-0000-7F04-000001000000}" uniqueName="P1079975">
      <xmlPr mapId="1" xpath="/TFI-IZD-POD/IPK-GFI-IZD-POD_1000380/P1079975" xmlDataType="decimal"/>
    </xmlCellPr>
  </singleXmlCell>
  <singleXmlCell id="1193" xr6:uid="{00000000-000C-0000-FFFF-FFFF80040000}" r="P28" connectionId="0">
    <xmlCellPr id="1" xr6:uid="{00000000-0010-0000-8004-000001000000}" uniqueName="P1082153">
      <xmlPr mapId="1" xpath="/TFI-IZD-POD/IPK-GFI-IZD-POD_1000380/P1082153" xmlDataType="decimal"/>
    </xmlCellPr>
  </singleXmlCell>
  <singleXmlCell id="1194" xr6:uid="{00000000-000C-0000-FFFF-FFFF81040000}" r="Q28" connectionId="0">
    <xmlCellPr id="1" xr6:uid="{00000000-0010-0000-8104-000001000000}" uniqueName="P1082155">
      <xmlPr mapId="1" xpath="/TFI-IZD-POD/IPK-GFI-IZD-POD_1000380/P1082155" xmlDataType="decimal"/>
    </xmlCellPr>
  </singleXmlCell>
  <singleXmlCell id="1195" xr6:uid="{00000000-000C-0000-FFFF-FFFF82040000}" r="R28" connectionId="0">
    <xmlCellPr id="1" xr6:uid="{00000000-0010-0000-8204-000001000000}" uniqueName="P1082156">
      <xmlPr mapId="1" xpath="/TFI-IZD-POD/IPK-GFI-IZD-POD_1000380/P1082156" xmlDataType="decimal"/>
    </xmlCellPr>
  </singleXmlCell>
  <singleXmlCell id="1196" xr6:uid="{00000000-000C-0000-FFFF-FFFF83040000}" r="S28" connectionId="0">
    <xmlCellPr id="1" xr6:uid="{00000000-0010-0000-8304-000001000000}" uniqueName="P1082157">
      <xmlPr mapId="1" xpath="/TFI-IZD-POD/IPK-GFI-IZD-POD_1000380/P1082157" xmlDataType="decimal"/>
    </xmlCellPr>
  </singleXmlCell>
  <singleXmlCell id="1197" xr6:uid="{00000000-000C-0000-FFFF-FFFF84040000}" r="T28" connectionId="0">
    <xmlCellPr id="1" xr6:uid="{00000000-0010-0000-8404-000001000000}" uniqueName="P1082158">
      <xmlPr mapId="1" xpath="/TFI-IZD-POD/IPK-GFI-IZD-POD_1000380/P1082158" xmlDataType="decimal"/>
    </xmlCellPr>
  </singleXmlCell>
  <singleXmlCell id="1198" xr6:uid="{00000000-000C-0000-FFFF-FFFF85040000}" r="U28" connectionId="0">
    <xmlCellPr id="1" xr6:uid="{00000000-0010-0000-8504-000001000000}" uniqueName="P1082159">
      <xmlPr mapId="1" xpath="/TFI-IZD-POD/IPK-GFI-IZD-POD_1000380/P1082159" xmlDataType="decimal"/>
    </xmlCellPr>
  </singleXmlCell>
  <singleXmlCell id="1199" xr6:uid="{00000000-000C-0000-FFFF-FFFF86040000}" r="V28" connectionId="0">
    <xmlCellPr id="1" xr6:uid="{00000000-0010-0000-8604-000001000000}" uniqueName="P1082160">
      <xmlPr mapId="1" xpath="/TFI-IZD-POD/IPK-GFI-IZD-POD_1000380/P1082160" xmlDataType="decimal"/>
    </xmlCellPr>
  </singleXmlCell>
  <singleXmlCell id="1200" xr6:uid="{00000000-000C-0000-FFFF-FFFF87040000}" r="W28" connectionId="0">
    <xmlCellPr id="1" xr6:uid="{00000000-0010-0000-8704-000001000000}" uniqueName="P1082161">
      <xmlPr mapId="1" xpath="/TFI-IZD-POD/IPK-GFI-IZD-POD_1000380/P1082161" xmlDataType="decimal"/>
    </xmlCellPr>
  </singleXmlCell>
  <singleXmlCell id="1201" xr6:uid="{00000000-000C-0000-FFFF-FFFF88040000}" r="H29" connectionId="0">
    <xmlCellPr id="1" xr6:uid="{00000000-0010-0000-8804-000001000000}" uniqueName="P1079976">
      <xmlPr mapId="1" xpath="/TFI-IZD-POD/IPK-GFI-IZD-POD_1000380/P1079976" xmlDataType="decimal"/>
    </xmlCellPr>
  </singleXmlCell>
  <singleXmlCell id="1202" xr6:uid="{00000000-000C-0000-FFFF-FFFF89040000}" r="I29" connectionId="0">
    <xmlCellPr id="1" xr6:uid="{00000000-0010-0000-8904-000001000000}" uniqueName="P1079977">
      <xmlPr mapId="1" xpath="/TFI-IZD-POD/IPK-GFI-IZD-POD_1000380/P1079977" xmlDataType="decimal"/>
    </xmlCellPr>
  </singleXmlCell>
  <singleXmlCell id="1203" xr6:uid="{00000000-000C-0000-FFFF-FFFF8A040000}" r="J29" connectionId="0">
    <xmlCellPr id="1" xr6:uid="{00000000-0010-0000-8A04-000001000000}" uniqueName="P1079978">
      <xmlPr mapId="1" xpath="/TFI-IZD-POD/IPK-GFI-IZD-POD_1000380/P1079978" xmlDataType="decimal"/>
    </xmlCellPr>
  </singleXmlCell>
  <singleXmlCell id="1204" xr6:uid="{00000000-000C-0000-FFFF-FFFF8B040000}" r="K29" connectionId="0">
    <xmlCellPr id="1" xr6:uid="{00000000-0010-0000-8B04-000001000000}" uniqueName="P1079979">
      <xmlPr mapId="1" xpath="/TFI-IZD-POD/IPK-GFI-IZD-POD_1000380/P1079979" xmlDataType="decimal"/>
    </xmlCellPr>
  </singleXmlCell>
  <singleXmlCell id="1205" xr6:uid="{00000000-000C-0000-FFFF-FFFF8C040000}" r="L29" connectionId="0">
    <xmlCellPr id="1" xr6:uid="{00000000-0010-0000-8C04-000001000000}" uniqueName="P1079980">
      <xmlPr mapId="1" xpath="/TFI-IZD-POD/IPK-GFI-IZD-POD_1000380/P1079980" xmlDataType="decimal"/>
    </xmlCellPr>
  </singleXmlCell>
  <singleXmlCell id="1206" xr6:uid="{00000000-000C-0000-FFFF-FFFF8D040000}" r="M29" connectionId="0">
    <xmlCellPr id="1" xr6:uid="{00000000-0010-0000-8D04-000001000000}" uniqueName="P1079981">
      <xmlPr mapId="1" xpath="/TFI-IZD-POD/IPK-GFI-IZD-POD_1000380/P1079981" xmlDataType="decimal"/>
    </xmlCellPr>
  </singleXmlCell>
  <singleXmlCell id="1207" xr6:uid="{00000000-000C-0000-FFFF-FFFF8E040000}" r="N29" connectionId="0">
    <xmlCellPr id="1" xr6:uid="{00000000-0010-0000-8E04-000001000000}" uniqueName="P1079982">
      <xmlPr mapId="1" xpath="/TFI-IZD-POD/IPK-GFI-IZD-POD_1000380/P1079982" xmlDataType="decimal"/>
    </xmlCellPr>
  </singleXmlCell>
  <singleXmlCell id="1208" xr6:uid="{00000000-000C-0000-FFFF-FFFF8F040000}" r="O29" connectionId="0">
    <xmlCellPr id="1" xr6:uid="{00000000-0010-0000-8F04-000001000000}" uniqueName="P1079983">
      <xmlPr mapId="1" xpath="/TFI-IZD-POD/IPK-GFI-IZD-POD_1000380/P1079983" xmlDataType="decimal"/>
    </xmlCellPr>
  </singleXmlCell>
  <singleXmlCell id="1209" xr6:uid="{00000000-000C-0000-FFFF-FFFF90040000}" r="P29" connectionId="0">
    <xmlCellPr id="1" xr6:uid="{00000000-0010-0000-9004-000001000000}" uniqueName="P1082162">
      <xmlPr mapId="1" xpath="/TFI-IZD-POD/IPK-GFI-IZD-POD_1000380/P1082162" xmlDataType="decimal"/>
    </xmlCellPr>
  </singleXmlCell>
  <singleXmlCell id="1210" xr6:uid="{00000000-000C-0000-FFFF-FFFF91040000}" r="Q29" connectionId="0">
    <xmlCellPr id="1" xr6:uid="{00000000-0010-0000-9104-000001000000}" uniqueName="P1082163">
      <xmlPr mapId="1" xpath="/TFI-IZD-POD/IPK-GFI-IZD-POD_1000380/P1082163" xmlDataType="decimal"/>
    </xmlCellPr>
  </singleXmlCell>
  <singleXmlCell id="1211" xr6:uid="{00000000-000C-0000-FFFF-FFFF92040000}" r="R29" connectionId="0">
    <xmlCellPr id="1" xr6:uid="{00000000-0010-0000-9204-000001000000}" uniqueName="P1082164">
      <xmlPr mapId="1" xpath="/TFI-IZD-POD/IPK-GFI-IZD-POD_1000380/P1082164" xmlDataType="decimal"/>
    </xmlCellPr>
  </singleXmlCell>
  <singleXmlCell id="1212" xr6:uid="{00000000-000C-0000-FFFF-FFFF93040000}" r="S29" connectionId="0">
    <xmlCellPr id="1" xr6:uid="{00000000-0010-0000-9304-000001000000}" uniqueName="P1082165">
      <xmlPr mapId="1" xpath="/TFI-IZD-POD/IPK-GFI-IZD-POD_1000380/P1082165" xmlDataType="decimal"/>
    </xmlCellPr>
  </singleXmlCell>
  <singleXmlCell id="1213" xr6:uid="{00000000-000C-0000-FFFF-FFFF94040000}" r="T29" connectionId="0">
    <xmlCellPr id="1" xr6:uid="{00000000-0010-0000-9404-000001000000}" uniqueName="P1082166">
      <xmlPr mapId="1" xpath="/TFI-IZD-POD/IPK-GFI-IZD-POD_1000380/P1082166" xmlDataType="decimal"/>
    </xmlCellPr>
  </singleXmlCell>
  <singleXmlCell id="1214" xr6:uid="{00000000-000C-0000-FFFF-FFFF95040000}" r="U29" connectionId="0">
    <xmlCellPr id="1" xr6:uid="{00000000-0010-0000-9504-000001000000}" uniqueName="P1082167">
      <xmlPr mapId="1" xpath="/TFI-IZD-POD/IPK-GFI-IZD-POD_1000380/P1082167" xmlDataType="decimal"/>
    </xmlCellPr>
  </singleXmlCell>
  <singleXmlCell id="1215" xr6:uid="{00000000-000C-0000-FFFF-FFFF96040000}" r="V29" connectionId="0">
    <xmlCellPr id="1" xr6:uid="{00000000-0010-0000-9604-000001000000}" uniqueName="P1082168">
      <xmlPr mapId="1" xpath="/TFI-IZD-POD/IPK-GFI-IZD-POD_1000380/P1082168" xmlDataType="decimal"/>
    </xmlCellPr>
  </singleXmlCell>
  <singleXmlCell id="1216" xr6:uid="{00000000-000C-0000-FFFF-FFFF97040000}" r="W29" connectionId="0">
    <xmlCellPr id="1" xr6:uid="{00000000-0010-0000-9704-000001000000}" uniqueName="P1082169">
      <xmlPr mapId="1" xpath="/TFI-IZD-POD/IPK-GFI-IZD-POD_1000380/P1082169" xmlDataType="decimal"/>
    </xmlCellPr>
  </singleXmlCell>
  <singleXmlCell id="1217" xr6:uid="{00000000-000C-0000-FFFF-FFFF98040000}" r="H31" connectionId="0">
    <xmlCellPr id="1" xr6:uid="{00000000-0010-0000-9804-000001000000}" uniqueName="P1079984">
      <xmlPr mapId="1" xpath="/TFI-IZD-POD/IPK-GFI-IZD-POD_1000380/P1079984" xmlDataType="decimal"/>
    </xmlCellPr>
  </singleXmlCell>
  <singleXmlCell id="1218" xr6:uid="{00000000-000C-0000-FFFF-FFFF99040000}" r="I31" connectionId="0">
    <xmlCellPr id="1" xr6:uid="{00000000-0010-0000-9904-000001000000}" uniqueName="P1079985">
      <xmlPr mapId="1" xpath="/TFI-IZD-POD/IPK-GFI-IZD-POD_1000380/P1079985" xmlDataType="decimal"/>
    </xmlCellPr>
  </singleXmlCell>
  <singleXmlCell id="1219" xr6:uid="{00000000-000C-0000-FFFF-FFFF9A040000}" r="J31" connectionId="0">
    <xmlCellPr id="1" xr6:uid="{00000000-0010-0000-9A04-000001000000}" uniqueName="P1079986">
      <xmlPr mapId="1" xpath="/TFI-IZD-POD/IPK-GFI-IZD-POD_1000380/P1079986" xmlDataType="decimal"/>
    </xmlCellPr>
  </singleXmlCell>
  <singleXmlCell id="1220" xr6:uid="{00000000-000C-0000-FFFF-FFFF9B040000}" r="K31" connectionId="0">
    <xmlCellPr id="1" xr6:uid="{00000000-0010-0000-9B04-000001000000}" uniqueName="P1079987">
      <xmlPr mapId="1" xpath="/TFI-IZD-POD/IPK-GFI-IZD-POD_1000380/P1079987" xmlDataType="decimal"/>
    </xmlCellPr>
  </singleXmlCell>
  <singleXmlCell id="1221" xr6:uid="{00000000-000C-0000-FFFF-FFFF9C040000}" r="L31" connectionId="0">
    <xmlCellPr id="1" xr6:uid="{00000000-0010-0000-9C04-000001000000}" uniqueName="P1079988">
      <xmlPr mapId="1" xpath="/TFI-IZD-POD/IPK-GFI-IZD-POD_1000380/P1079988" xmlDataType="decimal"/>
    </xmlCellPr>
  </singleXmlCell>
  <singleXmlCell id="1222" xr6:uid="{00000000-000C-0000-FFFF-FFFF9D040000}" r="M31" connectionId="0">
    <xmlCellPr id="1" xr6:uid="{00000000-0010-0000-9D04-000001000000}" uniqueName="P1079989">
      <xmlPr mapId="1" xpath="/TFI-IZD-POD/IPK-GFI-IZD-POD_1000380/P1079989" xmlDataType="decimal"/>
    </xmlCellPr>
  </singleXmlCell>
  <singleXmlCell id="1223" xr6:uid="{00000000-000C-0000-FFFF-FFFF9E040000}" r="N31" connectionId="0">
    <xmlCellPr id="1" xr6:uid="{00000000-0010-0000-9E04-000001000000}" uniqueName="P1079990">
      <xmlPr mapId="1" xpath="/TFI-IZD-POD/IPK-GFI-IZD-POD_1000380/P1079990" xmlDataType="decimal"/>
    </xmlCellPr>
  </singleXmlCell>
  <singleXmlCell id="1224" xr6:uid="{00000000-000C-0000-FFFF-FFFF9F040000}" r="O31" connectionId="0">
    <xmlCellPr id="1" xr6:uid="{00000000-0010-0000-9F04-000001000000}" uniqueName="P1079991">
      <xmlPr mapId="1" xpath="/TFI-IZD-POD/IPK-GFI-IZD-POD_1000380/P1079991" xmlDataType="decimal"/>
    </xmlCellPr>
  </singleXmlCell>
  <singleXmlCell id="1225" xr6:uid="{00000000-000C-0000-FFFF-FFFFA0040000}" r="P31" connectionId="0">
    <xmlCellPr id="1" xr6:uid="{00000000-0010-0000-A004-000001000000}" uniqueName="P1082170">
      <xmlPr mapId="1" xpath="/TFI-IZD-POD/IPK-GFI-IZD-POD_1000380/P1082170" xmlDataType="decimal"/>
    </xmlCellPr>
  </singleXmlCell>
  <singleXmlCell id="1226" xr6:uid="{00000000-000C-0000-FFFF-FFFFA1040000}" r="Q31" connectionId="0">
    <xmlCellPr id="1" xr6:uid="{00000000-0010-0000-A104-000001000000}" uniqueName="P1082171">
      <xmlPr mapId="1" xpath="/TFI-IZD-POD/IPK-GFI-IZD-POD_1000380/P1082171" xmlDataType="decimal"/>
    </xmlCellPr>
  </singleXmlCell>
  <singleXmlCell id="1227" xr6:uid="{00000000-000C-0000-FFFF-FFFFA2040000}" r="R31" connectionId="0">
    <xmlCellPr id="1" xr6:uid="{00000000-0010-0000-A204-000001000000}" uniqueName="P1082172">
      <xmlPr mapId="1" xpath="/TFI-IZD-POD/IPK-GFI-IZD-POD_1000380/P1082172" xmlDataType="decimal"/>
    </xmlCellPr>
  </singleXmlCell>
  <singleXmlCell id="1228" xr6:uid="{00000000-000C-0000-FFFF-FFFFA3040000}" r="S31" connectionId="0">
    <xmlCellPr id="1" xr6:uid="{00000000-0010-0000-A304-000001000000}" uniqueName="P1082173">
      <xmlPr mapId="1" xpath="/TFI-IZD-POD/IPK-GFI-IZD-POD_1000380/P1082173" xmlDataType="decimal"/>
    </xmlCellPr>
  </singleXmlCell>
  <singleXmlCell id="1229" xr6:uid="{00000000-000C-0000-FFFF-FFFFA4040000}" r="T31" connectionId="0">
    <xmlCellPr id="1" xr6:uid="{00000000-0010-0000-A404-000001000000}" uniqueName="P1082174">
      <xmlPr mapId="1" xpath="/TFI-IZD-POD/IPK-GFI-IZD-POD_1000380/P1082174" xmlDataType="decimal"/>
    </xmlCellPr>
  </singleXmlCell>
  <singleXmlCell id="1230" xr6:uid="{00000000-000C-0000-FFFF-FFFFA5040000}" r="U31" connectionId="0">
    <xmlCellPr id="1" xr6:uid="{00000000-0010-0000-A504-000001000000}" uniqueName="P1082175">
      <xmlPr mapId="1" xpath="/TFI-IZD-POD/IPK-GFI-IZD-POD_1000380/P1082175" xmlDataType="decimal"/>
    </xmlCellPr>
  </singleXmlCell>
  <singleXmlCell id="1231" xr6:uid="{00000000-000C-0000-FFFF-FFFFA6040000}" r="V31" connectionId="0">
    <xmlCellPr id="1" xr6:uid="{00000000-0010-0000-A604-000001000000}" uniqueName="P1082176">
      <xmlPr mapId="1" xpath="/TFI-IZD-POD/IPK-GFI-IZD-POD_1000380/P1082176" xmlDataType="decimal"/>
    </xmlCellPr>
  </singleXmlCell>
  <singleXmlCell id="1232" xr6:uid="{00000000-000C-0000-FFFF-FFFFA7040000}" r="W31" connectionId="0">
    <xmlCellPr id="1" xr6:uid="{00000000-0010-0000-A704-000001000000}" uniqueName="P1082177">
      <xmlPr mapId="1" xpath="/TFI-IZD-POD/IPK-GFI-IZD-POD_1000380/P1082177" xmlDataType="decimal"/>
    </xmlCellPr>
  </singleXmlCell>
  <singleXmlCell id="1233" xr6:uid="{00000000-000C-0000-FFFF-FFFFA8040000}" r="H32" connectionId="0">
    <xmlCellPr id="1" xr6:uid="{00000000-0010-0000-A804-000001000000}" uniqueName="P1079992">
      <xmlPr mapId="1" xpath="/TFI-IZD-POD/IPK-GFI-IZD-POD_1000380/P1079992" xmlDataType="decimal"/>
    </xmlCellPr>
  </singleXmlCell>
  <singleXmlCell id="1234" xr6:uid="{00000000-000C-0000-FFFF-FFFFA9040000}" r="I32" connectionId="0">
    <xmlCellPr id="1" xr6:uid="{00000000-0010-0000-A904-000001000000}" uniqueName="P1079993">
      <xmlPr mapId="1" xpath="/TFI-IZD-POD/IPK-GFI-IZD-POD_1000380/P1079993" xmlDataType="decimal"/>
    </xmlCellPr>
  </singleXmlCell>
  <singleXmlCell id="1235" xr6:uid="{00000000-000C-0000-FFFF-FFFFAA040000}" r="J32" connectionId="0">
    <xmlCellPr id="1" xr6:uid="{00000000-0010-0000-AA04-000001000000}" uniqueName="P1079994">
      <xmlPr mapId="1" xpath="/TFI-IZD-POD/IPK-GFI-IZD-POD_1000380/P1079994" xmlDataType="decimal"/>
    </xmlCellPr>
  </singleXmlCell>
  <singleXmlCell id="1236" xr6:uid="{00000000-000C-0000-FFFF-FFFFAB040000}" r="K32" connectionId="0">
    <xmlCellPr id="1" xr6:uid="{00000000-0010-0000-AB04-000001000000}" uniqueName="P1079995">
      <xmlPr mapId="1" xpath="/TFI-IZD-POD/IPK-GFI-IZD-POD_1000380/P1079995" xmlDataType="decimal"/>
    </xmlCellPr>
  </singleXmlCell>
  <singleXmlCell id="1237" xr6:uid="{00000000-000C-0000-FFFF-FFFFAC040000}" r="L32" connectionId="0">
    <xmlCellPr id="1" xr6:uid="{00000000-0010-0000-AC04-000001000000}" uniqueName="P1079996">
      <xmlPr mapId="1" xpath="/TFI-IZD-POD/IPK-GFI-IZD-POD_1000380/P1079996" xmlDataType="decimal"/>
    </xmlCellPr>
  </singleXmlCell>
  <singleXmlCell id="1238" xr6:uid="{00000000-000C-0000-FFFF-FFFFAD040000}" r="M32" connectionId="0">
    <xmlCellPr id="1" xr6:uid="{00000000-0010-0000-AD04-000001000000}" uniqueName="P1079997">
      <xmlPr mapId="1" xpath="/TFI-IZD-POD/IPK-GFI-IZD-POD_1000380/P1079997" xmlDataType="decimal"/>
    </xmlCellPr>
  </singleXmlCell>
  <singleXmlCell id="1239" xr6:uid="{00000000-000C-0000-FFFF-FFFFAE040000}" r="N32" connectionId="0">
    <xmlCellPr id="1" xr6:uid="{00000000-0010-0000-AE04-000001000000}" uniqueName="P1079998">
      <xmlPr mapId="1" xpath="/TFI-IZD-POD/IPK-GFI-IZD-POD_1000380/P1079998" xmlDataType="decimal"/>
    </xmlCellPr>
  </singleXmlCell>
  <singleXmlCell id="1240" xr6:uid="{00000000-000C-0000-FFFF-FFFFAF040000}" r="O32" connectionId="0">
    <xmlCellPr id="1" xr6:uid="{00000000-0010-0000-AF04-000001000000}" uniqueName="P1079999">
      <xmlPr mapId="1" xpath="/TFI-IZD-POD/IPK-GFI-IZD-POD_1000380/P1079999" xmlDataType="decimal"/>
    </xmlCellPr>
  </singleXmlCell>
  <singleXmlCell id="1241" xr6:uid="{00000000-000C-0000-FFFF-FFFFB0040000}" r="P32" connectionId="0">
    <xmlCellPr id="1" xr6:uid="{00000000-0010-0000-B004-000001000000}" uniqueName="P1082178">
      <xmlPr mapId="1" xpath="/TFI-IZD-POD/IPK-GFI-IZD-POD_1000380/P1082178" xmlDataType="decimal"/>
    </xmlCellPr>
  </singleXmlCell>
  <singleXmlCell id="1242" xr6:uid="{00000000-000C-0000-FFFF-FFFFB1040000}" r="Q32" connectionId="0">
    <xmlCellPr id="1" xr6:uid="{00000000-0010-0000-B104-000001000000}" uniqueName="P1082179">
      <xmlPr mapId="1" xpath="/TFI-IZD-POD/IPK-GFI-IZD-POD_1000380/P1082179" xmlDataType="decimal"/>
    </xmlCellPr>
  </singleXmlCell>
  <singleXmlCell id="1243" xr6:uid="{00000000-000C-0000-FFFF-FFFFB2040000}" r="R32" connectionId="0">
    <xmlCellPr id="1" xr6:uid="{00000000-0010-0000-B204-000001000000}" uniqueName="P1082180">
      <xmlPr mapId="1" xpath="/TFI-IZD-POD/IPK-GFI-IZD-POD_1000380/P1082180" xmlDataType="decimal"/>
    </xmlCellPr>
  </singleXmlCell>
  <singleXmlCell id="1244" xr6:uid="{00000000-000C-0000-FFFF-FFFFB3040000}" r="S32" connectionId="0">
    <xmlCellPr id="1" xr6:uid="{00000000-0010-0000-B304-000001000000}" uniqueName="P1082181">
      <xmlPr mapId="1" xpath="/TFI-IZD-POD/IPK-GFI-IZD-POD_1000380/P1082181" xmlDataType="decimal"/>
    </xmlCellPr>
  </singleXmlCell>
  <singleXmlCell id="1245" xr6:uid="{00000000-000C-0000-FFFF-FFFFB4040000}" r="T32" connectionId="0">
    <xmlCellPr id="1" xr6:uid="{00000000-0010-0000-B404-000001000000}" uniqueName="P1082182">
      <xmlPr mapId="1" xpath="/TFI-IZD-POD/IPK-GFI-IZD-POD_1000380/P1082182" xmlDataType="decimal"/>
    </xmlCellPr>
  </singleXmlCell>
  <singleXmlCell id="1246" xr6:uid="{00000000-000C-0000-FFFF-FFFFB5040000}" r="U32" connectionId="0">
    <xmlCellPr id="1" xr6:uid="{00000000-0010-0000-B504-000001000000}" uniqueName="P1082183">
      <xmlPr mapId="1" xpath="/TFI-IZD-POD/IPK-GFI-IZD-POD_1000380/P1082183" xmlDataType="decimal"/>
    </xmlCellPr>
  </singleXmlCell>
  <singleXmlCell id="1247" xr6:uid="{00000000-000C-0000-FFFF-FFFFB6040000}" r="V32" connectionId="0">
    <xmlCellPr id="1" xr6:uid="{00000000-0010-0000-B604-000001000000}" uniqueName="P1082184">
      <xmlPr mapId="1" xpath="/TFI-IZD-POD/IPK-GFI-IZD-POD_1000380/P1082184" xmlDataType="decimal"/>
    </xmlCellPr>
  </singleXmlCell>
  <singleXmlCell id="1248" xr6:uid="{00000000-000C-0000-FFFF-FFFFB7040000}" r="W32" connectionId="0">
    <xmlCellPr id="1" xr6:uid="{00000000-0010-0000-B704-000001000000}" uniqueName="P1082185">
      <xmlPr mapId="1" xpath="/TFI-IZD-POD/IPK-GFI-IZD-POD_1000380/P1082185" xmlDataType="decimal"/>
    </xmlCellPr>
  </singleXmlCell>
  <singleXmlCell id="1249" xr6:uid="{00000000-000C-0000-FFFF-FFFFB8040000}" r="H33" connectionId="0">
    <xmlCellPr id="1" xr6:uid="{00000000-0010-0000-B804-000001000000}" uniqueName="P1080000">
      <xmlPr mapId="1" xpath="/TFI-IZD-POD/IPK-GFI-IZD-POD_1000380/P1080000" xmlDataType="decimal"/>
    </xmlCellPr>
  </singleXmlCell>
  <singleXmlCell id="1250" xr6:uid="{00000000-000C-0000-FFFF-FFFFB9040000}" r="I33" connectionId="0">
    <xmlCellPr id="1" xr6:uid="{00000000-0010-0000-B904-000001000000}" uniqueName="P1080001">
      <xmlPr mapId="1" xpath="/TFI-IZD-POD/IPK-GFI-IZD-POD_1000380/P1080001" xmlDataType="decimal"/>
    </xmlCellPr>
  </singleXmlCell>
  <singleXmlCell id="1251" xr6:uid="{00000000-000C-0000-FFFF-FFFFBA040000}" r="J33" connectionId="0">
    <xmlCellPr id="1" xr6:uid="{00000000-0010-0000-BA04-000001000000}" uniqueName="P1080002">
      <xmlPr mapId="1" xpath="/TFI-IZD-POD/IPK-GFI-IZD-POD_1000380/P1080002" xmlDataType="decimal"/>
    </xmlCellPr>
  </singleXmlCell>
  <singleXmlCell id="1252" xr6:uid="{00000000-000C-0000-FFFF-FFFFBB040000}" r="K33" connectionId="0">
    <xmlCellPr id="1" xr6:uid="{00000000-0010-0000-BB04-000001000000}" uniqueName="P1080003">
      <xmlPr mapId="1" xpath="/TFI-IZD-POD/IPK-GFI-IZD-POD_1000380/P1080003" xmlDataType="decimal"/>
    </xmlCellPr>
  </singleXmlCell>
  <singleXmlCell id="1253" xr6:uid="{00000000-000C-0000-FFFF-FFFFBC040000}" r="L33" connectionId="0">
    <xmlCellPr id="1" xr6:uid="{00000000-0010-0000-BC04-000001000000}" uniqueName="P1080004">
      <xmlPr mapId="1" xpath="/TFI-IZD-POD/IPK-GFI-IZD-POD_1000380/P1080004" xmlDataType="decimal"/>
    </xmlCellPr>
  </singleXmlCell>
  <singleXmlCell id="1254" xr6:uid="{00000000-000C-0000-FFFF-FFFFBD040000}" r="M33" connectionId="0">
    <xmlCellPr id="1" xr6:uid="{00000000-0010-0000-BD04-000001000000}" uniqueName="P1080005">
      <xmlPr mapId="1" xpath="/TFI-IZD-POD/IPK-GFI-IZD-POD_1000380/P1080005" xmlDataType="decimal"/>
    </xmlCellPr>
  </singleXmlCell>
  <singleXmlCell id="1255" xr6:uid="{00000000-000C-0000-FFFF-FFFFBE040000}" r="N33" connectionId="0">
    <xmlCellPr id="1" xr6:uid="{00000000-0010-0000-BE04-000001000000}" uniqueName="P1080006">
      <xmlPr mapId="1" xpath="/TFI-IZD-POD/IPK-GFI-IZD-POD_1000380/P1080006" xmlDataType="decimal"/>
    </xmlCellPr>
  </singleXmlCell>
  <singleXmlCell id="1256" xr6:uid="{00000000-000C-0000-FFFF-FFFFBF040000}" r="O33" connectionId="0">
    <xmlCellPr id="1" xr6:uid="{00000000-0010-0000-BF04-000001000000}" uniqueName="P1080007">
      <xmlPr mapId="1" xpath="/TFI-IZD-POD/IPK-GFI-IZD-POD_1000380/P1080007" xmlDataType="decimal"/>
    </xmlCellPr>
  </singleXmlCell>
  <singleXmlCell id="1257" xr6:uid="{00000000-000C-0000-FFFF-FFFFC0040000}" r="P33" connectionId="0">
    <xmlCellPr id="1" xr6:uid="{00000000-0010-0000-C004-000001000000}" uniqueName="P1082186">
      <xmlPr mapId="1" xpath="/TFI-IZD-POD/IPK-GFI-IZD-POD_1000380/P1082186" xmlDataType="decimal"/>
    </xmlCellPr>
  </singleXmlCell>
  <singleXmlCell id="1258" xr6:uid="{00000000-000C-0000-FFFF-FFFFC1040000}" r="Q33" connectionId="0">
    <xmlCellPr id="1" xr6:uid="{00000000-0010-0000-C104-000001000000}" uniqueName="P1082187">
      <xmlPr mapId="1" xpath="/TFI-IZD-POD/IPK-GFI-IZD-POD_1000380/P1082187" xmlDataType="decimal"/>
    </xmlCellPr>
  </singleXmlCell>
  <singleXmlCell id="1259" xr6:uid="{00000000-000C-0000-FFFF-FFFFC2040000}" r="R33" connectionId="0">
    <xmlCellPr id="1" xr6:uid="{00000000-0010-0000-C204-000001000000}" uniqueName="P1082188">
      <xmlPr mapId="1" xpath="/TFI-IZD-POD/IPK-GFI-IZD-POD_1000380/P1082188" xmlDataType="decimal"/>
    </xmlCellPr>
  </singleXmlCell>
  <singleXmlCell id="1260" xr6:uid="{00000000-000C-0000-FFFF-FFFFC3040000}" r="S33" connectionId="0">
    <xmlCellPr id="1" xr6:uid="{00000000-0010-0000-C304-000001000000}" uniqueName="P1082189">
      <xmlPr mapId="1" xpath="/TFI-IZD-POD/IPK-GFI-IZD-POD_1000380/P1082189" xmlDataType="decimal"/>
    </xmlCellPr>
  </singleXmlCell>
  <singleXmlCell id="1261" xr6:uid="{00000000-000C-0000-FFFF-FFFFC4040000}" r="T33" connectionId="0">
    <xmlCellPr id="1" xr6:uid="{00000000-0010-0000-C404-000001000000}" uniqueName="P1082190">
      <xmlPr mapId="1" xpath="/TFI-IZD-POD/IPK-GFI-IZD-POD_1000380/P1082190" xmlDataType="decimal"/>
    </xmlCellPr>
  </singleXmlCell>
  <singleXmlCell id="1262" xr6:uid="{00000000-000C-0000-FFFF-FFFFC5040000}" r="U33" connectionId="0">
    <xmlCellPr id="1" xr6:uid="{00000000-0010-0000-C504-000001000000}" uniqueName="P1082191">
      <xmlPr mapId="1" xpath="/TFI-IZD-POD/IPK-GFI-IZD-POD_1000380/P1082191" xmlDataType="decimal"/>
    </xmlCellPr>
  </singleXmlCell>
  <singleXmlCell id="1263" xr6:uid="{00000000-000C-0000-FFFF-FFFFC6040000}" r="V33" connectionId="0">
    <xmlCellPr id="1" xr6:uid="{00000000-0010-0000-C604-000001000000}" uniqueName="P1082192">
      <xmlPr mapId="1" xpath="/TFI-IZD-POD/IPK-GFI-IZD-POD_1000380/P1082192" xmlDataType="decimal"/>
    </xmlCellPr>
  </singleXmlCell>
  <singleXmlCell id="1264" xr6:uid="{00000000-000C-0000-FFFF-FFFFC7040000}" r="W33" connectionId="0">
    <xmlCellPr id="1" xr6:uid="{00000000-0010-0000-C704-000001000000}" uniqueName="P1082193">
      <xmlPr mapId="1" xpath="/TFI-IZD-POD/IPK-GFI-IZD-POD_1000380/P1082193" xmlDataType="decimal"/>
    </xmlCellPr>
  </singleXmlCell>
  <singleXmlCell id="1265" xr6:uid="{00000000-000C-0000-FFFF-FFFFC8040000}" r="H35" connectionId="0">
    <xmlCellPr id="1" xr6:uid="{00000000-0010-0000-C804-000001000000}" uniqueName="P1080008">
      <xmlPr mapId="1" xpath="/TFI-IZD-POD/IPK-GFI-IZD-POD_1000380/P1080008" xmlDataType="decimal"/>
    </xmlCellPr>
  </singleXmlCell>
  <singleXmlCell id="1266" xr6:uid="{00000000-000C-0000-FFFF-FFFFC9040000}" r="I35" connectionId="0">
    <xmlCellPr id="1" xr6:uid="{00000000-0010-0000-C904-000001000000}" uniqueName="P1080009">
      <xmlPr mapId="1" xpath="/TFI-IZD-POD/IPK-GFI-IZD-POD_1000380/P1080009" xmlDataType="decimal"/>
    </xmlCellPr>
  </singleXmlCell>
  <singleXmlCell id="1267" xr6:uid="{00000000-000C-0000-FFFF-FFFFCA040000}" r="J35" connectionId="0">
    <xmlCellPr id="1" xr6:uid="{00000000-0010-0000-CA04-000001000000}" uniqueName="P1080010">
      <xmlPr mapId="1" xpath="/TFI-IZD-POD/IPK-GFI-IZD-POD_1000380/P1080010" xmlDataType="decimal"/>
    </xmlCellPr>
  </singleXmlCell>
  <singleXmlCell id="1268" xr6:uid="{00000000-000C-0000-FFFF-FFFFCB040000}" r="K35" connectionId="0">
    <xmlCellPr id="1" xr6:uid="{00000000-0010-0000-CB04-000001000000}" uniqueName="P1080011">
      <xmlPr mapId="1" xpath="/TFI-IZD-POD/IPK-GFI-IZD-POD_1000380/P1080011" xmlDataType="decimal"/>
    </xmlCellPr>
  </singleXmlCell>
  <singleXmlCell id="1269" xr6:uid="{00000000-000C-0000-FFFF-FFFFCC040000}" r="L35" connectionId="0">
    <xmlCellPr id="1" xr6:uid="{00000000-0010-0000-CC04-000001000000}" uniqueName="P1080012">
      <xmlPr mapId="1" xpath="/TFI-IZD-POD/IPK-GFI-IZD-POD_1000380/P1080012" xmlDataType="decimal"/>
    </xmlCellPr>
  </singleXmlCell>
  <singleXmlCell id="1270" xr6:uid="{00000000-000C-0000-FFFF-FFFFCD040000}" r="M35" connectionId="0">
    <xmlCellPr id="1" xr6:uid="{00000000-0010-0000-CD04-000001000000}" uniqueName="P1080013">
      <xmlPr mapId="1" xpath="/TFI-IZD-POD/IPK-GFI-IZD-POD_1000380/P1080013" xmlDataType="decimal"/>
    </xmlCellPr>
  </singleXmlCell>
  <singleXmlCell id="1271" xr6:uid="{00000000-000C-0000-FFFF-FFFFCE040000}" r="N35" connectionId="0">
    <xmlCellPr id="1" xr6:uid="{00000000-0010-0000-CE04-000001000000}" uniqueName="P1080014">
      <xmlPr mapId="1" xpath="/TFI-IZD-POD/IPK-GFI-IZD-POD_1000380/P1080014" xmlDataType="decimal"/>
    </xmlCellPr>
  </singleXmlCell>
  <singleXmlCell id="1272" xr6:uid="{00000000-000C-0000-FFFF-FFFFCF040000}" r="O35" connectionId="0">
    <xmlCellPr id="1" xr6:uid="{00000000-0010-0000-CF04-000001000000}" uniqueName="P1080015">
      <xmlPr mapId="1" xpath="/TFI-IZD-POD/IPK-GFI-IZD-POD_1000380/P1080015" xmlDataType="decimal"/>
    </xmlCellPr>
  </singleXmlCell>
  <singleXmlCell id="1273" xr6:uid="{00000000-000C-0000-FFFF-FFFFD0040000}" r="P35" connectionId="0">
    <xmlCellPr id="1" xr6:uid="{00000000-0010-0000-D004-000001000000}" uniqueName="P1082194">
      <xmlPr mapId="1" xpath="/TFI-IZD-POD/IPK-GFI-IZD-POD_1000380/P1082194" xmlDataType="decimal"/>
    </xmlCellPr>
  </singleXmlCell>
  <singleXmlCell id="1274" xr6:uid="{00000000-000C-0000-FFFF-FFFFD1040000}" r="Q35" connectionId="0">
    <xmlCellPr id="1" xr6:uid="{00000000-0010-0000-D104-000001000000}" uniqueName="P1082195">
      <xmlPr mapId="1" xpath="/TFI-IZD-POD/IPK-GFI-IZD-POD_1000380/P1082195" xmlDataType="decimal"/>
    </xmlCellPr>
  </singleXmlCell>
  <singleXmlCell id="1275" xr6:uid="{00000000-000C-0000-FFFF-FFFFD2040000}" r="R35" connectionId="0">
    <xmlCellPr id="1" xr6:uid="{00000000-0010-0000-D204-000001000000}" uniqueName="P1082196">
      <xmlPr mapId="1" xpath="/TFI-IZD-POD/IPK-GFI-IZD-POD_1000380/P1082196" xmlDataType="decimal"/>
    </xmlCellPr>
  </singleXmlCell>
  <singleXmlCell id="1276" xr6:uid="{00000000-000C-0000-FFFF-FFFFD3040000}" r="S35" connectionId="0">
    <xmlCellPr id="1" xr6:uid="{00000000-0010-0000-D304-000001000000}" uniqueName="P1082197">
      <xmlPr mapId="1" xpath="/TFI-IZD-POD/IPK-GFI-IZD-POD_1000380/P1082197" xmlDataType="decimal"/>
    </xmlCellPr>
  </singleXmlCell>
  <singleXmlCell id="1277" xr6:uid="{00000000-000C-0000-FFFF-FFFFD4040000}" r="T35" connectionId="0">
    <xmlCellPr id="1" xr6:uid="{00000000-0010-0000-D404-000001000000}" uniqueName="P1082198">
      <xmlPr mapId="1" xpath="/TFI-IZD-POD/IPK-GFI-IZD-POD_1000380/P1082198" xmlDataType="decimal"/>
    </xmlCellPr>
  </singleXmlCell>
  <singleXmlCell id="1278" xr6:uid="{00000000-000C-0000-FFFF-FFFFD5040000}" r="U35" connectionId="0">
    <xmlCellPr id="1" xr6:uid="{00000000-0010-0000-D504-000001000000}" uniqueName="P1082199">
      <xmlPr mapId="1" xpath="/TFI-IZD-POD/IPK-GFI-IZD-POD_1000380/P1082199" xmlDataType="decimal"/>
    </xmlCellPr>
  </singleXmlCell>
  <singleXmlCell id="1279" xr6:uid="{00000000-000C-0000-FFFF-FFFFD6040000}" r="V35" connectionId="0">
    <xmlCellPr id="1" xr6:uid="{00000000-0010-0000-D604-000001000000}" uniqueName="P1082200">
      <xmlPr mapId="1" xpath="/TFI-IZD-POD/IPK-GFI-IZD-POD_1000380/P1082200" xmlDataType="decimal"/>
    </xmlCellPr>
  </singleXmlCell>
  <singleXmlCell id="1280" xr6:uid="{00000000-000C-0000-FFFF-FFFFD7040000}" r="W35" connectionId="0">
    <xmlCellPr id="1" xr6:uid="{00000000-0010-0000-D704-000001000000}" uniqueName="P1082201">
      <xmlPr mapId="1" xpath="/TFI-IZD-POD/IPK-GFI-IZD-POD_1000380/P1082201" xmlDataType="decimal"/>
    </xmlCellPr>
  </singleXmlCell>
  <singleXmlCell id="1281" xr6:uid="{00000000-000C-0000-FFFF-FFFFD8040000}" r="H36" connectionId="0">
    <xmlCellPr id="1" xr6:uid="{00000000-0010-0000-D804-000001000000}" uniqueName="P1080016">
      <xmlPr mapId="1" xpath="/TFI-IZD-POD/IPK-GFI-IZD-POD_1000380/P1080016" xmlDataType="decimal"/>
    </xmlCellPr>
  </singleXmlCell>
  <singleXmlCell id="1282" xr6:uid="{00000000-000C-0000-FFFF-FFFFD9040000}" r="I36" connectionId="0">
    <xmlCellPr id="1" xr6:uid="{00000000-0010-0000-D904-000001000000}" uniqueName="P1080017">
      <xmlPr mapId="1" xpath="/TFI-IZD-POD/IPK-GFI-IZD-POD_1000380/P1080017" xmlDataType="decimal"/>
    </xmlCellPr>
  </singleXmlCell>
  <singleXmlCell id="1283" xr6:uid="{00000000-000C-0000-FFFF-FFFFDA040000}" r="J36" connectionId="0">
    <xmlCellPr id="1" xr6:uid="{00000000-0010-0000-DA04-000001000000}" uniqueName="P1080018">
      <xmlPr mapId="1" xpath="/TFI-IZD-POD/IPK-GFI-IZD-POD_1000380/P1080018" xmlDataType="decimal"/>
    </xmlCellPr>
  </singleXmlCell>
  <singleXmlCell id="1284" xr6:uid="{00000000-000C-0000-FFFF-FFFFDB040000}" r="K36" connectionId="0">
    <xmlCellPr id="1" xr6:uid="{00000000-0010-0000-DB04-000001000000}" uniqueName="P1080019">
      <xmlPr mapId="1" xpath="/TFI-IZD-POD/IPK-GFI-IZD-POD_1000380/P1080019" xmlDataType="decimal"/>
    </xmlCellPr>
  </singleXmlCell>
  <singleXmlCell id="1285" xr6:uid="{00000000-000C-0000-FFFF-FFFFDC040000}" r="L36" connectionId="0">
    <xmlCellPr id="1" xr6:uid="{00000000-0010-0000-DC04-000001000000}" uniqueName="P1080020">
      <xmlPr mapId="1" xpath="/TFI-IZD-POD/IPK-GFI-IZD-POD_1000380/P1080020" xmlDataType="decimal"/>
    </xmlCellPr>
  </singleXmlCell>
  <singleXmlCell id="1286" xr6:uid="{00000000-000C-0000-FFFF-FFFFDD040000}" r="M36" connectionId="0">
    <xmlCellPr id="1" xr6:uid="{00000000-0010-0000-DD04-000001000000}" uniqueName="P1080021">
      <xmlPr mapId="1" xpath="/TFI-IZD-POD/IPK-GFI-IZD-POD_1000380/P1080021" xmlDataType="decimal"/>
    </xmlCellPr>
  </singleXmlCell>
  <singleXmlCell id="1287" xr6:uid="{00000000-000C-0000-FFFF-FFFFDE040000}" r="N36" connectionId="0">
    <xmlCellPr id="1" xr6:uid="{00000000-0010-0000-DE04-000001000000}" uniqueName="P1080022">
      <xmlPr mapId="1" xpath="/TFI-IZD-POD/IPK-GFI-IZD-POD_1000380/P1080022" xmlDataType="decimal"/>
    </xmlCellPr>
  </singleXmlCell>
  <singleXmlCell id="1288" xr6:uid="{00000000-000C-0000-FFFF-FFFFDF040000}" r="O36" connectionId="0">
    <xmlCellPr id="1" xr6:uid="{00000000-0010-0000-DF04-000001000000}" uniqueName="P1080023">
      <xmlPr mapId="1" xpath="/TFI-IZD-POD/IPK-GFI-IZD-POD_1000380/P1080023" xmlDataType="decimal"/>
    </xmlCellPr>
  </singleXmlCell>
  <singleXmlCell id="1289" xr6:uid="{00000000-000C-0000-FFFF-FFFFE0040000}" r="P36" connectionId="0">
    <xmlCellPr id="1" xr6:uid="{00000000-0010-0000-E004-000001000000}" uniqueName="P1082202">
      <xmlPr mapId="1" xpath="/TFI-IZD-POD/IPK-GFI-IZD-POD_1000380/P1082202" xmlDataType="decimal"/>
    </xmlCellPr>
  </singleXmlCell>
  <singleXmlCell id="1290" xr6:uid="{00000000-000C-0000-FFFF-FFFFE1040000}" r="Q36" connectionId="0">
    <xmlCellPr id="1" xr6:uid="{00000000-0010-0000-E104-000001000000}" uniqueName="P1082203">
      <xmlPr mapId="1" xpath="/TFI-IZD-POD/IPK-GFI-IZD-POD_1000380/P1082203" xmlDataType="decimal"/>
    </xmlCellPr>
  </singleXmlCell>
  <singleXmlCell id="1291" xr6:uid="{00000000-000C-0000-FFFF-FFFFE2040000}" r="R36" connectionId="0">
    <xmlCellPr id="1" xr6:uid="{00000000-0010-0000-E204-000001000000}" uniqueName="P1082204">
      <xmlPr mapId="1" xpath="/TFI-IZD-POD/IPK-GFI-IZD-POD_1000380/P1082204" xmlDataType="decimal"/>
    </xmlCellPr>
  </singleXmlCell>
  <singleXmlCell id="1292" xr6:uid="{00000000-000C-0000-FFFF-FFFFE3040000}" r="S36" connectionId="0">
    <xmlCellPr id="1" xr6:uid="{00000000-0010-0000-E304-000001000000}" uniqueName="P1082205">
      <xmlPr mapId="1" xpath="/TFI-IZD-POD/IPK-GFI-IZD-POD_1000380/P1082205" xmlDataType="decimal"/>
    </xmlCellPr>
  </singleXmlCell>
  <singleXmlCell id="1293" xr6:uid="{00000000-000C-0000-FFFF-FFFFE4040000}" r="T36" connectionId="0">
    <xmlCellPr id="1" xr6:uid="{00000000-0010-0000-E404-000001000000}" uniqueName="P1082206">
      <xmlPr mapId="1" xpath="/TFI-IZD-POD/IPK-GFI-IZD-POD_1000380/P1082206" xmlDataType="decimal"/>
    </xmlCellPr>
  </singleXmlCell>
  <singleXmlCell id="1294" xr6:uid="{00000000-000C-0000-FFFF-FFFFE5040000}" r="U36" connectionId="0">
    <xmlCellPr id="1" xr6:uid="{00000000-0010-0000-E504-000001000000}" uniqueName="P1082207">
      <xmlPr mapId="1" xpath="/TFI-IZD-POD/IPK-GFI-IZD-POD_1000380/P1082207" xmlDataType="decimal"/>
    </xmlCellPr>
  </singleXmlCell>
  <singleXmlCell id="1295" xr6:uid="{00000000-000C-0000-FFFF-FFFFE6040000}" r="V36" connectionId="0">
    <xmlCellPr id="1" xr6:uid="{00000000-0010-0000-E604-000001000000}" uniqueName="P1082208">
      <xmlPr mapId="1" xpath="/TFI-IZD-POD/IPK-GFI-IZD-POD_1000380/P1082208" xmlDataType="decimal"/>
    </xmlCellPr>
  </singleXmlCell>
  <singleXmlCell id="1296" xr6:uid="{00000000-000C-0000-FFFF-FFFFE7040000}" r="W36" connectionId="0">
    <xmlCellPr id="1" xr6:uid="{00000000-0010-0000-E704-000001000000}" uniqueName="P1082209">
      <xmlPr mapId="1" xpath="/TFI-IZD-POD/IPK-GFI-IZD-POD_1000380/P1082209" xmlDataType="decimal"/>
    </xmlCellPr>
  </singleXmlCell>
  <singleXmlCell id="1297" xr6:uid="{00000000-000C-0000-FFFF-FFFFE8040000}" r="H37" connectionId="0">
    <xmlCellPr id="1" xr6:uid="{00000000-0010-0000-E804-000001000000}" uniqueName="P1080024">
      <xmlPr mapId="1" xpath="/TFI-IZD-POD/IPK-GFI-IZD-POD_1000380/P1080024" xmlDataType="decimal"/>
    </xmlCellPr>
  </singleXmlCell>
  <singleXmlCell id="1298" xr6:uid="{00000000-000C-0000-FFFF-FFFFE9040000}" r="I37" connectionId="0">
    <xmlCellPr id="1" xr6:uid="{00000000-0010-0000-E904-000001000000}" uniqueName="P1080025">
      <xmlPr mapId="1" xpath="/TFI-IZD-POD/IPK-GFI-IZD-POD_1000380/P1080025" xmlDataType="decimal"/>
    </xmlCellPr>
  </singleXmlCell>
  <singleXmlCell id="1299" xr6:uid="{00000000-000C-0000-FFFF-FFFFEA040000}" r="J37" connectionId="0">
    <xmlCellPr id="1" xr6:uid="{00000000-0010-0000-EA04-000001000000}" uniqueName="P1080026">
      <xmlPr mapId="1" xpath="/TFI-IZD-POD/IPK-GFI-IZD-POD_1000380/P1080026" xmlDataType="decimal"/>
    </xmlCellPr>
  </singleXmlCell>
  <singleXmlCell id="1300" xr6:uid="{00000000-000C-0000-FFFF-FFFFEB040000}" r="K37" connectionId="0">
    <xmlCellPr id="1" xr6:uid="{00000000-0010-0000-EB04-000001000000}" uniqueName="P1080027">
      <xmlPr mapId="1" xpath="/TFI-IZD-POD/IPK-GFI-IZD-POD_1000380/P1080027" xmlDataType="decimal"/>
    </xmlCellPr>
  </singleXmlCell>
  <singleXmlCell id="1301" xr6:uid="{00000000-000C-0000-FFFF-FFFFEC040000}" r="L37" connectionId="0">
    <xmlCellPr id="1" xr6:uid="{00000000-0010-0000-EC04-000001000000}" uniqueName="P1080028">
      <xmlPr mapId="1" xpath="/TFI-IZD-POD/IPK-GFI-IZD-POD_1000380/P1080028" xmlDataType="decimal"/>
    </xmlCellPr>
  </singleXmlCell>
  <singleXmlCell id="1302" xr6:uid="{00000000-000C-0000-FFFF-FFFFED040000}" r="M37" connectionId="0">
    <xmlCellPr id="1" xr6:uid="{00000000-0010-0000-ED04-000001000000}" uniqueName="P1080029">
      <xmlPr mapId="1" xpath="/TFI-IZD-POD/IPK-GFI-IZD-POD_1000380/P1080029" xmlDataType="decimal"/>
    </xmlCellPr>
  </singleXmlCell>
  <singleXmlCell id="1303" xr6:uid="{00000000-000C-0000-FFFF-FFFFEE040000}" r="N37" connectionId="0">
    <xmlCellPr id="1" xr6:uid="{00000000-0010-0000-EE04-000001000000}" uniqueName="P1080030">
      <xmlPr mapId="1" xpath="/TFI-IZD-POD/IPK-GFI-IZD-POD_1000380/P1080030" xmlDataType="decimal"/>
    </xmlCellPr>
  </singleXmlCell>
  <singleXmlCell id="1304" xr6:uid="{00000000-000C-0000-FFFF-FFFFEF040000}" r="O37" connectionId="0">
    <xmlCellPr id="1" xr6:uid="{00000000-0010-0000-EF04-000001000000}" uniqueName="P1080031">
      <xmlPr mapId="1" xpath="/TFI-IZD-POD/IPK-GFI-IZD-POD_1000380/P1080031" xmlDataType="decimal"/>
    </xmlCellPr>
  </singleXmlCell>
  <singleXmlCell id="1305" xr6:uid="{00000000-000C-0000-FFFF-FFFFF0040000}" r="P37" connectionId="0">
    <xmlCellPr id="1" xr6:uid="{00000000-0010-0000-F004-000001000000}" uniqueName="P1082210">
      <xmlPr mapId="1" xpath="/TFI-IZD-POD/IPK-GFI-IZD-POD_1000380/P1082210" xmlDataType="decimal"/>
    </xmlCellPr>
  </singleXmlCell>
  <singleXmlCell id="1306" xr6:uid="{00000000-000C-0000-FFFF-FFFFF1040000}" r="Q37" connectionId="0">
    <xmlCellPr id="1" xr6:uid="{00000000-0010-0000-F104-000001000000}" uniqueName="P1082211">
      <xmlPr mapId="1" xpath="/TFI-IZD-POD/IPK-GFI-IZD-POD_1000380/P1082211" xmlDataType="decimal"/>
    </xmlCellPr>
  </singleXmlCell>
  <singleXmlCell id="1307" xr6:uid="{00000000-000C-0000-FFFF-FFFFF2040000}" r="R37" connectionId="0">
    <xmlCellPr id="1" xr6:uid="{00000000-0010-0000-F204-000001000000}" uniqueName="P1082212">
      <xmlPr mapId="1" xpath="/TFI-IZD-POD/IPK-GFI-IZD-POD_1000380/P1082212" xmlDataType="decimal"/>
    </xmlCellPr>
  </singleXmlCell>
  <singleXmlCell id="1308" xr6:uid="{00000000-000C-0000-FFFF-FFFFF3040000}" r="S37" connectionId="0">
    <xmlCellPr id="1" xr6:uid="{00000000-0010-0000-F304-000001000000}" uniqueName="P1082213">
      <xmlPr mapId="1" xpath="/TFI-IZD-POD/IPK-GFI-IZD-POD_1000380/P1082213" xmlDataType="decimal"/>
    </xmlCellPr>
  </singleXmlCell>
  <singleXmlCell id="1309" xr6:uid="{00000000-000C-0000-FFFF-FFFFF4040000}" r="T37" connectionId="0">
    <xmlCellPr id="1" xr6:uid="{00000000-0010-0000-F404-000001000000}" uniqueName="P1082214">
      <xmlPr mapId="1" xpath="/TFI-IZD-POD/IPK-GFI-IZD-POD_1000380/P1082214" xmlDataType="decimal"/>
    </xmlCellPr>
  </singleXmlCell>
  <singleXmlCell id="1310" xr6:uid="{00000000-000C-0000-FFFF-FFFFF5040000}" r="U37" connectionId="0">
    <xmlCellPr id="1" xr6:uid="{00000000-0010-0000-F504-000001000000}" uniqueName="P1082215">
      <xmlPr mapId="1" xpath="/TFI-IZD-POD/IPK-GFI-IZD-POD_1000380/P1082215" xmlDataType="decimal"/>
    </xmlCellPr>
  </singleXmlCell>
  <singleXmlCell id="1311" xr6:uid="{00000000-000C-0000-FFFF-FFFFF6040000}" r="V37" connectionId="0">
    <xmlCellPr id="1" xr6:uid="{00000000-0010-0000-F604-000001000000}" uniqueName="P1082216">
      <xmlPr mapId="1" xpath="/TFI-IZD-POD/IPK-GFI-IZD-POD_1000380/P1082216" xmlDataType="decimal"/>
    </xmlCellPr>
  </singleXmlCell>
  <singleXmlCell id="1312" xr6:uid="{00000000-000C-0000-FFFF-FFFFF7040000}" r="W37" connectionId="0">
    <xmlCellPr id="1" xr6:uid="{00000000-0010-0000-F704-000001000000}" uniqueName="P1082217">
      <xmlPr mapId="1" xpath="/TFI-IZD-POD/IPK-GFI-IZD-POD_1000380/P1082217" xmlDataType="decimal"/>
    </xmlCellPr>
  </singleXmlCell>
  <singleXmlCell id="1313" xr6:uid="{00000000-000C-0000-FFFF-FFFFF8040000}" r="H38" connectionId="0">
    <xmlCellPr id="1" xr6:uid="{00000000-0010-0000-F804-000001000000}" uniqueName="P1080032">
      <xmlPr mapId="1" xpath="/TFI-IZD-POD/IPK-GFI-IZD-POD_1000380/P1080032" xmlDataType="decimal"/>
    </xmlCellPr>
  </singleXmlCell>
  <singleXmlCell id="1314" xr6:uid="{00000000-000C-0000-FFFF-FFFFF9040000}" r="I38" connectionId="0">
    <xmlCellPr id="1" xr6:uid="{00000000-0010-0000-F904-000001000000}" uniqueName="P1080033">
      <xmlPr mapId="1" xpath="/TFI-IZD-POD/IPK-GFI-IZD-POD_1000380/P1080033" xmlDataType="decimal"/>
    </xmlCellPr>
  </singleXmlCell>
  <singleXmlCell id="1315" xr6:uid="{00000000-000C-0000-FFFF-FFFFFA040000}" r="J38" connectionId="0">
    <xmlCellPr id="1" xr6:uid="{00000000-0010-0000-FA04-000001000000}" uniqueName="P1080034">
      <xmlPr mapId="1" xpath="/TFI-IZD-POD/IPK-GFI-IZD-POD_1000380/P1080034" xmlDataType="decimal"/>
    </xmlCellPr>
  </singleXmlCell>
  <singleXmlCell id="1316" xr6:uid="{00000000-000C-0000-FFFF-FFFFFB040000}" r="K38" connectionId="0">
    <xmlCellPr id="1" xr6:uid="{00000000-0010-0000-FB04-000001000000}" uniqueName="P1080035">
      <xmlPr mapId="1" xpath="/TFI-IZD-POD/IPK-GFI-IZD-POD_1000380/P1080035" xmlDataType="decimal"/>
    </xmlCellPr>
  </singleXmlCell>
  <singleXmlCell id="1317" xr6:uid="{00000000-000C-0000-FFFF-FFFFFC040000}" r="L38" connectionId="0">
    <xmlCellPr id="1" xr6:uid="{00000000-0010-0000-FC04-000001000000}" uniqueName="P1080036">
      <xmlPr mapId="1" xpath="/TFI-IZD-POD/IPK-GFI-IZD-POD_1000380/P1080036" xmlDataType="decimal"/>
    </xmlCellPr>
  </singleXmlCell>
  <singleXmlCell id="1318" xr6:uid="{00000000-000C-0000-FFFF-FFFFFD040000}" r="M38" connectionId="0">
    <xmlCellPr id="1" xr6:uid="{00000000-0010-0000-FD04-000001000000}" uniqueName="P1080037">
      <xmlPr mapId="1" xpath="/TFI-IZD-POD/IPK-GFI-IZD-POD_1000380/P1080037" xmlDataType="decimal"/>
    </xmlCellPr>
  </singleXmlCell>
  <singleXmlCell id="1319" xr6:uid="{00000000-000C-0000-FFFF-FFFFFE040000}" r="N38" connectionId="0">
    <xmlCellPr id="1" xr6:uid="{00000000-0010-0000-FE04-000001000000}" uniqueName="P1080038">
      <xmlPr mapId="1" xpath="/TFI-IZD-POD/IPK-GFI-IZD-POD_1000380/P1080038" xmlDataType="decimal"/>
    </xmlCellPr>
  </singleXmlCell>
  <singleXmlCell id="1320" xr6:uid="{00000000-000C-0000-FFFF-FFFFFF040000}" r="O38" connectionId="0">
    <xmlCellPr id="1" xr6:uid="{00000000-0010-0000-FF04-000001000000}" uniqueName="P1080039">
      <xmlPr mapId="1" xpath="/TFI-IZD-POD/IPK-GFI-IZD-POD_1000380/P1080039" xmlDataType="decimal"/>
    </xmlCellPr>
  </singleXmlCell>
  <singleXmlCell id="1321" xr6:uid="{00000000-000C-0000-FFFF-FFFF00050000}" r="P38" connectionId="0">
    <xmlCellPr id="1" xr6:uid="{00000000-0010-0000-0005-000001000000}" uniqueName="P1082220">
      <xmlPr mapId="1" xpath="/TFI-IZD-POD/IPK-GFI-IZD-POD_1000380/P1082220" xmlDataType="decimal"/>
    </xmlCellPr>
  </singleXmlCell>
  <singleXmlCell id="1322" xr6:uid="{00000000-000C-0000-FFFF-FFFF01050000}" r="Q38" connectionId="0">
    <xmlCellPr id="1" xr6:uid="{00000000-0010-0000-0105-000001000000}" uniqueName="P1082222">
      <xmlPr mapId="1" xpath="/TFI-IZD-POD/IPK-GFI-IZD-POD_1000380/P1082222" xmlDataType="decimal"/>
    </xmlCellPr>
  </singleXmlCell>
  <singleXmlCell id="1323" xr6:uid="{00000000-000C-0000-FFFF-FFFF02050000}" r="R38" connectionId="0">
    <xmlCellPr id="1" xr6:uid="{00000000-0010-0000-0205-000001000000}" uniqueName="P1082224">
      <xmlPr mapId="1" xpath="/TFI-IZD-POD/IPK-GFI-IZD-POD_1000380/P1082224" xmlDataType="decimal"/>
    </xmlCellPr>
  </singleXmlCell>
  <singleXmlCell id="1324" xr6:uid="{00000000-000C-0000-FFFF-FFFF03050000}" r="S38" connectionId="0">
    <xmlCellPr id="1" xr6:uid="{00000000-0010-0000-0305-000001000000}" uniqueName="P1082225">
      <xmlPr mapId="1" xpath="/TFI-IZD-POD/IPK-GFI-IZD-POD_1000380/P1082225" xmlDataType="decimal"/>
    </xmlCellPr>
  </singleXmlCell>
  <singleXmlCell id="1325" xr6:uid="{00000000-000C-0000-FFFF-FFFF04050000}" r="T38" connectionId="0">
    <xmlCellPr id="1" xr6:uid="{00000000-0010-0000-0405-000001000000}" uniqueName="P1082227">
      <xmlPr mapId="1" xpath="/TFI-IZD-POD/IPK-GFI-IZD-POD_1000380/P1082227" xmlDataType="decimal"/>
    </xmlCellPr>
  </singleXmlCell>
  <singleXmlCell id="1326" xr6:uid="{00000000-000C-0000-FFFF-FFFF05050000}" r="U38" connectionId="0">
    <xmlCellPr id="1" xr6:uid="{00000000-0010-0000-0505-000001000000}" uniqueName="P1082229">
      <xmlPr mapId="1" xpath="/TFI-IZD-POD/IPK-GFI-IZD-POD_1000380/P1082229" xmlDataType="decimal"/>
    </xmlCellPr>
  </singleXmlCell>
  <singleXmlCell id="1327" xr6:uid="{00000000-000C-0000-FFFF-FFFF06050000}" r="V38" connectionId="0">
    <xmlCellPr id="1" xr6:uid="{00000000-0010-0000-0605-000001000000}" uniqueName="P1082232">
      <xmlPr mapId="1" xpath="/TFI-IZD-POD/IPK-GFI-IZD-POD_1000380/P1082232" xmlDataType="decimal"/>
    </xmlCellPr>
  </singleXmlCell>
  <singleXmlCell id="1328" xr6:uid="{00000000-000C-0000-FFFF-FFFF07050000}" r="W38" connectionId="0">
    <xmlCellPr id="1" xr6:uid="{00000000-0010-0000-0705-000001000000}" uniqueName="P1082234">
      <xmlPr mapId="1" xpath="/TFI-IZD-POD/IPK-GFI-IZD-POD_1000380/P1082234" xmlDataType="decimal"/>
    </xmlCellPr>
  </singleXmlCell>
  <singleXmlCell id="1329" xr6:uid="{00000000-000C-0000-FFFF-FFFF08050000}" r="H39" connectionId="0">
    <xmlCellPr id="1" xr6:uid="{00000000-0010-0000-0805-000001000000}" uniqueName="P1080040">
      <xmlPr mapId="1" xpath="/TFI-IZD-POD/IPK-GFI-IZD-POD_1000380/P1080040" xmlDataType="decimal"/>
    </xmlCellPr>
  </singleXmlCell>
  <singleXmlCell id="1330" xr6:uid="{00000000-000C-0000-FFFF-FFFF09050000}" r="I39" connectionId="0">
    <xmlCellPr id="1" xr6:uid="{00000000-0010-0000-0905-000001000000}" uniqueName="P1080041">
      <xmlPr mapId="1" xpath="/TFI-IZD-POD/IPK-GFI-IZD-POD_1000380/P1080041" xmlDataType="decimal"/>
    </xmlCellPr>
  </singleXmlCell>
  <singleXmlCell id="1331" xr6:uid="{00000000-000C-0000-FFFF-FFFF0A050000}" r="J39" connectionId="0">
    <xmlCellPr id="1" xr6:uid="{00000000-0010-0000-0A05-000001000000}" uniqueName="P1080042">
      <xmlPr mapId="1" xpath="/TFI-IZD-POD/IPK-GFI-IZD-POD_1000380/P1080042" xmlDataType="decimal"/>
    </xmlCellPr>
  </singleXmlCell>
  <singleXmlCell id="1332" xr6:uid="{00000000-000C-0000-FFFF-FFFF0B050000}" r="K39" connectionId="0">
    <xmlCellPr id="1" xr6:uid="{00000000-0010-0000-0B05-000001000000}" uniqueName="P1080043">
      <xmlPr mapId="1" xpath="/TFI-IZD-POD/IPK-GFI-IZD-POD_1000380/P1080043" xmlDataType="decimal"/>
    </xmlCellPr>
  </singleXmlCell>
  <singleXmlCell id="1333" xr6:uid="{00000000-000C-0000-FFFF-FFFF0C050000}" r="L39" connectionId="0">
    <xmlCellPr id="1" xr6:uid="{00000000-0010-0000-0C05-000001000000}" uniqueName="P1080044">
      <xmlPr mapId="1" xpath="/TFI-IZD-POD/IPK-GFI-IZD-POD_1000380/P1080044" xmlDataType="decimal"/>
    </xmlCellPr>
  </singleXmlCell>
  <singleXmlCell id="1334" xr6:uid="{00000000-000C-0000-FFFF-FFFF0D050000}" r="M39" connectionId="0">
    <xmlCellPr id="1" xr6:uid="{00000000-0010-0000-0D05-000001000000}" uniqueName="P1080045">
      <xmlPr mapId="1" xpath="/TFI-IZD-POD/IPK-GFI-IZD-POD_1000380/P1080045" xmlDataType="decimal"/>
    </xmlCellPr>
  </singleXmlCell>
  <singleXmlCell id="1335" xr6:uid="{00000000-000C-0000-FFFF-FFFF0E050000}" r="N39" connectionId="0">
    <xmlCellPr id="1" xr6:uid="{00000000-0010-0000-0E05-000001000000}" uniqueName="P1080046">
      <xmlPr mapId="1" xpath="/TFI-IZD-POD/IPK-GFI-IZD-POD_1000380/P1080046" xmlDataType="decimal"/>
    </xmlCellPr>
  </singleXmlCell>
  <singleXmlCell id="1336" xr6:uid="{00000000-000C-0000-FFFF-FFFF0F050000}" r="O39" connectionId="0">
    <xmlCellPr id="1" xr6:uid="{00000000-0010-0000-0F05-000001000000}" uniqueName="P1080047">
      <xmlPr mapId="1" xpath="/TFI-IZD-POD/IPK-GFI-IZD-POD_1000380/P1080047" xmlDataType="decimal"/>
    </xmlCellPr>
  </singleXmlCell>
  <singleXmlCell id="1337" xr6:uid="{00000000-000C-0000-FFFF-FFFF10050000}" r="P39" connectionId="0">
    <xmlCellPr id="1" xr6:uid="{00000000-0010-0000-1005-000001000000}" uniqueName="P1082236">
      <xmlPr mapId="1" xpath="/TFI-IZD-POD/IPK-GFI-IZD-POD_1000380/P1082236" xmlDataType="decimal"/>
    </xmlCellPr>
  </singleXmlCell>
  <singleXmlCell id="1338" xr6:uid="{00000000-000C-0000-FFFF-FFFF11050000}" r="Q39" connectionId="0">
    <xmlCellPr id="1" xr6:uid="{00000000-0010-0000-1105-000001000000}" uniqueName="P1082248">
      <xmlPr mapId="1" xpath="/TFI-IZD-POD/IPK-GFI-IZD-POD_1000380/P1082248" xmlDataType="decimal"/>
    </xmlCellPr>
  </singleXmlCell>
  <singleXmlCell id="1339" xr6:uid="{00000000-000C-0000-FFFF-FFFF12050000}" r="R39" connectionId="0">
    <xmlCellPr id="1" xr6:uid="{00000000-0010-0000-1205-000001000000}" uniqueName="P1082250">
      <xmlPr mapId="1" xpath="/TFI-IZD-POD/IPK-GFI-IZD-POD_1000380/P1082250" xmlDataType="decimal"/>
    </xmlCellPr>
  </singleXmlCell>
  <singleXmlCell id="1340" xr6:uid="{00000000-000C-0000-FFFF-FFFF13050000}" r="S39" connectionId="0">
    <xmlCellPr id="1" xr6:uid="{00000000-0010-0000-1305-000001000000}" uniqueName="P1082252">
      <xmlPr mapId="1" xpath="/TFI-IZD-POD/IPK-GFI-IZD-POD_1000380/P1082252" xmlDataType="decimal"/>
    </xmlCellPr>
  </singleXmlCell>
  <singleXmlCell id="1341" xr6:uid="{00000000-000C-0000-FFFF-FFFF14050000}" r="T39" connectionId="0">
    <xmlCellPr id="1" xr6:uid="{00000000-0010-0000-1405-000001000000}" uniqueName="P1082254">
      <xmlPr mapId="1" xpath="/TFI-IZD-POD/IPK-GFI-IZD-POD_1000380/P1082254" xmlDataType="decimal"/>
    </xmlCellPr>
  </singleXmlCell>
  <singleXmlCell id="1342" xr6:uid="{00000000-000C-0000-FFFF-FFFF15050000}" r="U39" connectionId="0">
    <xmlCellPr id="1" xr6:uid="{00000000-0010-0000-1505-000001000000}" uniqueName="P1082256">
      <xmlPr mapId="1" xpath="/TFI-IZD-POD/IPK-GFI-IZD-POD_1000380/P1082256" xmlDataType="decimal"/>
    </xmlCellPr>
  </singleXmlCell>
  <singleXmlCell id="1343" xr6:uid="{00000000-000C-0000-FFFF-FFFF16050000}" r="V39" connectionId="0">
    <xmlCellPr id="1" xr6:uid="{00000000-0010-0000-1605-000001000000}" uniqueName="P1082257">
      <xmlPr mapId="1" xpath="/TFI-IZD-POD/IPK-GFI-IZD-POD_1000380/P1082257" xmlDataType="decimal"/>
    </xmlCellPr>
  </singleXmlCell>
  <singleXmlCell id="1344" xr6:uid="{00000000-000C-0000-FFFF-FFFF17050000}" r="W39" connectionId="0">
    <xmlCellPr id="1" xr6:uid="{00000000-0010-0000-1705-000001000000}" uniqueName="P1082259">
      <xmlPr mapId="1" xpath="/TFI-IZD-POD/IPK-GFI-IZD-POD_1000380/P1082259" xmlDataType="decimal"/>
    </xmlCellPr>
  </singleXmlCell>
  <singleXmlCell id="1345" xr6:uid="{00000000-000C-0000-FFFF-FFFF18050000}" r="H40" connectionId="0">
    <xmlCellPr id="1" xr6:uid="{00000000-0010-0000-1805-000001000000}" uniqueName="P1080048">
      <xmlPr mapId="1" xpath="/TFI-IZD-POD/IPK-GFI-IZD-POD_1000380/P1080048" xmlDataType="decimal"/>
    </xmlCellPr>
  </singleXmlCell>
  <singleXmlCell id="1346" xr6:uid="{00000000-000C-0000-FFFF-FFFF19050000}" r="I40" connectionId="0">
    <xmlCellPr id="1" xr6:uid="{00000000-0010-0000-1905-000001000000}" uniqueName="P1080049">
      <xmlPr mapId="1" xpath="/TFI-IZD-POD/IPK-GFI-IZD-POD_1000380/P1080049" xmlDataType="decimal"/>
    </xmlCellPr>
  </singleXmlCell>
  <singleXmlCell id="1347" xr6:uid="{00000000-000C-0000-FFFF-FFFF1A050000}" r="J40" connectionId="0">
    <xmlCellPr id="1" xr6:uid="{00000000-0010-0000-1A05-000001000000}" uniqueName="P1080050">
      <xmlPr mapId="1" xpath="/TFI-IZD-POD/IPK-GFI-IZD-POD_1000380/P1080050" xmlDataType="decimal"/>
    </xmlCellPr>
  </singleXmlCell>
  <singleXmlCell id="1348" xr6:uid="{00000000-000C-0000-FFFF-FFFF1B050000}" r="K40" connectionId="0">
    <xmlCellPr id="1" xr6:uid="{00000000-0010-0000-1B05-000001000000}" uniqueName="P1080051">
      <xmlPr mapId="1" xpath="/TFI-IZD-POD/IPK-GFI-IZD-POD_1000380/P1080051" xmlDataType="decimal"/>
    </xmlCellPr>
  </singleXmlCell>
  <singleXmlCell id="1349" xr6:uid="{00000000-000C-0000-FFFF-FFFF1C050000}" r="L40" connectionId="0">
    <xmlCellPr id="1" xr6:uid="{00000000-0010-0000-1C05-000001000000}" uniqueName="P1080052">
      <xmlPr mapId="1" xpath="/TFI-IZD-POD/IPK-GFI-IZD-POD_1000380/P1080052" xmlDataType="decimal"/>
    </xmlCellPr>
  </singleXmlCell>
  <singleXmlCell id="1350" xr6:uid="{00000000-000C-0000-FFFF-FFFF1D050000}" r="M40" connectionId="0">
    <xmlCellPr id="1" xr6:uid="{00000000-0010-0000-1D05-000001000000}" uniqueName="P1080053">
      <xmlPr mapId="1" xpath="/TFI-IZD-POD/IPK-GFI-IZD-POD_1000380/P1080053" xmlDataType="decimal"/>
    </xmlCellPr>
  </singleXmlCell>
  <singleXmlCell id="1351" xr6:uid="{00000000-000C-0000-FFFF-FFFF1E050000}" r="N40" connectionId="0">
    <xmlCellPr id="1" xr6:uid="{00000000-0010-0000-1E05-000001000000}" uniqueName="P1080054">
      <xmlPr mapId="1" xpath="/TFI-IZD-POD/IPK-GFI-IZD-POD_1000380/P1080054" xmlDataType="decimal"/>
    </xmlCellPr>
  </singleXmlCell>
  <singleXmlCell id="1352" xr6:uid="{00000000-000C-0000-FFFF-FFFF1F050000}" r="O40" connectionId="0">
    <xmlCellPr id="1" xr6:uid="{00000000-0010-0000-1F05-000001000000}" uniqueName="P1080055">
      <xmlPr mapId="1" xpath="/TFI-IZD-POD/IPK-GFI-IZD-POD_1000380/P1080055" xmlDataType="decimal"/>
    </xmlCellPr>
  </singleXmlCell>
  <singleXmlCell id="1353" xr6:uid="{00000000-000C-0000-FFFF-FFFF20050000}" r="P40" connectionId="0">
    <xmlCellPr id="1" xr6:uid="{00000000-0010-0000-2005-000001000000}" uniqueName="P1082260">
      <xmlPr mapId="1" xpath="/TFI-IZD-POD/IPK-GFI-IZD-POD_1000380/P1082260" xmlDataType="decimal"/>
    </xmlCellPr>
  </singleXmlCell>
  <singleXmlCell id="1354" xr6:uid="{00000000-000C-0000-FFFF-FFFF21050000}" r="Q40" connectionId="0">
    <xmlCellPr id="1" xr6:uid="{00000000-0010-0000-2105-000001000000}" uniqueName="P1082237">
      <xmlPr mapId="1" xpath="/TFI-IZD-POD/IPK-GFI-IZD-POD_1000380/P1082237" xmlDataType="decimal"/>
    </xmlCellPr>
  </singleXmlCell>
  <singleXmlCell id="1355" xr6:uid="{00000000-000C-0000-FFFF-FFFF22050000}" r="R40" connectionId="0">
    <xmlCellPr id="1" xr6:uid="{00000000-0010-0000-2205-000001000000}" uniqueName="P1082261">
      <xmlPr mapId="1" xpath="/TFI-IZD-POD/IPK-GFI-IZD-POD_1000380/P1082261" xmlDataType="decimal"/>
    </xmlCellPr>
  </singleXmlCell>
  <singleXmlCell id="1356" xr6:uid="{00000000-000C-0000-FFFF-FFFF23050000}" r="S40" connectionId="0">
    <xmlCellPr id="1" xr6:uid="{00000000-0010-0000-2305-000001000000}" uniqueName="P1082262">
      <xmlPr mapId="1" xpath="/TFI-IZD-POD/IPK-GFI-IZD-POD_1000380/P1082262" xmlDataType="decimal"/>
    </xmlCellPr>
  </singleXmlCell>
  <singleXmlCell id="1357" xr6:uid="{00000000-000C-0000-FFFF-FFFF24050000}" r="T40" connectionId="0">
    <xmlCellPr id="1" xr6:uid="{00000000-0010-0000-2405-000001000000}" uniqueName="P1082264">
      <xmlPr mapId="1" xpath="/TFI-IZD-POD/IPK-GFI-IZD-POD_1000380/P1082264" xmlDataType="decimal"/>
    </xmlCellPr>
  </singleXmlCell>
  <singleXmlCell id="1358" xr6:uid="{00000000-000C-0000-FFFF-FFFF25050000}" r="U40" connectionId="0">
    <xmlCellPr id="1" xr6:uid="{00000000-0010-0000-2505-000001000000}" uniqueName="P1082265">
      <xmlPr mapId="1" xpath="/TFI-IZD-POD/IPK-GFI-IZD-POD_1000380/P1082265" xmlDataType="decimal"/>
    </xmlCellPr>
  </singleXmlCell>
  <singleXmlCell id="1359" xr6:uid="{00000000-000C-0000-FFFF-FFFF26050000}" r="V40" connectionId="0">
    <xmlCellPr id="1" xr6:uid="{00000000-0010-0000-2605-000001000000}" uniqueName="P1082266">
      <xmlPr mapId="1" xpath="/TFI-IZD-POD/IPK-GFI-IZD-POD_1000380/P1082266" xmlDataType="decimal"/>
    </xmlCellPr>
  </singleXmlCell>
  <singleXmlCell id="1360" xr6:uid="{00000000-000C-0000-FFFF-FFFF27050000}" r="W40" connectionId="0">
    <xmlCellPr id="1" xr6:uid="{00000000-0010-0000-2705-000001000000}" uniqueName="P1082267">
      <xmlPr mapId="1" xpath="/TFI-IZD-POD/IPK-GFI-IZD-POD_1000380/P1082267" xmlDataType="decimal"/>
    </xmlCellPr>
  </singleXmlCell>
  <singleXmlCell id="1361" xr6:uid="{00000000-000C-0000-FFFF-FFFF28050000}" r="H41" connectionId="0">
    <xmlCellPr id="1" xr6:uid="{00000000-0010-0000-2805-000001000000}" uniqueName="P1080056">
      <xmlPr mapId="1" xpath="/TFI-IZD-POD/IPK-GFI-IZD-POD_1000380/P1080056" xmlDataType="decimal"/>
    </xmlCellPr>
  </singleXmlCell>
  <singleXmlCell id="1362" xr6:uid="{00000000-000C-0000-FFFF-FFFF29050000}" r="I41" connectionId="0">
    <xmlCellPr id="1" xr6:uid="{00000000-0010-0000-2905-000001000000}" uniqueName="P1080057">
      <xmlPr mapId="1" xpath="/TFI-IZD-POD/IPK-GFI-IZD-POD_1000380/P1080057" xmlDataType="decimal"/>
    </xmlCellPr>
  </singleXmlCell>
  <singleXmlCell id="1363" xr6:uid="{00000000-000C-0000-FFFF-FFFF2A050000}" r="J41" connectionId="0">
    <xmlCellPr id="1" xr6:uid="{00000000-0010-0000-2A05-000001000000}" uniqueName="P1080058">
      <xmlPr mapId="1" xpath="/TFI-IZD-POD/IPK-GFI-IZD-POD_1000380/P1080058" xmlDataType="decimal"/>
    </xmlCellPr>
  </singleXmlCell>
  <singleXmlCell id="1364" xr6:uid="{00000000-000C-0000-FFFF-FFFF2B050000}" r="K41" connectionId="0">
    <xmlCellPr id="1" xr6:uid="{00000000-0010-0000-2B05-000001000000}" uniqueName="P1080059">
      <xmlPr mapId="1" xpath="/TFI-IZD-POD/IPK-GFI-IZD-POD_1000380/P1080059" xmlDataType="decimal"/>
    </xmlCellPr>
  </singleXmlCell>
  <singleXmlCell id="1365" xr6:uid="{00000000-000C-0000-FFFF-FFFF2C050000}" r="L41" connectionId="0">
    <xmlCellPr id="1" xr6:uid="{00000000-0010-0000-2C05-000001000000}" uniqueName="P1080060">
      <xmlPr mapId="1" xpath="/TFI-IZD-POD/IPK-GFI-IZD-POD_1000380/P1080060" xmlDataType="decimal"/>
    </xmlCellPr>
  </singleXmlCell>
  <singleXmlCell id="1366" xr6:uid="{00000000-000C-0000-FFFF-FFFF2D050000}" r="M41" connectionId="0">
    <xmlCellPr id="1" xr6:uid="{00000000-0010-0000-2D05-000001000000}" uniqueName="P1080061">
      <xmlPr mapId="1" xpath="/TFI-IZD-POD/IPK-GFI-IZD-POD_1000380/P1080061" xmlDataType="decimal"/>
    </xmlCellPr>
  </singleXmlCell>
  <singleXmlCell id="1367" xr6:uid="{00000000-000C-0000-FFFF-FFFF2E050000}" r="N41" connectionId="0">
    <xmlCellPr id="1" xr6:uid="{00000000-0010-0000-2E05-000001000000}" uniqueName="P1080062">
      <xmlPr mapId="1" xpath="/TFI-IZD-POD/IPK-GFI-IZD-POD_1000380/P1080062" xmlDataType="decimal"/>
    </xmlCellPr>
  </singleXmlCell>
  <singleXmlCell id="1368" xr6:uid="{00000000-000C-0000-FFFF-FFFF2F050000}" r="O41" connectionId="0">
    <xmlCellPr id="1" xr6:uid="{00000000-0010-0000-2F05-000001000000}" uniqueName="P1080063">
      <xmlPr mapId="1" xpath="/TFI-IZD-POD/IPK-GFI-IZD-POD_1000380/P1080063" xmlDataType="decimal"/>
    </xmlCellPr>
  </singleXmlCell>
  <singleXmlCell id="1369" xr6:uid="{00000000-000C-0000-FFFF-FFFF30050000}" r="P41" connectionId="0">
    <xmlCellPr id="1" xr6:uid="{00000000-0010-0000-3005-000001000000}" uniqueName="P1082269">
      <xmlPr mapId="1" xpath="/TFI-IZD-POD/IPK-GFI-IZD-POD_1000380/P1082269" xmlDataType="decimal"/>
    </xmlCellPr>
  </singleXmlCell>
  <singleXmlCell id="1370" xr6:uid="{00000000-000C-0000-FFFF-FFFF31050000}" r="Q41" connectionId="0">
    <xmlCellPr id="1" xr6:uid="{00000000-0010-0000-3105-000001000000}" uniqueName="P1082270">
      <xmlPr mapId="1" xpath="/TFI-IZD-POD/IPK-GFI-IZD-POD_1000380/P1082270" xmlDataType="decimal"/>
    </xmlCellPr>
  </singleXmlCell>
  <singleXmlCell id="1371" xr6:uid="{00000000-000C-0000-FFFF-FFFF32050000}" r="R41" connectionId="0">
    <xmlCellPr id="1" xr6:uid="{00000000-0010-0000-3205-000001000000}" uniqueName="P1082239">
      <xmlPr mapId="1" xpath="/TFI-IZD-POD/IPK-GFI-IZD-POD_1000380/P1082239" xmlDataType="decimal"/>
    </xmlCellPr>
  </singleXmlCell>
  <singleXmlCell id="1372" xr6:uid="{00000000-000C-0000-FFFF-FFFF33050000}" r="S41" connectionId="0">
    <xmlCellPr id="1" xr6:uid="{00000000-0010-0000-3305-000001000000}" uniqueName="P1082272">
      <xmlPr mapId="1" xpath="/TFI-IZD-POD/IPK-GFI-IZD-POD_1000380/P1082272" xmlDataType="decimal"/>
    </xmlCellPr>
  </singleXmlCell>
  <singleXmlCell id="1373" xr6:uid="{00000000-000C-0000-FFFF-FFFF34050000}" r="T41" connectionId="0">
    <xmlCellPr id="1" xr6:uid="{00000000-0010-0000-3405-000001000000}" uniqueName="P1082273">
      <xmlPr mapId="1" xpath="/TFI-IZD-POD/IPK-GFI-IZD-POD_1000380/P1082273" xmlDataType="decimal"/>
    </xmlCellPr>
  </singleXmlCell>
  <singleXmlCell id="1374" xr6:uid="{00000000-000C-0000-FFFF-FFFF35050000}" r="U41" connectionId="0">
    <xmlCellPr id="1" xr6:uid="{00000000-0010-0000-3505-000001000000}" uniqueName="P1082275">
      <xmlPr mapId="1" xpath="/TFI-IZD-POD/IPK-GFI-IZD-POD_1000380/P1082275" xmlDataType="decimal"/>
    </xmlCellPr>
  </singleXmlCell>
  <singleXmlCell id="1375" xr6:uid="{00000000-000C-0000-FFFF-FFFF36050000}" r="V41" connectionId="0">
    <xmlCellPr id="1" xr6:uid="{00000000-0010-0000-3605-000001000000}" uniqueName="P1082276">
      <xmlPr mapId="1" xpath="/TFI-IZD-POD/IPK-GFI-IZD-POD_1000380/P1082276" xmlDataType="decimal"/>
    </xmlCellPr>
  </singleXmlCell>
  <singleXmlCell id="1376" xr6:uid="{00000000-000C-0000-FFFF-FFFF37050000}" r="W41" connectionId="0">
    <xmlCellPr id="1" xr6:uid="{00000000-0010-0000-3705-000001000000}" uniqueName="P1082277">
      <xmlPr mapId="1" xpath="/TFI-IZD-POD/IPK-GFI-IZD-POD_1000380/P1082277" xmlDataType="decimal"/>
    </xmlCellPr>
  </singleXmlCell>
  <singleXmlCell id="1377" xr6:uid="{00000000-000C-0000-FFFF-FFFF38050000}" r="H42" connectionId="0">
    <xmlCellPr id="1" xr6:uid="{00000000-0010-0000-3805-000001000000}" uniqueName="P1080064">
      <xmlPr mapId="1" xpath="/TFI-IZD-POD/IPK-GFI-IZD-POD_1000380/P1080064" xmlDataType="decimal"/>
    </xmlCellPr>
  </singleXmlCell>
  <singleXmlCell id="1378" xr6:uid="{00000000-000C-0000-FFFF-FFFF39050000}" r="I42" connectionId="0">
    <xmlCellPr id="1" xr6:uid="{00000000-0010-0000-3905-000001000000}" uniqueName="P1080065">
      <xmlPr mapId="1" xpath="/TFI-IZD-POD/IPK-GFI-IZD-POD_1000380/P1080065" xmlDataType="decimal"/>
    </xmlCellPr>
  </singleXmlCell>
  <singleXmlCell id="1379" xr6:uid="{00000000-000C-0000-FFFF-FFFF3A050000}" r="J42" connectionId="0">
    <xmlCellPr id="1" xr6:uid="{00000000-0010-0000-3A05-000001000000}" uniqueName="P1080066">
      <xmlPr mapId="1" xpath="/TFI-IZD-POD/IPK-GFI-IZD-POD_1000380/P1080066" xmlDataType="decimal"/>
    </xmlCellPr>
  </singleXmlCell>
  <singleXmlCell id="1380" xr6:uid="{00000000-000C-0000-FFFF-FFFF3B050000}" r="K42" connectionId="0">
    <xmlCellPr id="1" xr6:uid="{00000000-0010-0000-3B05-000001000000}" uniqueName="P1080067">
      <xmlPr mapId="1" xpath="/TFI-IZD-POD/IPK-GFI-IZD-POD_1000380/P1080067" xmlDataType="decimal"/>
    </xmlCellPr>
  </singleXmlCell>
  <singleXmlCell id="1381" xr6:uid="{00000000-000C-0000-FFFF-FFFF3C050000}" r="L42" connectionId="0">
    <xmlCellPr id="1" xr6:uid="{00000000-0010-0000-3C05-000001000000}" uniqueName="P1080068">
      <xmlPr mapId="1" xpath="/TFI-IZD-POD/IPK-GFI-IZD-POD_1000380/P1080068" xmlDataType="decimal"/>
    </xmlCellPr>
  </singleXmlCell>
  <singleXmlCell id="1382" xr6:uid="{00000000-000C-0000-FFFF-FFFF3D050000}" r="M42" connectionId="0">
    <xmlCellPr id="1" xr6:uid="{00000000-0010-0000-3D05-000001000000}" uniqueName="P1080069">
      <xmlPr mapId="1" xpath="/TFI-IZD-POD/IPK-GFI-IZD-POD_1000380/P1080069" xmlDataType="decimal"/>
    </xmlCellPr>
  </singleXmlCell>
  <singleXmlCell id="1383" xr6:uid="{00000000-000C-0000-FFFF-FFFF3E050000}" r="N42" connectionId="0">
    <xmlCellPr id="1" xr6:uid="{00000000-0010-0000-3E05-000001000000}" uniqueName="P1080070">
      <xmlPr mapId="1" xpath="/TFI-IZD-POD/IPK-GFI-IZD-POD_1000380/P1080070" xmlDataType="decimal"/>
    </xmlCellPr>
  </singleXmlCell>
  <singleXmlCell id="1384" xr6:uid="{00000000-000C-0000-FFFF-FFFF3F050000}" r="O42" connectionId="0">
    <xmlCellPr id="1" xr6:uid="{00000000-0010-0000-3F05-000001000000}" uniqueName="P1080071">
      <xmlPr mapId="1" xpath="/TFI-IZD-POD/IPK-GFI-IZD-POD_1000380/P1080071" xmlDataType="decimal"/>
    </xmlCellPr>
  </singleXmlCell>
  <singleXmlCell id="1385" xr6:uid="{00000000-000C-0000-FFFF-FFFF40050000}" r="P42" connectionId="0">
    <xmlCellPr id="1" xr6:uid="{00000000-0010-0000-4005-000001000000}" uniqueName="P1082278">
      <xmlPr mapId="1" xpath="/TFI-IZD-POD/IPK-GFI-IZD-POD_1000380/P1082278" xmlDataType="decimal"/>
    </xmlCellPr>
  </singleXmlCell>
  <singleXmlCell id="1386" xr6:uid="{00000000-000C-0000-FFFF-FFFF41050000}" r="Q42" connectionId="0">
    <xmlCellPr id="1" xr6:uid="{00000000-0010-0000-4105-000001000000}" uniqueName="P1082279">
      <xmlPr mapId="1" xpath="/TFI-IZD-POD/IPK-GFI-IZD-POD_1000380/P1082279" xmlDataType="decimal"/>
    </xmlCellPr>
  </singleXmlCell>
  <singleXmlCell id="1387" xr6:uid="{00000000-000C-0000-FFFF-FFFF42050000}" r="R42" connectionId="0">
    <xmlCellPr id="1" xr6:uid="{00000000-0010-0000-4205-000001000000}" uniqueName="P1082280">
      <xmlPr mapId="1" xpath="/TFI-IZD-POD/IPK-GFI-IZD-POD_1000380/P1082280" xmlDataType="decimal"/>
    </xmlCellPr>
  </singleXmlCell>
  <singleXmlCell id="1388" xr6:uid="{00000000-000C-0000-FFFF-FFFF43050000}" r="S42" connectionId="0">
    <xmlCellPr id="1" xr6:uid="{00000000-0010-0000-4305-000001000000}" uniqueName="P1082245">
      <xmlPr mapId="1" xpath="/TFI-IZD-POD/IPK-GFI-IZD-POD_1000380/P1082245" xmlDataType="decimal"/>
    </xmlCellPr>
  </singleXmlCell>
  <singleXmlCell id="1389" xr6:uid="{00000000-000C-0000-FFFF-FFFF44050000}" r="T42" connectionId="0">
    <xmlCellPr id="1" xr6:uid="{00000000-0010-0000-4405-000001000000}" uniqueName="P1082282">
      <xmlPr mapId="1" xpath="/TFI-IZD-POD/IPK-GFI-IZD-POD_1000380/P1082282" xmlDataType="decimal"/>
    </xmlCellPr>
  </singleXmlCell>
  <singleXmlCell id="1390" xr6:uid="{00000000-000C-0000-FFFF-FFFF45050000}" r="U42" connectionId="0">
    <xmlCellPr id="1" xr6:uid="{00000000-0010-0000-4505-000001000000}" uniqueName="P1082284">
      <xmlPr mapId="1" xpath="/TFI-IZD-POD/IPK-GFI-IZD-POD_1000380/P1082284" xmlDataType="decimal"/>
    </xmlCellPr>
  </singleXmlCell>
  <singleXmlCell id="1391" xr6:uid="{00000000-000C-0000-FFFF-FFFF46050000}" r="V42" connectionId="0">
    <xmlCellPr id="1" xr6:uid="{00000000-0010-0000-4605-000001000000}" uniqueName="P1082285">
      <xmlPr mapId="1" xpath="/TFI-IZD-POD/IPK-GFI-IZD-POD_1000380/P1082285" xmlDataType="decimal"/>
    </xmlCellPr>
  </singleXmlCell>
  <singleXmlCell id="1392" xr6:uid="{00000000-000C-0000-FFFF-FFFF47050000}" r="W42" connectionId="0">
    <xmlCellPr id="1" xr6:uid="{00000000-0010-0000-4705-000001000000}" uniqueName="P1082286">
      <xmlPr mapId="1" xpath="/TFI-IZD-POD/IPK-GFI-IZD-POD_1000380/P1082286" xmlDataType="decimal"/>
    </xmlCellPr>
  </singleXmlCell>
  <singleXmlCell id="1393" xr6:uid="{00000000-000C-0000-FFFF-FFFF48050000}" r="H43" connectionId="0">
    <xmlCellPr id="1" xr6:uid="{00000000-0010-0000-4805-000001000000}" uniqueName="P1080072">
      <xmlPr mapId="1" xpath="/TFI-IZD-POD/IPK-GFI-IZD-POD_1000380/P1080072" xmlDataType="decimal"/>
    </xmlCellPr>
  </singleXmlCell>
  <singleXmlCell id="1394" xr6:uid="{00000000-000C-0000-FFFF-FFFF49050000}" r="I43" connectionId="0">
    <xmlCellPr id="1" xr6:uid="{00000000-0010-0000-4905-000001000000}" uniqueName="P1080073">
      <xmlPr mapId="1" xpath="/TFI-IZD-POD/IPK-GFI-IZD-POD_1000380/P1080073" xmlDataType="decimal"/>
    </xmlCellPr>
  </singleXmlCell>
  <singleXmlCell id="1395" xr6:uid="{00000000-000C-0000-FFFF-FFFF4A050000}" r="J43" connectionId="0">
    <xmlCellPr id="1" xr6:uid="{00000000-0010-0000-4A05-000001000000}" uniqueName="P1080074">
      <xmlPr mapId="1" xpath="/TFI-IZD-POD/IPK-GFI-IZD-POD_1000380/P1080074" xmlDataType="decimal"/>
    </xmlCellPr>
  </singleXmlCell>
  <singleXmlCell id="1396" xr6:uid="{00000000-000C-0000-FFFF-FFFF4B050000}" r="K43" connectionId="0">
    <xmlCellPr id="1" xr6:uid="{00000000-0010-0000-4B05-000001000000}" uniqueName="P1080075">
      <xmlPr mapId="1" xpath="/TFI-IZD-POD/IPK-GFI-IZD-POD_1000380/P1080075" xmlDataType="decimal"/>
    </xmlCellPr>
  </singleXmlCell>
  <singleXmlCell id="1397" xr6:uid="{00000000-000C-0000-FFFF-FFFF4C050000}" r="L43" connectionId="0">
    <xmlCellPr id="1" xr6:uid="{00000000-0010-0000-4C05-000001000000}" uniqueName="P1080076">
      <xmlPr mapId="1" xpath="/TFI-IZD-POD/IPK-GFI-IZD-POD_1000380/P1080076" xmlDataType="decimal"/>
    </xmlCellPr>
  </singleXmlCell>
  <singleXmlCell id="1398" xr6:uid="{00000000-000C-0000-FFFF-FFFF4D050000}" r="M43" connectionId="0">
    <xmlCellPr id="1" xr6:uid="{00000000-0010-0000-4D05-000001000000}" uniqueName="P1080077">
      <xmlPr mapId="1" xpath="/TFI-IZD-POD/IPK-GFI-IZD-POD_1000380/P1080077" xmlDataType="decimal"/>
    </xmlCellPr>
  </singleXmlCell>
  <singleXmlCell id="1399" xr6:uid="{00000000-000C-0000-FFFF-FFFF4E050000}" r="N43" connectionId="0">
    <xmlCellPr id="1" xr6:uid="{00000000-0010-0000-4E05-000001000000}" uniqueName="P1080078">
      <xmlPr mapId="1" xpath="/TFI-IZD-POD/IPK-GFI-IZD-POD_1000380/P1080078" xmlDataType="decimal"/>
    </xmlCellPr>
  </singleXmlCell>
  <singleXmlCell id="1400" xr6:uid="{00000000-000C-0000-FFFF-FFFF4F050000}" r="O43" connectionId="0">
    <xmlCellPr id="1" xr6:uid="{00000000-0010-0000-4F05-000001000000}" uniqueName="P1080079">
      <xmlPr mapId="1" xpath="/TFI-IZD-POD/IPK-GFI-IZD-POD_1000380/P1080079" xmlDataType="decimal"/>
    </xmlCellPr>
  </singleXmlCell>
  <singleXmlCell id="1401" xr6:uid="{00000000-000C-0000-FFFF-FFFF50050000}" r="P43" connectionId="0">
    <xmlCellPr id="1" xr6:uid="{00000000-0010-0000-5005-000001000000}" uniqueName="P1082288">
      <xmlPr mapId="1" xpath="/TFI-IZD-POD/IPK-GFI-IZD-POD_1000380/P1082288" xmlDataType="decimal"/>
    </xmlCellPr>
  </singleXmlCell>
  <singleXmlCell id="1402" xr6:uid="{00000000-000C-0000-FFFF-FFFF51050000}" r="Q43" connectionId="0">
    <xmlCellPr id="1" xr6:uid="{00000000-0010-0000-5105-000001000000}" uniqueName="P1082289">
      <xmlPr mapId="1" xpath="/TFI-IZD-POD/IPK-GFI-IZD-POD_1000380/P1082289" xmlDataType="decimal"/>
    </xmlCellPr>
  </singleXmlCell>
  <singleXmlCell id="1403" xr6:uid="{00000000-000C-0000-FFFF-FFFF52050000}" r="R43" connectionId="0">
    <xmlCellPr id="1" xr6:uid="{00000000-0010-0000-5205-000001000000}" uniqueName="P1082290">
      <xmlPr mapId="1" xpath="/TFI-IZD-POD/IPK-GFI-IZD-POD_1000380/P1082290" xmlDataType="decimal"/>
    </xmlCellPr>
  </singleXmlCell>
  <singleXmlCell id="1404" xr6:uid="{00000000-000C-0000-FFFF-FFFF53050000}" r="S43" connectionId="0">
    <xmlCellPr id="1" xr6:uid="{00000000-0010-0000-5305-000001000000}" uniqueName="P1082292">
      <xmlPr mapId="1" xpath="/TFI-IZD-POD/IPK-GFI-IZD-POD_1000380/P1082292" xmlDataType="decimal"/>
    </xmlCellPr>
  </singleXmlCell>
  <singleXmlCell id="1405" xr6:uid="{00000000-000C-0000-FFFF-FFFF54050000}" r="T43" connectionId="0">
    <xmlCellPr id="1" xr6:uid="{00000000-0010-0000-5405-000001000000}" uniqueName="P1082247">
      <xmlPr mapId="1" xpath="/TFI-IZD-POD/IPK-GFI-IZD-POD_1000380/P1082247" xmlDataType="decimal"/>
    </xmlCellPr>
  </singleXmlCell>
  <singleXmlCell id="1406" xr6:uid="{00000000-000C-0000-FFFF-FFFF55050000}" r="U43" connectionId="0">
    <xmlCellPr id="1" xr6:uid="{00000000-0010-0000-5505-000001000000}" uniqueName="P1082295">
      <xmlPr mapId="1" xpath="/TFI-IZD-POD/IPK-GFI-IZD-POD_1000380/P1082295" xmlDataType="decimal"/>
    </xmlCellPr>
  </singleXmlCell>
  <singleXmlCell id="1407" xr6:uid="{00000000-000C-0000-FFFF-FFFF56050000}" r="V43" connectionId="0">
    <xmlCellPr id="1" xr6:uid="{00000000-0010-0000-5605-000001000000}" uniqueName="P1082298">
      <xmlPr mapId="1" xpath="/TFI-IZD-POD/IPK-GFI-IZD-POD_1000380/P1082298" xmlDataType="decimal"/>
    </xmlCellPr>
  </singleXmlCell>
  <singleXmlCell id="1408" xr6:uid="{00000000-000C-0000-FFFF-FFFF57050000}" r="W43" connectionId="0">
    <xmlCellPr id="1" xr6:uid="{00000000-0010-0000-5705-000001000000}" uniqueName="P1082300">
      <xmlPr mapId="1" xpath="/TFI-IZD-POD/IPK-GFI-IZD-POD_1000380/P1082300" xmlDataType="decimal"/>
    </xmlCellPr>
  </singleXmlCell>
  <singleXmlCell id="1409" xr6:uid="{00000000-000C-0000-FFFF-FFFF58050000}" r="H44" connectionId="0">
    <xmlCellPr id="1" xr6:uid="{00000000-0010-0000-5805-000001000000}" uniqueName="P1080080">
      <xmlPr mapId="1" xpath="/TFI-IZD-POD/IPK-GFI-IZD-POD_1000380/P1080080" xmlDataType="decimal"/>
    </xmlCellPr>
  </singleXmlCell>
  <singleXmlCell id="1410" xr6:uid="{00000000-000C-0000-FFFF-FFFF59050000}" r="I44" connectionId="0">
    <xmlCellPr id="1" xr6:uid="{00000000-0010-0000-5905-000001000000}" uniqueName="P1080081">
      <xmlPr mapId="1" xpath="/TFI-IZD-POD/IPK-GFI-IZD-POD_1000380/P1080081" xmlDataType="decimal"/>
    </xmlCellPr>
  </singleXmlCell>
  <singleXmlCell id="1411" xr6:uid="{00000000-000C-0000-FFFF-FFFF5A050000}" r="J44" connectionId="0">
    <xmlCellPr id="1" xr6:uid="{00000000-0010-0000-5A05-000001000000}" uniqueName="P1080082">
      <xmlPr mapId="1" xpath="/TFI-IZD-POD/IPK-GFI-IZD-POD_1000380/P1080082" xmlDataType="decimal"/>
    </xmlCellPr>
  </singleXmlCell>
  <singleXmlCell id="1412" xr6:uid="{00000000-000C-0000-FFFF-FFFF5B050000}" r="K44" connectionId="0">
    <xmlCellPr id="1" xr6:uid="{00000000-0010-0000-5B05-000001000000}" uniqueName="P1080083">
      <xmlPr mapId="1" xpath="/TFI-IZD-POD/IPK-GFI-IZD-POD_1000380/P1080083" xmlDataType="decimal"/>
    </xmlCellPr>
  </singleXmlCell>
  <singleXmlCell id="1413" xr6:uid="{00000000-000C-0000-FFFF-FFFF5C050000}" r="L44" connectionId="0">
    <xmlCellPr id="1" xr6:uid="{00000000-0010-0000-5C05-000001000000}" uniqueName="P1080084">
      <xmlPr mapId="1" xpath="/TFI-IZD-POD/IPK-GFI-IZD-POD_1000380/P1080084" xmlDataType="decimal"/>
    </xmlCellPr>
  </singleXmlCell>
  <singleXmlCell id="1414" xr6:uid="{00000000-000C-0000-FFFF-FFFF5D050000}" r="M44" connectionId="0">
    <xmlCellPr id="1" xr6:uid="{00000000-0010-0000-5D05-000001000000}" uniqueName="P1080085">
      <xmlPr mapId="1" xpath="/TFI-IZD-POD/IPK-GFI-IZD-POD_1000380/P1080085" xmlDataType="decimal"/>
    </xmlCellPr>
  </singleXmlCell>
  <singleXmlCell id="1415" xr6:uid="{00000000-000C-0000-FFFF-FFFF5E050000}" r="N44" connectionId="0">
    <xmlCellPr id="1" xr6:uid="{00000000-0010-0000-5E05-000001000000}" uniqueName="P1080086">
      <xmlPr mapId="1" xpath="/TFI-IZD-POD/IPK-GFI-IZD-POD_1000380/P1080086" xmlDataType="decimal"/>
    </xmlCellPr>
  </singleXmlCell>
  <singleXmlCell id="1416" xr6:uid="{00000000-000C-0000-FFFF-FFFF5F050000}" r="O44" connectionId="0">
    <xmlCellPr id="1" xr6:uid="{00000000-0010-0000-5F05-000001000000}" uniqueName="P1080087">
      <xmlPr mapId="1" xpath="/TFI-IZD-POD/IPK-GFI-IZD-POD_1000380/P1080087" xmlDataType="decimal"/>
    </xmlCellPr>
  </singleXmlCell>
  <singleXmlCell id="1417" xr6:uid="{00000000-000C-0000-FFFF-FFFF60050000}" r="P44" connectionId="0">
    <xmlCellPr id="1" xr6:uid="{00000000-0010-0000-6005-000001000000}" uniqueName="P1082301">
      <xmlPr mapId="1" xpath="/TFI-IZD-POD/IPK-GFI-IZD-POD_1000380/P1082301" xmlDataType="decimal"/>
    </xmlCellPr>
  </singleXmlCell>
  <singleXmlCell id="1418" xr6:uid="{00000000-000C-0000-FFFF-FFFF61050000}" r="Q44" connectionId="0">
    <xmlCellPr id="1" xr6:uid="{00000000-0010-0000-6105-000001000000}" uniqueName="P1082322">
      <xmlPr mapId="1" xpath="/TFI-IZD-POD/IPK-GFI-IZD-POD_1000380/P1082322" xmlDataType="decimal"/>
    </xmlCellPr>
  </singleXmlCell>
  <singleXmlCell id="1419" xr6:uid="{00000000-000C-0000-FFFF-FFFF62050000}" r="R44" connectionId="0">
    <xmlCellPr id="1" xr6:uid="{00000000-0010-0000-6205-000001000000}" uniqueName="P1082323">
      <xmlPr mapId="1" xpath="/TFI-IZD-POD/IPK-GFI-IZD-POD_1000380/P1082323" xmlDataType="decimal"/>
    </xmlCellPr>
  </singleXmlCell>
  <singleXmlCell id="1420" xr6:uid="{00000000-000C-0000-FFFF-FFFF63050000}" r="S44" connectionId="0">
    <xmlCellPr id="1" xr6:uid="{00000000-0010-0000-6305-000001000000}" uniqueName="P1082325">
      <xmlPr mapId="1" xpath="/TFI-IZD-POD/IPK-GFI-IZD-POD_1000380/P1082325" xmlDataType="decimal"/>
    </xmlCellPr>
  </singleXmlCell>
  <singleXmlCell id="1421" xr6:uid="{00000000-000C-0000-FFFF-FFFF64050000}" r="T44" connectionId="0">
    <xmlCellPr id="1" xr6:uid="{00000000-0010-0000-6405-000001000000}" uniqueName="P1082328">
      <xmlPr mapId="1" xpath="/TFI-IZD-POD/IPK-GFI-IZD-POD_1000380/P1082328" xmlDataType="decimal"/>
    </xmlCellPr>
  </singleXmlCell>
  <singleXmlCell id="1422" xr6:uid="{00000000-000C-0000-FFFF-FFFF65050000}" r="U44" connectionId="0">
    <xmlCellPr id="1" xr6:uid="{00000000-0010-0000-6505-000001000000}" uniqueName="P1082331">
      <xmlPr mapId="1" xpath="/TFI-IZD-POD/IPK-GFI-IZD-POD_1000380/P1082331" xmlDataType="decimal"/>
    </xmlCellPr>
  </singleXmlCell>
  <singleXmlCell id="1423" xr6:uid="{00000000-000C-0000-FFFF-FFFF66050000}" r="V44" connectionId="0">
    <xmlCellPr id="1" xr6:uid="{00000000-0010-0000-6605-000001000000}" uniqueName="P1082333">
      <xmlPr mapId="1" xpath="/TFI-IZD-POD/IPK-GFI-IZD-POD_1000380/P1082333" xmlDataType="decimal"/>
    </xmlCellPr>
  </singleXmlCell>
  <singleXmlCell id="1424" xr6:uid="{00000000-000C-0000-FFFF-FFFF67050000}" r="W44" connectionId="0">
    <xmlCellPr id="1" xr6:uid="{00000000-0010-0000-6705-000001000000}" uniqueName="P1082336">
      <xmlPr mapId="1" xpath="/TFI-IZD-POD/IPK-GFI-IZD-POD_1000380/P1082336" xmlDataType="decimal"/>
    </xmlCellPr>
  </singleXmlCell>
  <singleXmlCell id="1425" xr6:uid="{00000000-000C-0000-FFFF-FFFF68050000}" r="H45" connectionId="0">
    <xmlCellPr id="1" xr6:uid="{00000000-0010-0000-6805-000001000000}" uniqueName="P1080088">
      <xmlPr mapId="1" xpath="/TFI-IZD-POD/IPK-GFI-IZD-POD_1000380/P1080088" xmlDataType="decimal"/>
    </xmlCellPr>
  </singleXmlCell>
  <singleXmlCell id="1426" xr6:uid="{00000000-000C-0000-FFFF-FFFF69050000}" r="I45" connectionId="0">
    <xmlCellPr id="1" xr6:uid="{00000000-0010-0000-6905-000001000000}" uniqueName="P1080089">
      <xmlPr mapId="1" xpath="/TFI-IZD-POD/IPK-GFI-IZD-POD_1000380/P1080089" xmlDataType="decimal"/>
    </xmlCellPr>
  </singleXmlCell>
  <singleXmlCell id="1427" xr6:uid="{00000000-000C-0000-FFFF-FFFF6A050000}" r="J45" connectionId="0">
    <xmlCellPr id="1" xr6:uid="{00000000-0010-0000-6A05-000001000000}" uniqueName="P1080090">
      <xmlPr mapId="1" xpath="/TFI-IZD-POD/IPK-GFI-IZD-POD_1000380/P1080090" xmlDataType="decimal"/>
    </xmlCellPr>
  </singleXmlCell>
  <singleXmlCell id="1428" xr6:uid="{00000000-000C-0000-FFFF-FFFF6B050000}" r="K45" connectionId="0">
    <xmlCellPr id="1" xr6:uid="{00000000-0010-0000-6B05-000001000000}" uniqueName="P1080091">
      <xmlPr mapId="1" xpath="/TFI-IZD-POD/IPK-GFI-IZD-POD_1000380/P1080091" xmlDataType="decimal"/>
    </xmlCellPr>
  </singleXmlCell>
  <singleXmlCell id="1429" xr6:uid="{00000000-000C-0000-FFFF-FFFF6C050000}" r="L45" connectionId="0">
    <xmlCellPr id="1" xr6:uid="{00000000-0010-0000-6C05-000001000000}" uniqueName="P1080092">
      <xmlPr mapId="1" xpath="/TFI-IZD-POD/IPK-GFI-IZD-POD_1000380/P1080092" xmlDataType="decimal"/>
    </xmlCellPr>
  </singleXmlCell>
  <singleXmlCell id="1430" xr6:uid="{00000000-000C-0000-FFFF-FFFF6D050000}" r="M45" connectionId="0">
    <xmlCellPr id="1" xr6:uid="{00000000-0010-0000-6D05-000001000000}" uniqueName="P1080093">
      <xmlPr mapId="1" xpath="/TFI-IZD-POD/IPK-GFI-IZD-POD_1000380/P1080093" xmlDataType="decimal"/>
    </xmlCellPr>
  </singleXmlCell>
  <singleXmlCell id="1431" xr6:uid="{00000000-000C-0000-FFFF-FFFF6E050000}" r="N45" connectionId="0">
    <xmlCellPr id="1" xr6:uid="{00000000-0010-0000-6E05-000001000000}" uniqueName="P1080094">
      <xmlPr mapId="1" xpath="/TFI-IZD-POD/IPK-GFI-IZD-POD_1000380/P1080094" xmlDataType="decimal"/>
    </xmlCellPr>
  </singleXmlCell>
  <singleXmlCell id="1432" xr6:uid="{00000000-000C-0000-FFFF-FFFF6F050000}" r="O45" connectionId="0">
    <xmlCellPr id="1" xr6:uid="{00000000-0010-0000-6F05-000001000000}" uniqueName="P1080095">
      <xmlPr mapId="1" xpath="/TFI-IZD-POD/IPK-GFI-IZD-POD_1000380/P1080095" xmlDataType="decimal"/>
    </xmlCellPr>
  </singleXmlCell>
  <singleXmlCell id="1433" xr6:uid="{00000000-000C-0000-FFFF-FFFF70050000}" r="P45" connectionId="0">
    <xmlCellPr id="1" xr6:uid="{00000000-0010-0000-7005-000001000000}" uniqueName="P1082338">
      <xmlPr mapId="1" xpath="/TFI-IZD-POD/IPK-GFI-IZD-POD_1000380/P1082338" xmlDataType="decimal"/>
    </xmlCellPr>
  </singleXmlCell>
  <singleXmlCell id="1434" xr6:uid="{00000000-000C-0000-FFFF-FFFF71050000}" r="Q45" connectionId="0">
    <xmlCellPr id="1" xr6:uid="{00000000-0010-0000-7105-000001000000}" uniqueName="P1082304">
      <xmlPr mapId="1" xpath="/TFI-IZD-POD/IPK-GFI-IZD-POD_1000380/P1082304" xmlDataType="decimal"/>
    </xmlCellPr>
  </singleXmlCell>
  <singleXmlCell id="1435" xr6:uid="{00000000-000C-0000-FFFF-FFFF72050000}" r="R45" connectionId="0">
    <xmlCellPr id="1" xr6:uid="{00000000-0010-0000-7205-000001000000}" uniqueName="P1082341">
      <xmlPr mapId="1" xpath="/TFI-IZD-POD/IPK-GFI-IZD-POD_1000380/P1082341" xmlDataType="decimal"/>
    </xmlCellPr>
  </singleXmlCell>
  <singleXmlCell id="1436" xr6:uid="{00000000-000C-0000-FFFF-FFFF73050000}" r="S45" connectionId="0">
    <xmlCellPr id="1" xr6:uid="{00000000-0010-0000-7305-000001000000}" uniqueName="P1082343">
      <xmlPr mapId="1" xpath="/TFI-IZD-POD/IPK-GFI-IZD-POD_1000380/P1082343" xmlDataType="decimal"/>
    </xmlCellPr>
  </singleXmlCell>
  <singleXmlCell id="1437" xr6:uid="{00000000-000C-0000-FFFF-FFFF74050000}" r="T45" connectionId="0">
    <xmlCellPr id="1" xr6:uid="{00000000-0010-0000-7405-000001000000}" uniqueName="P1082344">
      <xmlPr mapId="1" xpath="/TFI-IZD-POD/IPK-GFI-IZD-POD_1000380/P1082344" xmlDataType="decimal"/>
    </xmlCellPr>
  </singleXmlCell>
  <singleXmlCell id="1438" xr6:uid="{00000000-000C-0000-FFFF-FFFF75050000}" r="U45" connectionId="0">
    <xmlCellPr id="1" xr6:uid="{00000000-0010-0000-7505-000001000000}" uniqueName="P1082346">
      <xmlPr mapId="1" xpath="/TFI-IZD-POD/IPK-GFI-IZD-POD_1000380/P1082346" xmlDataType="decimal"/>
    </xmlCellPr>
  </singleXmlCell>
  <singleXmlCell id="1439" xr6:uid="{00000000-000C-0000-FFFF-FFFF76050000}" r="V45" connectionId="0">
    <xmlCellPr id="1" xr6:uid="{00000000-0010-0000-7605-000001000000}" uniqueName="P1082349">
      <xmlPr mapId="1" xpath="/TFI-IZD-POD/IPK-GFI-IZD-POD_1000380/P1082349" xmlDataType="decimal"/>
    </xmlCellPr>
  </singleXmlCell>
  <singleXmlCell id="1440" xr6:uid="{00000000-000C-0000-FFFF-FFFF77050000}" r="W45" connectionId="0">
    <xmlCellPr id="1" xr6:uid="{00000000-0010-0000-7705-000001000000}" uniqueName="P1082351">
      <xmlPr mapId="1" xpath="/TFI-IZD-POD/IPK-GFI-IZD-POD_1000380/P1082351" xmlDataType="decimal"/>
    </xmlCellPr>
  </singleXmlCell>
  <singleXmlCell id="1441" xr6:uid="{00000000-000C-0000-FFFF-FFFF78050000}" r="H46" connectionId="0">
    <xmlCellPr id="1" xr6:uid="{00000000-0010-0000-7805-000001000000}" uniqueName="P1080096">
      <xmlPr mapId="1" xpath="/TFI-IZD-POD/IPK-GFI-IZD-POD_1000380/P1080096" xmlDataType="decimal"/>
    </xmlCellPr>
  </singleXmlCell>
  <singleXmlCell id="1442" xr6:uid="{00000000-000C-0000-FFFF-FFFF79050000}" r="I46" connectionId="0">
    <xmlCellPr id="1" xr6:uid="{00000000-0010-0000-7905-000001000000}" uniqueName="P1080097">
      <xmlPr mapId="1" xpath="/TFI-IZD-POD/IPK-GFI-IZD-POD_1000380/P1080097" xmlDataType="decimal"/>
    </xmlCellPr>
  </singleXmlCell>
  <singleXmlCell id="1443" xr6:uid="{00000000-000C-0000-FFFF-FFFF7A050000}" r="J46" connectionId="0">
    <xmlCellPr id="1" xr6:uid="{00000000-0010-0000-7A05-000001000000}" uniqueName="P1080098">
      <xmlPr mapId="1" xpath="/TFI-IZD-POD/IPK-GFI-IZD-POD_1000380/P1080098" xmlDataType="decimal"/>
    </xmlCellPr>
  </singleXmlCell>
  <singleXmlCell id="1444" xr6:uid="{00000000-000C-0000-FFFF-FFFF7B050000}" r="K46" connectionId="0">
    <xmlCellPr id="1" xr6:uid="{00000000-0010-0000-7B05-000001000000}" uniqueName="P1080099">
      <xmlPr mapId="1" xpath="/TFI-IZD-POD/IPK-GFI-IZD-POD_1000380/P1080099" xmlDataType="decimal"/>
    </xmlCellPr>
  </singleXmlCell>
  <singleXmlCell id="1445" xr6:uid="{00000000-000C-0000-FFFF-FFFF7C050000}" r="L46" connectionId="0">
    <xmlCellPr id="1" xr6:uid="{00000000-0010-0000-7C05-000001000000}" uniqueName="P1080100">
      <xmlPr mapId="1" xpath="/TFI-IZD-POD/IPK-GFI-IZD-POD_1000380/P1080100" xmlDataType="decimal"/>
    </xmlCellPr>
  </singleXmlCell>
  <singleXmlCell id="1446" xr6:uid="{00000000-000C-0000-FFFF-FFFF7D050000}" r="M46" connectionId="0">
    <xmlCellPr id="1" xr6:uid="{00000000-0010-0000-7D05-000001000000}" uniqueName="P1080101">
      <xmlPr mapId="1" xpath="/TFI-IZD-POD/IPK-GFI-IZD-POD_1000380/P1080101" xmlDataType="decimal"/>
    </xmlCellPr>
  </singleXmlCell>
  <singleXmlCell id="1447" xr6:uid="{00000000-000C-0000-FFFF-FFFF7E050000}" r="N46" connectionId="0">
    <xmlCellPr id="1" xr6:uid="{00000000-0010-0000-7E05-000001000000}" uniqueName="P1080102">
      <xmlPr mapId="1" xpath="/TFI-IZD-POD/IPK-GFI-IZD-POD_1000380/P1080102" xmlDataType="decimal"/>
    </xmlCellPr>
  </singleXmlCell>
  <singleXmlCell id="1448" xr6:uid="{00000000-000C-0000-FFFF-FFFF7F050000}" r="O46" connectionId="0">
    <xmlCellPr id="1" xr6:uid="{00000000-0010-0000-7F05-000001000000}" uniqueName="P1080103">
      <xmlPr mapId="1" xpath="/TFI-IZD-POD/IPK-GFI-IZD-POD_1000380/P1080103" xmlDataType="decimal"/>
    </xmlCellPr>
  </singleXmlCell>
  <singleXmlCell id="1449" xr6:uid="{00000000-000C-0000-FFFF-FFFF80050000}" r="P46" connectionId="0">
    <xmlCellPr id="1" xr6:uid="{00000000-0010-0000-8005-000001000000}" uniqueName="P1082354">
      <xmlPr mapId="1" xpath="/TFI-IZD-POD/IPK-GFI-IZD-POD_1000380/P1082354" xmlDataType="decimal"/>
    </xmlCellPr>
  </singleXmlCell>
  <singleXmlCell id="1450" xr6:uid="{00000000-000C-0000-FFFF-FFFF81050000}" r="Q46" connectionId="0">
    <xmlCellPr id="1" xr6:uid="{00000000-0010-0000-8105-000001000000}" uniqueName="P1082356">
      <xmlPr mapId="1" xpath="/TFI-IZD-POD/IPK-GFI-IZD-POD_1000380/P1082356" xmlDataType="decimal"/>
    </xmlCellPr>
  </singleXmlCell>
  <singleXmlCell id="1451" xr6:uid="{00000000-000C-0000-FFFF-FFFF82050000}" r="R46" connectionId="0">
    <xmlCellPr id="1" xr6:uid="{00000000-0010-0000-8205-000001000000}" uniqueName="P1082306">
      <xmlPr mapId="1" xpath="/TFI-IZD-POD/IPK-GFI-IZD-POD_1000380/P1082306" xmlDataType="decimal"/>
    </xmlCellPr>
  </singleXmlCell>
  <singleXmlCell id="1452" xr6:uid="{00000000-000C-0000-FFFF-FFFF83050000}" r="S46" connectionId="0">
    <xmlCellPr id="1" xr6:uid="{00000000-0010-0000-8305-000001000000}" uniqueName="P1082358">
      <xmlPr mapId="1" xpath="/TFI-IZD-POD/IPK-GFI-IZD-POD_1000380/P1082358" xmlDataType="decimal"/>
    </xmlCellPr>
  </singleXmlCell>
  <singleXmlCell id="1453" xr6:uid="{00000000-000C-0000-FFFF-FFFF84050000}" r="T46" connectionId="0">
    <xmlCellPr id="1" xr6:uid="{00000000-0010-0000-8405-000001000000}" uniqueName="P1082360">
      <xmlPr mapId="1" xpath="/TFI-IZD-POD/IPK-GFI-IZD-POD_1000380/P1082360" xmlDataType="decimal"/>
    </xmlCellPr>
  </singleXmlCell>
  <singleXmlCell id="1454" xr6:uid="{00000000-000C-0000-FFFF-FFFF85050000}" r="U46" connectionId="0">
    <xmlCellPr id="1" xr6:uid="{00000000-0010-0000-8505-000001000000}" uniqueName="P1082361">
      <xmlPr mapId="1" xpath="/TFI-IZD-POD/IPK-GFI-IZD-POD_1000380/P1082361" xmlDataType="decimal"/>
    </xmlCellPr>
  </singleXmlCell>
  <singleXmlCell id="1455" xr6:uid="{00000000-000C-0000-FFFF-FFFF86050000}" r="V46" connectionId="0">
    <xmlCellPr id="1" xr6:uid="{00000000-0010-0000-8605-000001000000}" uniqueName="P1082362">
      <xmlPr mapId="1" xpath="/TFI-IZD-POD/IPK-GFI-IZD-POD_1000380/P1082362" xmlDataType="decimal"/>
    </xmlCellPr>
  </singleXmlCell>
  <singleXmlCell id="1456" xr6:uid="{00000000-000C-0000-FFFF-FFFF87050000}" r="W46" connectionId="0">
    <xmlCellPr id="1" xr6:uid="{00000000-0010-0000-8705-000001000000}" uniqueName="P1082364">
      <xmlPr mapId="1" xpath="/TFI-IZD-POD/IPK-GFI-IZD-POD_1000380/P1082364" xmlDataType="decimal"/>
    </xmlCellPr>
  </singleXmlCell>
  <singleXmlCell id="1457" xr6:uid="{00000000-000C-0000-FFFF-FFFF88050000}" r="H47" connectionId="0">
    <xmlCellPr id="1" xr6:uid="{00000000-0010-0000-8805-000001000000}" uniqueName="P1080104">
      <xmlPr mapId="1" xpath="/TFI-IZD-POD/IPK-GFI-IZD-POD_1000380/P1080104" xmlDataType="decimal"/>
    </xmlCellPr>
  </singleXmlCell>
  <singleXmlCell id="1458" xr6:uid="{00000000-000C-0000-FFFF-FFFF89050000}" r="I47" connectionId="0">
    <xmlCellPr id="1" xr6:uid="{00000000-0010-0000-8905-000001000000}" uniqueName="P1080105">
      <xmlPr mapId="1" xpath="/TFI-IZD-POD/IPK-GFI-IZD-POD_1000380/P1080105" xmlDataType="decimal"/>
    </xmlCellPr>
  </singleXmlCell>
  <singleXmlCell id="1459" xr6:uid="{00000000-000C-0000-FFFF-FFFF8A050000}" r="J47" connectionId="0">
    <xmlCellPr id="1" xr6:uid="{00000000-0010-0000-8A05-000001000000}" uniqueName="P1080106">
      <xmlPr mapId="1" xpath="/TFI-IZD-POD/IPK-GFI-IZD-POD_1000380/P1080106" xmlDataType="decimal"/>
    </xmlCellPr>
  </singleXmlCell>
  <singleXmlCell id="1460" xr6:uid="{00000000-000C-0000-FFFF-FFFF8B050000}" r="K47" connectionId="0">
    <xmlCellPr id="1" xr6:uid="{00000000-0010-0000-8B05-000001000000}" uniqueName="P1080107">
      <xmlPr mapId="1" xpath="/TFI-IZD-POD/IPK-GFI-IZD-POD_1000380/P1080107" xmlDataType="decimal"/>
    </xmlCellPr>
  </singleXmlCell>
  <singleXmlCell id="1461" xr6:uid="{00000000-000C-0000-FFFF-FFFF8C050000}" r="L47" connectionId="0">
    <xmlCellPr id="1" xr6:uid="{00000000-0010-0000-8C05-000001000000}" uniqueName="P1080108">
      <xmlPr mapId="1" xpath="/TFI-IZD-POD/IPK-GFI-IZD-POD_1000380/P1080108" xmlDataType="decimal"/>
    </xmlCellPr>
  </singleXmlCell>
  <singleXmlCell id="1462" xr6:uid="{00000000-000C-0000-FFFF-FFFF8D050000}" r="M47" connectionId="0">
    <xmlCellPr id="1" xr6:uid="{00000000-0010-0000-8D05-000001000000}" uniqueName="P1080109">
      <xmlPr mapId="1" xpath="/TFI-IZD-POD/IPK-GFI-IZD-POD_1000380/P1080109" xmlDataType="decimal"/>
    </xmlCellPr>
  </singleXmlCell>
  <singleXmlCell id="1463" xr6:uid="{00000000-000C-0000-FFFF-FFFF8E050000}" r="N47" connectionId="0">
    <xmlCellPr id="1" xr6:uid="{00000000-0010-0000-8E05-000001000000}" uniqueName="P1080110">
      <xmlPr mapId="1" xpath="/TFI-IZD-POD/IPK-GFI-IZD-POD_1000380/P1080110" xmlDataType="decimal"/>
    </xmlCellPr>
  </singleXmlCell>
  <singleXmlCell id="1464" xr6:uid="{00000000-000C-0000-FFFF-FFFF8F050000}" r="O47" connectionId="0">
    <xmlCellPr id="1" xr6:uid="{00000000-0010-0000-8F05-000001000000}" uniqueName="P1080111">
      <xmlPr mapId="1" xpath="/TFI-IZD-POD/IPK-GFI-IZD-POD_1000380/P1080111" xmlDataType="decimal"/>
    </xmlCellPr>
  </singleXmlCell>
  <singleXmlCell id="1465" xr6:uid="{00000000-000C-0000-FFFF-FFFF90050000}" r="P47" connectionId="0">
    <xmlCellPr id="1" xr6:uid="{00000000-0010-0000-9005-000001000000}" uniqueName="P1082365">
      <xmlPr mapId="1" xpath="/TFI-IZD-POD/IPK-GFI-IZD-POD_1000380/P1082365" xmlDataType="decimal"/>
    </xmlCellPr>
  </singleXmlCell>
  <singleXmlCell id="1466" xr6:uid="{00000000-000C-0000-FFFF-FFFF91050000}" r="Q47" connectionId="0">
    <xmlCellPr id="1" xr6:uid="{00000000-0010-0000-9105-000001000000}" uniqueName="P1082366">
      <xmlPr mapId="1" xpath="/TFI-IZD-POD/IPK-GFI-IZD-POD_1000380/P1082366" xmlDataType="decimal"/>
    </xmlCellPr>
  </singleXmlCell>
  <singleXmlCell id="1467" xr6:uid="{00000000-000C-0000-FFFF-FFFF92050000}" r="R47" connectionId="0">
    <xmlCellPr id="1" xr6:uid="{00000000-0010-0000-9205-000001000000}" uniqueName="P1082367">
      <xmlPr mapId="1" xpath="/TFI-IZD-POD/IPK-GFI-IZD-POD_1000380/P1082367" xmlDataType="decimal"/>
    </xmlCellPr>
  </singleXmlCell>
  <singleXmlCell id="1468" xr6:uid="{00000000-000C-0000-FFFF-FFFF93050000}" r="S47" connectionId="0">
    <xmlCellPr id="1" xr6:uid="{00000000-0010-0000-9305-000001000000}" uniqueName="P1082309">
      <xmlPr mapId="1" xpath="/TFI-IZD-POD/IPK-GFI-IZD-POD_1000380/P1082309" xmlDataType="decimal"/>
    </xmlCellPr>
  </singleXmlCell>
  <singleXmlCell id="1469" xr6:uid="{00000000-000C-0000-FFFF-FFFF94050000}" r="T47" connectionId="0">
    <xmlCellPr id="1" xr6:uid="{00000000-0010-0000-9405-000001000000}" uniqueName="P1082368">
      <xmlPr mapId="1" xpath="/TFI-IZD-POD/IPK-GFI-IZD-POD_1000380/P1082368" xmlDataType="decimal"/>
    </xmlCellPr>
  </singleXmlCell>
  <singleXmlCell id="1470" xr6:uid="{00000000-000C-0000-FFFF-FFFF95050000}" r="U47" connectionId="0">
    <xmlCellPr id="1" xr6:uid="{00000000-0010-0000-9505-000001000000}" uniqueName="P1082369">
      <xmlPr mapId="1" xpath="/TFI-IZD-POD/IPK-GFI-IZD-POD_1000380/P1082369" xmlDataType="decimal"/>
    </xmlCellPr>
  </singleXmlCell>
  <singleXmlCell id="1471" xr6:uid="{00000000-000C-0000-FFFF-FFFF96050000}" r="V47" connectionId="0">
    <xmlCellPr id="1" xr6:uid="{00000000-0010-0000-9605-000001000000}" uniqueName="P1082370">
      <xmlPr mapId="1" xpath="/TFI-IZD-POD/IPK-GFI-IZD-POD_1000380/P1082370" xmlDataType="decimal"/>
    </xmlCellPr>
  </singleXmlCell>
  <singleXmlCell id="1472" xr6:uid="{00000000-000C-0000-FFFF-FFFF97050000}" r="W47" connectionId="0">
    <xmlCellPr id="1" xr6:uid="{00000000-0010-0000-9705-000001000000}" uniqueName="P1082372">
      <xmlPr mapId="1" xpath="/TFI-IZD-POD/IPK-GFI-IZD-POD_1000380/P1082372" xmlDataType="decimal"/>
    </xmlCellPr>
  </singleXmlCell>
  <singleXmlCell id="1473" xr6:uid="{00000000-000C-0000-FFFF-FFFF98050000}" r="H48" connectionId="0">
    <xmlCellPr id="1" xr6:uid="{00000000-0010-0000-9805-000001000000}" uniqueName="P1080112">
      <xmlPr mapId="1" xpath="/TFI-IZD-POD/IPK-GFI-IZD-POD_1000380/P1080112" xmlDataType="decimal"/>
    </xmlCellPr>
  </singleXmlCell>
  <singleXmlCell id="1474" xr6:uid="{00000000-000C-0000-FFFF-FFFF99050000}" r="I48" connectionId="0">
    <xmlCellPr id="1" xr6:uid="{00000000-0010-0000-9905-000001000000}" uniqueName="P1080113">
      <xmlPr mapId="1" xpath="/TFI-IZD-POD/IPK-GFI-IZD-POD_1000380/P1080113" xmlDataType="decimal"/>
    </xmlCellPr>
  </singleXmlCell>
  <singleXmlCell id="1475" xr6:uid="{00000000-000C-0000-FFFF-FFFF9A050000}" r="J48" connectionId="0">
    <xmlCellPr id="1" xr6:uid="{00000000-0010-0000-9A05-000001000000}" uniqueName="P1080114">
      <xmlPr mapId="1" xpath="/TFI-IZD-POD/IPK-GFI-IZD-POD_1000380/P1080114" xmlDataType="decimal"/>
    </xmlCellPr>
  </singleXmlCell>
  <singleXmlCell id="1476" xr6:uid="{00000000-000C-0000-FFFF-FFFF9B050000}" r="K48" connectionId="0">
    <xmlCellPr id="1" xr6:uid="{00000000-0010-0000-9B05-000001000000}" uniqueName="P1080115">
      <xmlPr mapId="1" xpath="/TFI-IZD-POD/IPK-GFI-IZD-POD_1000380/P1080115" xmlDataType="decimal"/>
    </xmlCellPr>
  </singleXmlCell>
  <singleXmlCell id="1477" xr6:uid="{00000000-000C-0000-FFFF-FFFF9C050000}" r="L48" connectionId="0">
    <xmlCellPr id="1" xr6:uid="{00000000-0010-0000-9C05-000001000000}" uniqueName="P1080116">
      <xmlPr mapId="1" xpath="/TFI-IZD-POD/IPK-GFI-IZD-POD_1000380/P1080116" xmlDataType="decimal"/>
    </xmlCellPr>
  </singleXmlCell>
  <singleXmlCell id="1478" xr6:uid="{00000000-000C-0000-FFFF-FFFF9D050000}" r="M48" connectionId="0">
    <xmlCellPr id="1" xr6:uid="{00000000-0010-0000-9D05-000001000000}" uniqueName="P1080117">
      <xmlPr mapId="1" xpath="/TFI-IZD-POD/IPK-GFI-IZD-POD_1000380/P1080117" xmlDataType="decimal"/>
    </xmlCellPr>
  </singleXmlCell>
  <singleXmlCell id="1479" xr6:uid="{00000000-000C-0000-FFFF-FFFF9E050000}" r="N48" connectionId="0">
    <xmlCellPr id="1" xr6:uid="{00000000-0010-0000-9E05-000001000000}" uniqueName="P1080118">
      <xmlPr mapId="1" xpath="/TFI-IZD-POD/IPK-GFI-IZD-POD_1000380/P1080118" xmlDataType="decimal"/>
    </xmlCellPr>
  </singleXmlCell>
  <singleXmlCell id="1480" xr6:uid="{00000000-000C-0000-FFFF-FFFF9F050000}" r="O48" connectionId="0">
    <xmlCellPr id="1" xr6:uid="{00000000-0010-0000-9F05-000001000000}" uniqueName="P1080119">
      <xmlPr mapId="1" xpath="/TFI-IZD-POD/IPK-GFI-IZD-POD_1000380/P1080119" xmlDataType="decimal"/>
    </xmlCellPr>
  </singleXmlCell>
  <singleXmlCell id="1481" xr6:uid="{00000000-000C-0000-FFFF-FFFFA0050000}" r="P48" connectionId="0">
    <xmlCellPr id="1" xr6:uid="{00000000-0010-0000-A005-000001000000}" uniqueName="P1082374">
      <xmlPr mapId="1" xpath="/TFI-IZD-POD/IPK-GFI-IZD-POD_1000380/P1082374" xmlDataType="decimal"/>
    </xmlCellPr>
  </singleXmlCell>
  <singleXmlCell id="1482" xr6:uid="{00000000-000C-0000-FFFF-FFFFA1050000}" r="Q48" connectionId="0">
    <xmlCellPr id="1" xr6:uid="{00000000-0010-0000-A105-000001000000}" uniqueName="P1082376">
      <xmlPr mapId="1" xpath="/TFI-IZD-POD/IPK-GFI-IZD-POD_1000380/P1082376" xmlDataType="decimal"/>
    </xmlCellPr>
  </singleXmlCell>
  <singleXmlCell id="1483" xr6:uid="{00000000-000C-0000-FFFF-FFFFA2050000}" r="R48" connectionId="0">
    <xmlCellPr id="1" xr6:uid="{00000000-0010-0000-A205-000001000000}" uniqueName="P1082378">
      <xmlPr mapId="1" xpath="/TFI-IZD-POD/IPK-GFI-IZD-POD_1000380/P1082378" xmlDataType="decimal"/>
    </xmlCellPr>
  </singleXmlCell>
  <singleXmlCell id="1484" xr6:uid="{00000000-000C-0000-FFFF-FFFFA3050000}" r="S48" connectionId="0">
    <xmlCellPr id="1" xr6:uid="{00000000-0010-0000-A305-000001000000}" uniqueName="P1082381">
      <xmlPr mapId="1" xpath="/TFI-IZD-POD/IPK-GFI-IZD-POD_1000380/P1082381" xmlDataType="decimal"/>
    </xmlCellPr>
  </singleXmlCell>
  <singleXmlCell id="1485" xr6:uid="{00000000-000C-0000-FFFF-FFFFA4050000}" r="T48" connectionId="0">
    <xmlCellPr id="1" xr6:uid="{00000000-0010-0000-A405-000001000000}" uniqueName="P1082312">
      <xmlPr mapId="1" xpath="/TFI-IZD-POD/IPK-GFI-IZD-POD_1000380/P1082312" xmlDataType="decimal"/>
    </xmlCellPr>
  </singleXmlCell>
  <singleXmlCell id="1486" xr6:uid="{00000000-000C-0000-FFFF-FFFFA5050000}" r="U48" connectionId="0">
    <xmlCellPr id="1" xr6:uid="{00000000-0010-0000-A505-000001000000}" uniqueName="P1082383">
      <xmlPr mapId="1" xpath="/TFI-IZD-POD/IPK-GFI-IZD-POD_1000380/P1082383" xmlDataType="decimal"/>
    </xmlCellPr>
  </singleXmlCell>
  <singleXmlCell id="1487" xr6:uid="{00000000-000C-0000-FFFF-FFFFA6050000}" r="V48" connectionId="0">
    <xmlCellPr id="1" xr6:uid="{00000000-0010-0000-A605-000001000000}" uniqueName="P1082385">
      <xmlPr mapId="1" xpath="/TFI-IZD-POD/IPK-GFI-IZD-POD_1000380/P1082385" xmlDataType="decimal"/>
    </xmlCellPr>
  </singleXmlCell>
  <singleXmlCell id="1488" xr6:uid="{00000000-000C-0000-FFFF-FFFFA7050000}" r="W48" connectionId="0">
    <xmlCellPr id="1" xr6:uid="{00000000-0010-0000-A705-000001000000}" uniqueName="P1082388">
      <xmlPr mapId="1" xpath="/TFI-IZD-POD/IPK-GFI-IZD-POD_1000380/P1082388" xmlDataType="decimal"/>
    </xmlCellPr>
  </singleXmlCell>
  <singleXmlCell id="1489" xr6:uid="{00000000-000C-0000-FFFF-FFFFA8050000}" r="H49" connectionId="0">
    <xmlCellPr id="1" xr6:uid="{00000000-0010-0000-A805-000001000000}" uniqueName="P1080120">
      <xmlPr mapId="1" xpath="/TFI-IZD-POD/IPK-GFI-IZD-POD_1000380/P1080120" xmlDataType="decimal"/>
    </xmlCellPr>
  </singleXmlCell>
  <singleXmlCell id="1490" xr6:uid="{00000000-000C-0000-FFFF-FFFFA9050000}" r="I49" connectionId="0">
    <xmlCellPr id="1" xr6:uid="{00000000-0010-0000-A905-000001000000}" uniqueName="P1080121">
      <xmlPr mapId="1" xpath="/TFI-IZD-POD/IPK-GFI-IZD-POD_1000380/P1080121" xmlDataType="decimal"/>
    </xmlCellPr>
  </singleXmlCell>
  <singleXmlCell id="1491" xr6:uid="{00000000-000C-0000-FFFF-FFFFAA050000}" r="J49" connectionId="0">
    <xmlCellPr id="1" xr6:uid="{00000000-0010-0000-AA05-000001000000}" uniqueName="P1080122">
      <xmlPr mapId="1" xpath="/TFI-IZD-POD/IPK-GFI-IZD-POD_1000380/P1080122" xmlDataType="decimal"/>
    </xmlCellPr>
  </singleXmlCell>
  <singleXmlCell id="1492" xr6:uid="{00000000-000C-0000-FFFF-FFFFAB050000}" r="K49" connectionId="0">
    <xmlCellPr id="1" xr6:uid="{00000000-0010-0000-AB05-000001000000}" uniqueName="P1080123">
      <xmlPr mapId="1" xpath="/TFI-IZD-POD/IPK-GFI-IZD-POD_1000380/P1080123" xmlDataType="decimal"/>
    </xmlCellPr>
  </singleXmlCell>
  <singleXmlCell id="1493" xr6:uid="{00000000-000C-0000-FFFF-FFFFAC050000}" r="L49" connectionId="0">
    <xmlCellPr id="1" xr6:uid="{00000000-0010-0000-AC05-000001000000}" uniqueName="P1080124">
      <xmlPr mapId="1" xpath="/TFI-IZD-POD/IPK-GFI-IZD-POD_1000380/P1080124" xmlDataType="decimal"/>
    </xmlCellPr>
  </singleXmlCell>
  <singleXmlCell id="1494" xr6:uid="{00000000-000C-0000-FFFF-FFFFAD050000}" r="M49" connectionId="0">
    <xmlCellPr id="1" xr6:uid="{00000000-0010-0000-AD05-000001000000}" uniqueName="P1080125">
      <xmlPr mapId="1" xpath="/TFI-IZD-POD/IPK-GFI-IZD-POD_1000380/P1080125" xmlDataType="decimal"/>
    </xmlCellPr>
  </singleXmlCell>
  <singleXmlCell id="1495" xr6:uid="{00000000-000C-0000-FFFF-FFFFAE050000}" r="N49" connectionId="0">
    <xmlCellPr id="1" xr6:uid="{00000000-0010-0000-AE05-000001000000}" uniqueName="P1080126">
      <xmlPr mapId="1" xpath="/TFI-IZD-POD/IPK-GFI-IZD-POD_1000380/P1080126" xmlDataType="decimal"/>
    </xmlCellPr>
  </singleXmlCell>
  <singleXmlCell id="1496" xr6:uid="{00000000-000C-0000-FFFF-FFFFAF050000}" r="O49" connectionId="0">
    <xmlCellPr id="1" xr6:uid="{00000000-0010-0000-AF05-000001000000}" uniqueName="P1080127">
      <xmlPr mapId="1" xpath="/TFI-IZD-POD/IPK-GFI-IZD-POD_1000380/P1080127" xmlDataType="decimal"/>
    </xmlCellPr>
  </singleXmlCell>
  <singleXmlCell id="1497" xr6:uid="{00000000-000C-0000-FFFF-FFFFB0050000}" r="P49" connectionId="0">
    <xmlCellPr id="1" xr6:uid="{00000000-0010-0000-B005-000001000000}" uniqueName="P1082390">
      <xmlPr mapId="1" xpath="/TFI-IZD-POD/IPK-GFI-IZD-POD_1000380/P1082390" xmlDataType="decimal"/>
    </xmlCellPr>
  </singleXmlCell>
  <singleXmlCell id="1498" xr6:uid="{00000000-000C-0000-FFFF-FFFFB1050000}" r="Q49" connectionId="0">
    <xmlCellPr id="1" xr6:uid="{00000000-0010-0000-B105-000001000000}" uniqueName="P1082392">
      <xmlPr mapId="1" xpath="/TFI-IZD-POD/IPK-GFI-IZD-POD_1000380/P1082392" xmlDataType="decimal"/>
    </xmlCellPr>
  </singleXmlCell>
  <singleXmlCell id="1499" xr6:uid="{00000000-000C-0000-FFFF-FFFFB2050000}" r="R49" connectionId="0">
    <xmlCellPr id="1" xr6:uid="{00000000-0010-0000-B205-000001000000}" uniqueName="P1082394">
      <xmlPr mapId="1" xpath="/TFI-IZD-POD/IPK-GFI-IZD-POD_1000380/P1082394" xmlDataType="decimal"/>
    </xmlCellPr>
  </singleXmlCell>
  <singleXmlCell id="1500" xr6:uid="{00000000-000C-0000-FFFF-FFFFB3050000}" r="S49" connectionId="0">
    <xmlCellPr id="1" xr6:uid="{00000000-0010-0000-B305-000001000000}" uniqueName="P1082396">
      <xmlPr mapId="1" xpath="/TFI-IZD-POD/IPK-GFI-IZD-POD_1000380/P1082396" xmlDataType="decimal"/>
    </xmlCellPr>
  </singleXmlCell>
  <singleXmlCell id="1501" xr6:uid="{00000000-000C-0000-FFFF-FFFFB4050000}" r="T49" connectionId="0">
    <xmlCellPr id="1" xr6:uid="{00000000-0010-0000-B405-000001000000}" uniqueName="P1082398">
      <xmlPr mapId="1" xpath="/TFI-IZD-POD/IPK-GFI-IZD-POD_1000380/P1082398" xmlDataType="decimal"/>
    </xmlCellPr>
  </singleXmlCell>
  <singleXmlCell id="1502" xr6:uid="{00000000-000C-0000-FFFF-FFFFB5050000}" r="U49" connectionId="0">
    <xmlCellPr id="1" xr6:uid="{00000000-0010-0000-B505-000001000000}" uniqueName="P1082314">
      <xmlPr mapId="1" xpath="/TFI-IZD-POD/IPK-GFI-IZD-POD_1000380/P1082314" xmlDataType="decimal"/>
    </xmlCellPr>
  </singleXmlCell>
  <singleXmlCell id="1503" xr6:uid="{00000000-000C-0000-FFFF-FFFFB6050000}" r="V49" connectionId="0">
    <xmlCellPr id="1" xr6:uid="{00000000-0010-0000-B605-000001000000}" uniqueName="P1082401">
      <xmlPr mapId="1" xpath="/TFI-IZD-POD/IPK-GFI-IZD-POD_1000380/P1082401" xmlDataType="decimal"/>
    </xmlCellPr>
  </singleXmlCell>
  <singleXmlCell id="1504" xr6:uid="{00000000-000C-0000-FFFF-FFFFB7050000}" r="W49" connectionId="0">
    <xmlCellPr id="1" xr6:uid="{00000000-0010-0000-B705-000001000000}" uniqueName="P1082403">
      <xmlPr mapId="1" xpath="/TFI-IZD-POD/IPK-GFI-IZD-POD_1000380/P1082403" xmlDataType="decimal"/>
    </xmlCellPr>
  </singleXmlCell>
  <singleXmlCell id="1537" xr6:uid="{00000000-000C-0000-FFFF-FFFFB8050000}" r="H50" connectionId="0">
    <xmlCellPr id="1" xr6:uid="{00000000-0010-0000-B805-000001000000}" uniqueName="P1080128">
      <xmlPr mapId="1" xpath="/TFI-IZD-POD/IPK-GFI-IZD-POD_1000380/P1080128" xmlDataType="decimal"/>
    </xmlCellPr>
  </singleXmlCell>
  <singleXmlCell id="1538" xr6:uid="{00000000-000C-0000-FFFF-FFFFB9050000}" r="I50" connectionId="0">
    <xmlCellPr id="1" xr6:uid="{00000000-0010-0000-B905-000001000000}" uniqueName="P1080129">
      <xmlPr mapId="1" xpath="/TFI-IZD-POD/IPK-GFI-IZD-POD_1000380/P1080129" xmlDataType="decimal"/>
    </xmlCellPr>
  </singleXmlCell>
  <singleXmlCell id="1539" xr6:uid="{00000000-000C-0000-FFFF-FFFFBA050000}" r="J50" connectionId="0">
    <xmlCellPr id="1" xr6:uid="{00000000-0010-0000-BA05-000001000000}" uniqueName="P1080130">
      <xmlPr mapId="1" xpath="/TFI-IZD-POD/IPK-GFI-IZD-POD_1000380/P1080130" xmlDataType="decimal"/>
    </xmlCellPr>
  </singleXmlCell>
  <singleXmlCell id="1540" xr6:uid="{00000000-000C-0000-FFFF-FFFFBB050000}" r="K50" connectionId="0">
    <xmlCellPr id="1" xr6:uid="{00000000-0010-0000-BB05-000001000000}" uniqueName="P1080131">
      <xmlPr mapId="1" xpath="/TFI-IZD-POD/IPK-GFI-IZD-POD_1000380/P1080131" xmlDataType="decimal"/>
    </xmlCellPr>
  </singleXmlCell>
  <singleXmlCell id="1541" xr6:uid="{00000000-000C-0000-FFFF-FFFFBC050000}" r="L50" connectionId="0">
    <xmlCellPr id="1" xr6:uid="{00000000-0010-0000-BC05-000001000000}" uniqueName="P1080132">
      <xmlPr mapId="1" xpath="/TFI-IZD-POD/IPK-GFI-IZD-POD_1000380/P1080132" xmlDataType="decimal"/>
    </xmlCellPr>
  </singleXmlCell>
  <singleXmlCell id="1542" xr6:uid="{00000000-000C-0000-FFFF-FFFFBD050000}" r="M50" connectionId="0">
    <xmlCellPr id="1" xr6:uid="{00000000-0010-0000-BD05-000001000000}" uniqueName="P1080133">
      <xmlPr mapId="1" xpath="/TFI-IZD-POD/IPK-GFI-IZD-POD_1000380/P1080133" xmlDataType="decimal"/>
    </xmlCellPr>
  </singleXmlCell>
  <singleXmlCell id="1543" xr6:uid="{00000000-000C-0000-FFFF-FFFFBE050000}" r="N50" connectionId="0">
    <xmlCellPr id="1" xr6:uid="{00000000-0010-0000-BE05-000001000000}" uniqueName="P1080134">
      <xmlPr mapId="1" xpath="/TFI-IZD-POD/IPK-GFI-IZD-POD_1000380/P1080134" xmlDataType="decimal"/>
    </xmlCellPr>
  </singleXmlCell>
  <singleXmlCell id="1544" xr6:uid="{00000000-000C-0000-FFFF-FFFFBF050000}" r="O50" connectionId="0">
    <xmlCellPr id="1" xr6:uid="{00000000-0010-0000-BF05-000001000000}" uniqueName="P1080135">
      <xmlPr mapId="1" xpath="/TFI-IZD-POD/IPK-GFI-IZD-POD_1000380/P1080135" xmlDataType="decimal"/>
    </xmlCellPr>
  </singleXmlCell>
  <singleXmlCell id="1545" xr6:uid="{00000000-000C-0000-FFFF-FFFFC0050000}" r="P50" connectionId="0">
    <xmlCellPr id="1" xr6:uid="{00000000-0010-0000-C005-000001000000}" uniqueName="P1082406">
      <xmlPr mapId="1" xpath="/TFI-IZD-POD/IPK-GFI-IZD-POD_1000380/P1082406" xmlDataType="decimal"/>
    </xmlCellPr>
  </singleXmlCell>
  <singleXmlCell id="1546" xr6:uid="{00000000-000C-0000-FFFF-FFFFC1050000}" r="Q50" connectionId="0">
    <xmlCellPr id="1" xr6:uid="{00000000-0010-0000-C105-000001000000}" uniqueName="P1082408">
      <xmlPr mapId="1" xpath="/TFI-IZD-POD/IPK-GFI-IZD-POD_1000380/P1082408" xmlDataType="decimal"/>
    </xmlCellPr>
  </singleXmlCell>
  <singleXmlCell id="1547" xr6:uid="{00000000-000C-0000-FFFF-FFFFC2050000}" r="R50" connectionId="0">
    <xmlCellPr id="1" xr6:uid="{00000000-0010-0000-C205-000001000000}" uniqueName="P1082410">
      <xmlPr mapId="1" xpath="/TFI-IZD-POD/IPK-GFI-IZD-POD_1000380/P1082410" xmlDataType="decimal"/>
    </xmlCellPr>
  </singleXmlCell>
  <singleXmlCell id="1548" xr6:uid="{00000000-000C-0000-FFFF-FFFFC3050000}" r="S50" connectionId="0">
    <xmlCellPr id="1" xr6:uid="{00000000-0010-0000-C305-000001000000}" uniqueName="P1082412">
      <xmlPr mapId="1" xpath="/TFI-IZD-POD/IPK-GFI-IZD-POD_1000380/P1082412" xmlDataType="decimal"/>
    </xmlCellPr>
  </singleXmlCell>
  <singleXmlCell id="1549" xr6:uid="{00000000-000C-0000-FFFF-FFFFC4050000}" r="T50" connectionId="0">
    <xmlCellPr id="1" xr6:uid="{00000000-0010-0000-C405-000001000000}" uniqueName="P1082415">
      <xmlPr mapId="1" xpath="/TFI-IZD-POD/IPK-GFI-IZD-POD_1000380/P1082415" xmlDataType="decimal"/>
    </xmlCellPr>
  </singleXmlCell>
  <singleXmlCell id="1550" xr6:uid="{00000000-000C-0000-FFFF-FFFFC5050000}" r="U50" connectionId="0">
    <xmlCellPr id="1" xr6:uid="{00000000-0010-0000-C505-000001000000}" uniqueName="P1082416">
      <xmlPr mapId="1" xpath="/TFI-IZD-POD/IPK-GFI-IZD-POD_1000380/P1082416" xmlDataType="decimal"/>
    </xmlCellPr>
  </singleXmlCell>
  <singleXmlCell id="1551" xr6:uid="{00000000-000C-0000-FFFF-FFFFC6050000}" r="V50" connectionId="0">
    <xmlCellPr id="1" xr6:uid="{00000000-0010-0000-C605-000001000000}" uniqueName="P1082317">
      <xmlPr mapId="1" xpath="/TFI-IZD-POD/IPK-GFI-IZD-POD_1000380/P1082317" xmlDataType="decimal"/>
    </xmlCellPr>
  </singleXmlCell>
  <singleXmlCell id="1552" xr6:uid="{00000000-000C-0000-FFFF-FFFFC7050000}" r="W50" connectionId="0">
    <xmlCellPr id="1" xr6:uid="{00000000-0010-0000-C705-000001000000}" uniqueName="P1082417">
      <xmlPr mapId="1" xpath="/TFI-IZD-POD/IPK-GFI-IZD-POD_1000380/P1082417" xmlDataType="decimal"/>
    </xmlCellPr>
  </singleXmlCell>
  <singleXmlCell id="1553" xr6:uid="{00000000-000C-0000-FFFF-FFFFC8050000}" r="H51" connectionId="0">
    <xmlCellPr id="1" xr6:uid="{00000000-0010-0000-C805-000001000000}" uniqueName="P1080136">
      <xmlPr mapId="1" xpath="/TFI-IZD-POD/IPK-GFI-IZD-POD_1000380/P1080136" xmlDataType="decimal"/>
    </xmlCellPr>
  </singleXmlCell>
  <singleXmlCell id="1554" xr6:uid="{00000000-000C-0000-FFFF-FFFFC9050000}" r="I51" connectionId="0">
    <xmlCellPr id="1" xr6:uid="{00000000-0010-0000-C905-000001000000}" uniqueName="P1080137">
      <xmlPr mapId="1" xpath="/TFI-IZD-POD/IPK-GFI-IZD-POD_1000380/P1080137" xmlDataType="decimal"/>
    </xmlCellPr>
  </singleXmlCell>
  <singleXmlCell id="1555" xr6:uid="{00000000-000C-0000-FFFF-FFFFCA050000}" r="J51" connectionId="0">
    <xmlCellPr id="1" xr6:uid="{00000000-0010-0000-CA05-000001000000}" uniqueName="P1080138">
      <xmlPr mapId="1" xpath="/TFI-IZD-POD/IPK-GFI-IZD-POD_1000380/P1080138" xmlDataType="decimal"/>
    </xmlCellPr>
  </singleXmlCell>
  <singleXmlCell id="1556" xr6:uid="{00000000-000C-0000-FFFF-FFFFCB050000}" r="K51" connectionId="0">
    <xmlCellPr id="1" xr6:uid="{00000000-0010-0000-CB05-000001000000}" uniqueName="P1080139">
      <xmlPr mapId="1" xpath="/TFI-IZD-POD/IPK-GFI-IZD-POD_1000380/P1080139" xmlDataType="decimal"/>
    </xmlCellPr>
  </singleXmlCell>
  <singleXmlCell id="1557" xr6:uid="{00000000-000C-0000-FFFF-FFFFCC050000}" r="L51" connectionId="0">
    <xmlCellPr id="1" xr6:uid="{00000000-0010-0000-CC05-000001000000}" uniqueName="P1080140">
      <xmlPr mapId="1" xpath="/TFI-IZD-POD/IPK-GFI-IZD-POD_1000380/P1080140" xmlDataType="decimal"/>
    </xmlCellPr>
  </singleXmlCell>
  <singleXmlCell id="1558" xr6:uid="{00000000-000C-0000-FFFF-FFFFCD050000}" r="M51" connectionId="0">
    <xmlCellPr id="1" xr6:uid="{00000000-0010-0000-CD05-000001000000}" uniqueName="P1080141">
      <xmlPr mapId="1" xpath="/TFI-IZD-POD/IPK-GFI-IZD-POD_1000380/P1080141" xmlDataType="decimal"/>
    </xmlCellPr>
  </singleXmlCell>
  <singleXmlCell id="1559" xr6:uid="{00000000-000C-0000-FFFF-FFFFCE050000}" r="N51" connectionId="0">
    <xmlCellPr id="1" xr6:uid="{00000000-0010-0000-CE05-000001000000}" uniqueName="P1080142">
      <xmlPr mapId="1" xpath="/TFI-IZD-POD/IPK-GFI-IZD-POD_1000380/P1080142" xmlDataType="decimal"/>
    </xmlCellPr>
  </singleXmlCell>
  <singleXmlCell id="1560" xr6:uid="{00000000-000C-0000-FFFF-FFFFCF050000}" r="O51" connectionId="0">
    <xmlCellPr id="1" xr6:uid="{00000000-0010-0000-CF05-000001000000}" uniqueName="P1080143">
      <xmlPr mapId="1" xpath="/TFI-IZD-POD/IPK-GFI-IZD-POD_1000380/P1080143" xmlDataType="decimal"/>
    </xmlCellPr>
  </singleXmlCell>
  <singleXmlCell id="1561" xr6:uid="{00000000-000C-0000-FFFF-FFFFD0050000}" r="P51" connectionId="0">
    <xmlCellPr id="1" xr6:uid="{00000000-0010-0000-D005-000001000000}" uniqueName="P1082418">
      <xmlPr mapId="1" xpath="/TFI-IZD-POD/IPK-GFI-IZD-POD_1000380/P1082418" xmlDataType="decimal"/>
    </xmlCellPr>
  </singleXmlCell>
  <singleXmlCell id="1562" xr6:uid="{00000000-000C-0000-FFFF-FFFFD1050000}" r="Q51" connectionId="0">
    <xmlCellPr id="1" xr6:uid="{00000000-0010-0000-D105-000001000000}" uniqueName="P1082419">
      <xmlPr mapId="1" xpath="/TFI-IZD-POD/IPK-GFI-IZD-POD_1000380/P1082419" xmlDataType="decimal"/>
    </xmlCellPr>
  </singleXmlCell>
  <singleXmlCell id="1563" xr6:uid="{00000000-000C-0000-FFFF-FFFFD2050000}" r="R51" connectionId="0">
    <xmlCellPr id="1" xr6:uid="{00000000-0010-0000-D205-000001000000}" uniqueName="P1082420">
      <xmlPr mapId="1" xpath="/TFI-IZD-POD/IPK-GFI-IZD-POD_1000380/P1082420" xmlDataType="decimal"/>
    </xmlCellPr>
  </singleXmlCell>
  <singleXmlCell id="1564" xr6:uid="{00000000-000C-0000-FFFF-FFFFD3050000}" r="S51" connectionId="0">
    <xmlCellPr id="1" xr6:uid="{00000000-0010-0000-D305-000001000000}" uniqueName="P1082422">
      <xmlPr mapId="1" xpath="/TFI-IZD-POD/IPK-GFI-IZD-POD_1000380/P1082422" xmlDataType="decimal"/>
    </xmlCellPr>
  </singleXmlCell>
  <singleXmlCell id="1565" xr6:uid="{00000000-000C-0000-FFFF-FFFFD4050000}" r="T51" connectionId="0">
    <xmlCellPr id="1" xr6:uid="{00000000-0010-0000-D405-000001000000}" uniqueName="P1082423">
      <xmlPr mapId="1" xpath="/TFI-IZD-POD/IPK-GFI-IZD-POD_1000380/P1082423" xmlDataType="decimal"/>
    </xmlCellPr>
  </singleXmlCell>
  <singleXmlCell id="1566" xr6:uid="{00000000-000C-0000-FFFF-FFFFD5050000}" r="U51" connectionId="0">
    <xmlCellPr id="1" xr6:uid="{00000000-0010-0000-D505-000001000000}" uniqueName="P1082425">
      <xmlPr mapId="1" xpath="/TFI-IZD-POD/IPK-GFI-IZD-POD_1000380/P1082425" xmlDataType="decimal"/>
    </xmlCellPr>
  </singleXmlCell>
  <singleXmlCell id="1567" xr6:uid="{00000000-000C-0000-FFFF-FFFFD6050000}" r="V51" connectionId="0">
    <xmlCellPr id="1" xr6:uid="{00000000-0010-0000-D605-000001000000}" uniqueName="P1082428">
      <xmlPr mapId="1" xpath="/TFI-IZD-POD/IPK-GFI-IZD-POD_1000380/P1082428" xmlDataType="decimal"/>
    </xmlCellPr>
  </singleXmlCell>
  <singleXmlCell id="1568" xr6:uid="{00000000-000C-0000-FFFF-FFFFD7050000}" r="W51" connectionId="0">
    <xmlCellPr id="1" xr6:uid="{00000000-0010-0000-D705-000001000000}" uniqueName="P1082320">
      <xmlPr mapId="1" xpath="/TFI-IZD-POD/IPK-GFI-IZD-POD_1000380/P1082320" xmlDataType="decimal"/>
    </xmlCellPr>
  </singleXmlCell>
  <singleXmlCell id="1569" xr6:uid="{00000000-000C-0000-FFFF-FFFFD8050000}" r="H52" connectionId="0">
    <xmlCellPr id="1" xr6:uid="{00000000-0010-0000-D805-000001000000}" uniqueName="P1080144">
      <xmlPr mapId="1" xpath="/TFI-IZD-POD/IPK-GFI-IZD-POD_1000380/P1080144" xmlDataType="decimal"/>
    </xmlCellPr>
  </singleXmlCell>
  <singleXmlCell id="1570" xr6:uid="{00000000-000C-0000-FFFF-FFFFD9050000}" r="I52" connectionId="0">
    <xmlCellPr id="1" xr6:uid="{00000000-0010-0000-D905-000001000000}" uniqueName="P1080145">
      <xmlPr mapId="1" xpath="/TFI-IZD-POD/IPK-GFI-IZD-POD_1000380/P1080145" xmlDataType="decimal"/>
    </xmlCellPr>
  </singleXmlCell>
  <singleXmlCell id="1571" xr6:uid="{00000000-000C-0000-FFFF-FFFFDA050000}" r="J52" connectionId="0">
    <xmlCellPr id="1" xr6:uid="{00000000-0010-0000-DA05-000001000000}" uniqueName="P1080146">
      <xmlPr mapId="1" xpath="/TFI-IZD-POD/IPK-GFI-IZD-POD_1000380/P1080146" xmlDataType="decimal"/>
    </xmlCellPr>
  </singleXmlCell>
  <singleXmlCell id="1572" xr6:uid="{00000000-000C-0000-FFFF-FFFFDB050000}" r="K52" connectionId="0">
    <xmlCellPr id="1" xr6:uid="{00000000-0010-0000-DB05-000001000000}" uniqueName="P1080147">
      <xmlPr mapId="1" xpath="/TFI-IZD-POD/IPK-GFI-IZD-POD_1000380/P1080147" xmlDataType="decimal"/>
    </xmlCellPr>
  </singleXmlCell>
  <singleXmlCell id="1573" xr6:uid="{00000000-000C-0000-FFFF-FFFFDC050000}" r="L52" connectionId="0">
    <xmlCellPr id="1" xr6:uid="{00000000-0010-0000-DC05-000001000000}" uniqueName="P1080148">
      <xmlPr mapId="1" xpath="/TFI-IZD-POD/IPK-GFI-IZD-POD_1000380/P1080148" xmlDataType="decimal"/>
    </xmlCellPr>
  </singleXmlCell>
  <singleXmlCell id="1574" xr6:uid="{00000000-000C-0000-FFFF-FFFFDD050000}" r="M52" connectionId="0">
    <xmlCellPr id="1" xr6:uid="{00000000-0010-0000-DD05-000001000000}" uniqueName="P1080149">
      <xmlPr mapId="1" xpath="/TFI-IZD-POD/IPK-GFI-IZD-POD_1000380/P1080149" xmlDataType="decimal"/>
    </xmlCellPr>
  </singleXmlCell>
  <singleXmlCell id="1575" xr6:uid="{00000000-000C-0000-FFFF-FFFFDE050000}" r="N52" connectionId="0">
    <xmlCellPr id="1" xr6:uid="{00000000-0010-0000-DE05-000001000000}" uniqueName="P1080150">
      <xmlPr mapId="1" xpath="/TFI-IZD-POD/IPK-GFI-IZD-POD_1000380/P1080150" xmlDataType="decimal"/>
    </xmlCellPr>
  </singleXmlCell>
  <singleXmlCell id="1576" xr6:uid="{00000000-000C-0000-FFFF-FFFFDF050000}" r="O52" connectionId="0">
    <xmlCellPr id="1" xr6:uid="{00000000-0010-0000-DF05-000001000000}" uniqueName="P1080397">
      <xmlPr mapId="1" xpath="/TFI-IZD-POD/IPK-GFI-IZD-POD_1000380/P1080397" xmlDataType="decimal"/>
    </xmlCellPr>
  </singleXmlCell>
  <singleXmlCell id="1577" xr6:uid="{00000000-000C-0000-FFFF-FFFFE0050000}" r="P52" connectionId="0">
    <xmlCellPr id="1" xr6:uid="{00000000-0010-0000-E005-000001000000}" uniqueName="P1082429">
      <xmlPr mapId="1" xpath="/TFI-IZD-POD/IPK-GFI-IZD-POD_1000380/P1082429" xmlDataType="decimal"/>
    </xmlCellPr>
  </singleXmlCell>
  <singleXmlCell id="1578" xr6:uid="{00000000-000C-0000-FFFF-FFFFE1050000}" r="Q52" connectionId="0">
    <xmlCellPr id="1" xr6:uid="{00000000-0010-0000-E105-000001000000}" uniqueName="P1082447">
      <xmlPr mapId="1" xpath="/TFI-IZD-POD/IPK-GFI-IZD-POD_1000380/P1082447" xmlDataType="decimal"/>
    </xmlCellPr>
  </singleXmlCell>
  <singleXmlCell id="1579" xr6:uid="{00000000-000C-0000-FFFF-FFFFE2050000}" r="R52" connectionId="0">
    <xmlCellPr id="1" xr6:uid="{00000000-0010-0000-E205-000001000000}" uniqueName="P1082450">
      <xmlPr mapId="1" xpath="/TFI-IZD-POD/IPK-GFI-IZD-POD_1000380/P1082450" xmlDataType="decimal"/>
    </xmlCellPr>
  </singleXmlCell>
  <singleXmlCell id="1580" xr6:uid="{00000000-000C-0000-FFFF-FFFFE3050000}" r="S52" connectionId="0">
    <xmlCellPr id="1" xr6:uid="{00000000-0010-0000-E305-000001000000}" uniqueName="P1082453">
      <xmlPr mapId="1" xpath="/TFI-IZD-POD/IPK-GFI-IZD-POD_1000380/P1082453" xmlDataType="decimal"/>
    </xmlCellPr>
  </singleXmlCell>
  <singleXmlCell id="1581" xr6:uid="{00000000-000C-0000-FFFF-FFFFE4050000}" r="T52" connectionId="0">
    <xmlCellPr id="1" xr6:uid="{00000000-0010-0000-E405-000001000000}" uniqueName="P1082455">
      <xmlPr mapId="1" xpath="/TFI-IZD-POD/IPK-GFI-IZD-POD_1000380/P1082455" xmlDataType="decimal"/>
    </xmlCellPr>
  </singleXmlCell>
  <singleXmlCell id="1582" xr6:uid="{00000000-000C-0000-FFFF-FFFFE5050000}" r="U52" connectionId="0">
    <xmlCellPr id="1" xr6:uid="{00000000-0010-0000-E505-000001000000}" uniqueName="P1082458">
      <xmlPr mapId="1" xpath="/TFI-IZD-POD/IPK-GFI-IZD-POD_1000380/P1082458" xmlDataType="decimal"/>
    </xmlCellPr>
  </singleXmlCell>
  <singleXmlCell id="1583" xr6:uid="{00000000-000C-0000-FFFF-FFFFE6050000}" r="V52" connectionId="0">
    <xmlCellPr id="1" xr6:uid="{00000000-0010-0000-E605-000001000000}" uniqueName="P1082460">
      <xmlPr mapId="1" xpath="/TFI-IZD-POD/IPK-GFI-IZD-POD_1000380/P1082460" xmlDataType="decimal"/>
    </xmlCellPr>
  </singleXmlCell>
  <singleXmlCell id="1584" xr6:uid="{00000000-000C-0000-FFFF-FFFFE7050000}" r="W52" connectionId="0">
    <xmlCellPr id="1" xr6:uid="{00000000-0010-0000-E705-000001000000}" uniqueName="P1082461">
      <xmlPr mapId="1" xpath="/TFI-IZD-POD/IPK-GFI-IZD-POD_1000380/P1082461" xmlDataType="decimal"/>
    </xmlCellPr>
  </singleXmlCell>
  <singleXmlCell id="1585" xr6:uid="{00000000-000C-0000-FFFF-FFFFE8050000}" r="H53" connectionId="0">
    <xmlCellPr id="1" xr6:uid="{00000000-0010-0000-E805-000001000000}" uniqueName="P1080398">
      <xmlPr mapId="1" xpath="/TFI-IZD-POD/IPK-GFI-IZD-POD_1000380/P1080398" xmlDataType="decimal"/>
    </xmlCellPr>
  </singleXmlCell>
  <singleXmlCell id="1586" xr6:uid="{00000000-000C-0000-FFFF-FFFFE9050000}" r="I53" connectionId="0">
    <xmlCellPr id="1" xr6:uid="{00000000-0010-0000-E905-000001000000}" uniqueName="P1080399">
      <xmlPr mapId="1" xpath="/TFI-IZD-POD/IPK-GFI-IZD-POD_1000380/P1080399" xmlDataType="decimal"/>
    </xmlCellPr>
  </singleXmlCell>
  <singleXmlCell id="1587" xr6:uid="{00000000-000C-0000-FFFF-FFFFEA050000}" r="J53" connectionId="0">
    <xmlCellPr id="1" xr6:uid="{00000000-0010-0000-EA05-000001000000}" uniqueName="P1080586">
      <xmlPr mapId="1" xpath="/TFI-IZD-POD/IPK-GFI-IZD-POD_1000380/P1080586" xmlDataType="decimal"/>
    </xmlCellPr>
  </singleXmlCell>
  <singleXmlCell id="1588" xr6:uid="{00000000-000C-0000-FFFF-FFFFEB050000}" r="K53" connectionId="0">
    <xmlCellPr id="1" xr6:uid="{00000000-0010-0000-EB05-000001000000}" uniqueName="P1080587">
      <xmlPr mapId="1" xpath="/TFI-IZD-POD/IPK-GFI-IZD-POD_1000380/P1080587" xmlDataType="decimal"/>
    </xmlCellPr>
  </singleXmlCell>
  <singleXmlCell id="1589" xr6:uid="{00000000-000C-0000-FFFF-FFFFEC050000}" r="L53" connectionId="0">
    <xmlCellPr id="1" xr6:uid="{00000000-0010-0000-EC05-000001000000}" uniqueName="P1080588">
      <xmlPr mapId="1" xpath="/TFI-IZD-POD/IPK-GFI-IZD-POD_1000380/P1080588" xmlDataType="decimal"/>
    </xmlCellPr>
  </singleXmlCell>
  <singleXmlCell id="1590" xr6:uid="{00000000-000C-0000-FFFF-FFFFED050000}" r="M53" connectionId="0">
    <xmlCellPr id="1" xr6:uid="{00000000-0010-0000-ED05-000001000000}" uniqueName="P1080589">
      <xmlPr mapId="1" xpath="/TFI-IZD-POD/IPK-GFI-IZD-POD_1000380/P1080589" xmlDataType="decimal"/>
    </xmlCellPr>
  </singleXmlCell>
  <singleXmlCell id="1591" xr6:uid="{00000000-000C-0000-FFFF-FFFFEE050000}" r="N53" connectionId="0">
    <xmlCellPr id="1" xr6:uid="{00000000-0010-0000-EE05-000001000000}" uniqueName="P1080590">
      <xmlPr mapId="1" xpath="/TFI-IZD-POD/IPK-GFI-IZD-POD_1000380/P1080590" xmlDataType="decimal"/>
    </xmlCellPr>
  </singleXmlCell>
  <singleXmlCell id="1592" xr6:uid="{00000000-000C-0000-FFFF-FFFFEF050000}" r="O53" connectionId="0">
    <xmlCellPr id="1" xr6:uid="{00000000-0010-0000-EF05-000001000000}" uniqueName="P1080591">
      <xmlPr mapId="1" xpath="/TFI-IZD-POD/IPK-GFI-IZD-POD_1000380/P1080591" xmlDataType="decimal"/>
    </xmlCellPr>
  </singleXmlCell>
  <singleXmlCell id="1593" xr6:uid="{00000000-000C-0000-FFFF-FFFFF0050000}" r="P53" connectionId="0">
    <xmlCellPr id="1" xr6:uid="{00000000-0010-0000-F005-000001000000}" uniqueName="P1082462">
      <xmlPr mapId="1" xpath="/TFI-IZD-POD/IPK-GFI-IZD-POD_1000380/P1082462" xmlDataType="decimal"/>
    </xmlCellPr>
  </singleXmlCell>
  <singleXmlCell id="1594" xr6:uid="{00000000-000C-0000-FFFF-FFFFF1050000}" r="Q53" connectionId="0">
    <xmlCellPr id="1" xr6:uid="{00000000-0010-0000-F105-000001000000}" uniqueName="P1082430">
      <xmlPr mapId="1" xpath="/TFI-IZD-POD/IPK-GFI-IZD-POD_1000380/P1082430" xmlDataType="decimal"/>
    </xmlCellPr>
  </singleXmlCell>
  <singleXmlCell id="1595" xr6:uid="{00000000-000C-0000-FFFF-FFFFF2050000}" r="R53" connectionId="0">
    <xmlCellPr id="1" xr6:uid="{00000000-0010-0000-F205-000001000000}" uniqueName="P1082463">
      <xmlPr mapId="1" xpath="/TFI-IZD-POD/IPK-GFI-IZD-POD_1000380/P1082463" xmlDataType="decimal"/>
    </xmlCellPr>
  </singleXmlCell>
  <singleXmlCell id="1596" xr6:uid="{00000000-000C-0000-FFFF-FFFFF3050000}" r="S53" connectionId="0">
    <xmlCellPr id="1" xr6:uid="{00000000-0010-0000-F305-000001000000}" uniqueName="P1082464">
      <xmlPr mapId="1" xpath="/TFI-IZD-POD/IPK-GFI-IZD-POD_1000380/P1082464" xmlDataType="decimal"/>
    </xmlCellPr>
  </singleXmlCell>
  <singleXmlCell id="1597" xr6:uid="{00000000-000C-0000-FFFF-FFFFF4050000}" r="T53" connectionId="0">
    <xmlCellPr id="1" xr6:uid="{00000000-0010-0000-F405-000001000000}" uniqueName="P1082465">
      <xmlPr mapId="1" xpath="/TFI-IZD-POD/IPK-GFI-IZD-POD_1000380/P1082465" xmlDataType="decimal"/>
    </xmlCellPr>
  </singleXmlCell>
  <singleXmlCell id="1598" xr6:uid="{00000000-000C-0000-FFFF-FFFFF5050000}" r="U53" connectionId="0">
    <xmlCellPr id="1" xr6:uid="{00000000-0010-0000-F505-000001000000}" uniqueName="P1082466">
      <xmlPr mapId="1" xpath="/TFI-IZD-POD/IPK-GFI-IZD-POD_1000380/P1082466" xmlDataType="decimal"/>
    </xmlCellPr>
  </singleXmlCell>
  <singleXmlCell id="1599" xr6:uid="{00000000-000C-0000-FFFF-FFFFF6050000}" r="V53" connectionId="0">
    <xmlCellPr id="1" xr6:uid="{00000000-0010-0000-F605-000001000000}" uniqueName="P1082467">
      <xmlPr mapId="1" xpath="/TFI-IZD-POD/IPK-GFI-IZD-POD_1000380/P1082467" xmlDataType="decimal"/>
    </xmlCellPr>
  </singleXmlCell>
  <singleXmlCell id="1600" xr6:uid="{00000000-000C-0000-FFFF-FFFFF7050000}" r="W53" connectionId="0">
    <xmlCellPr id="1" xr6:uid="{00000000-0010-0000-F705-000001000000}" uniqueName="P1082468">
      <xmlPr mapId="1" xpath="/TFI-IZD-POD/IPK-GFI-IZD-POD_1000380/P1082468" xmlDataType="decimal"/>
    </xmlCellPr>
  </singleXmlCell>
  <singleXmlCell id="1601" xr6:uid="{00000000-000C-0000-FFFF-FFFFF8050000}" r="H54" connectionId="0">
    <xmlCellPr id="1" xr6:uid="{00000000-0010-0000-F805-000001000000}" uniqueName="P1080692">
      <xmlPr mapId="1" xpath="/TFI-IZD-POD/IPK-GFI-IZD-POD_1000380/P1080692" xmlDataType="decimal"/>
    </xmlCellPr>
  </singleXmlCell>
  <singleXmlCell id="1602" xr6:uid="{00000000-000C-0000-FFFF-FFFFF9050000}" r="I54" connectionId="0">
    <xmlCellPr id="1" xr6:uid="{00000000-0010-0000-F905-000001000000}" uniqueName="P1080693">
      <xmlPr mapId="1" xpath="/TFI-IZD-POD/IPK-GFI-IZD-POD_1000380/P1080693" xmlDataType="decimal"/>
    </xmlCellPr>
  </singleXmlCell>
  <singleXmlCell id="1603" xr6:uid="{00000000-000C-0000-FFFF-FFFFFA050000}" r="J54" connectionId="0">
    <xmlCellPr id="1" xr6:uid="{00000000-0010-0000-FA05-000001000000}" uniqueName="P1080694">
      <xmlPr mapId="1" xpath="/TFI-IZD-POD/IPK-GFI-IZD-POD_1000380/P1080694" xmlDataType="decimal"/>
    </xmlCellPr>
  </singleXmlCell>
  <singleXmlCell id="1604" xr6:uid="{00000000-000C-0000-FFFF-FFFFFB050000}" r="K54" connectionId="0">
    <xmlCellPr id="1" xr6:uid="{00000000-0010-0000-FB05-000001000000}" uniqueName="P1080779">
      <xmlPr mapId="1" xpath="/TFI-IZD-POD/IPK-GFI-IZD-POD_1000380/P1080779" xmlDataType="decimal"/>
    </xmlCellPr>
  </singleXmlCell>
  <singleXmlCell id="1605" xr6:uid="{00000000-000C-0000-FFFF-FFFFFC050000}" r="L54" connectionId="0">
    <xmlCellPr id="1" xr6:uid="{00000000-0010-0000-FC05-000001000000}" uniqueName="P1080780">
      <xmlPr mapId="1" xpath="/TFI-IZD-POD/IPK-GFI-IZD-POD_1000380/P1080780" xmlDataType="decimal"/>
    </xmlCellPr>
  </singleXmlCell>
  <singleXmlCell id="1606" xr6:uid="{00000000-000C-0000-FFFF-FFFFFD050000}" r="M54" connectionId="0">
    <xmlCellPr id="1" xr6:uid="{00000000-0010-0000-FD05-000001000000}" uniqueName="P1080781">
      <xmlPr mapId="1" xpath="/TFI-IZD-POD/IPK-GFI-IZD-POD_1000380/P1080781" xmlDataType="decimal"/>
    </xmlCellPr>
  </singleXmlCell>
  <singleXmlCell id="1607" xr6:uid="{00000000-000C-0000-FFFF-FFFFFE050000}" r="N54" connectionId="0">
    <xmlCellPr id="1" xr6:uid="{00000000-0010-0000-FE05-000001000000}" uniqueName="P1080782">
      <xmlPr mapId="1" xpath="/TFI-IZD-POD/IPK-GFI-IZD-POD_1000380/P1080782" xmlDataType="decimal"/>
    </xmlCellPr>
  </singleXmlCell>
  <singleXmlCell id="1608" xr6:uid="{00000000-000C-0000-FFFF-FFFFFF050000}" r="O54" connectionId="0">
    <xmlCellPr id="1" xr6:uid="{00000000-0010-0000-FF05-000001000000}" uniqueName="P1080783">
      <xmlPr mapId="1" xpath="/TFI-IZD-POD/IPK-GFI-IZD-POD_1000380/P1080783" xmlDataType="decimal"/>
    </xmlCellPr>
  </singleXmlCell>
  <singleXmlCell id="1609" xr6:uid="{00000000-000C-0000-FFFF-FFFF00060000}" r="P54" connectionId="0">
    <xmlCellPr id="1" xr6:uid="{00000000-0010-0000-0006-000001000000}" uniqueName="P1082469">
      <xmlPr mapId="1" xpath="/TFI-IZD-POD/IPK-GFI-IZD-POD_1000380/P1082469" xmlDataType="decimal"/>
    </xmlCellPr>
  </singleXmlCell>
  <singleXmlCell id="1610" xr6:uid="{00000000-000C-0000-FFFF-FFFF01060000}" r="Q54" connectionId="0">
    <xmlCellPr id="1" xr6:uid="{00000000-0010-0000-0106-000001000000}" uniqueName="P1082470">
      <xmlPr mapId="1" xpath="/TFI-IZD-POD/IPK-GFI-IZD-POD_1000380/P1082470" xmlDataType="decimal"/>
    </xmlCellPr>
  </singleXmlCell>
  <singleXmlCell id="1611" xr6:uid="{00000000-000C-0000-FFFF-FFFF02060000}" r="R54" connectionId="0">
    <xmlCellPr id="1" xr6:uid="{00000000-0010-0000-0206-000001000000}" uniqueName="P1082433">
      <xmlPr mapId="1" xpath="/TFI-IZD-POD/IPK-GFI-IZD-POD_1000380/P1082433" xmlDataType="decimal"/>
    </xmlCellPr>
  </singleXmlCell>
  <singleXmlCell id="1612" xr6:uid="{00000000-000C-0000-FFFF-FFFF03060000}" r="S54" connectionId="0">
    <xmlCellPr id="1" xr6:uid="{00000000-0010-0000-0306-000001000000}" uniqueName="P1082471">
      <xmlPr mapId="1" xpath="/TFI-IZD-POD/IPK-GFI-IZD-POD_1000380/P1082471" xmlDataType="decimal"/>
    </xmlCellPr>
  </singleXmlCell>
  <singleXmlCell id="1613" xr6:uid="{00000000-000C-0000-FFFF-FFFF04060000}" r="T54" connectionId="0">
    <xmlCellPr id="1" xr6:uid="{00000000-0010-0000-0406-000001000000}" uniqueName="P1082472">
      <xmlPr mapId="1" xpath="/TFI-IZD-POD/IPK-GFI-IZD-POD_1000380/P1082472" xmlDataType="decimal"/>
    </xmlCellPr>
  </singleXmlCell>
  <singleXmlCell id="1614" xr6:uid="{00000000-000C-0000-FFFF-FFFF05060000}" r="U54" connectionId="0">
    <xmlCellPr id="1" xr6:uid="{00000000-0010-0000-0506-000001000000}" uniqueName="P1082473">
      <xmlPr mapId="1" xpath="/TFI-IZD-POD/IPK-GFI-IZD-POD_1000380/P1082473" xmlDataType="decimal"/>
    </xmlCellPr>
  </singleXmlCell>
  <singleXmlCell id="1615" xr6:uid="{00000000-000C-0000-FFFF-FFFF06060000}" r="V54" connectionId="0">
    <xmlCellPr id="1" xr6:uid="{00000000-0010-0000-0606-000001000000}" uniqueName="P1082474">
      <xmlPr mapId="1" xpath="/TFI-IZD-POD/IPK-GFI-IZD-POD_1000380/P1082474" xmlDataType="decimal"/>
    </xmlCellPr>
  </singleXmlCell>
  <singleXmlCell id="1616" xr6:uid="{00000000-000C-0000-FFFF-FFFF07060000}" r="W54" connectionId="0">
    <xmlCellPr id="1" xr6:uid="{00000000-0010-0000-0706-000001000000}" uniqueName="P1082475">
      <xmlPr mapId="1" xpath="/TFI-IZD-POD/IPK-GFI-IZD-POD_1000380/P1082475" xmlDataType="decimal"/>
    </xmlCellPr>
  </singleXmlCell>
  <singleXmlCell id="1617" xr6:uid="{00000000-000C-0000-FFFF-FFFF08060000}" r="H55" connectionId="0">
    <xmlCellPr id="1" xr6:uid="{00000000-0010-0000-0806-000001000000}" uniqueName="P1080784">
      <xmlPr mapId="1" xpath="/TFI-IZD-POD/IPK-GFI-IZD-POD_1000380/P1080784" xmlDataType="decimal"/>
    </xmlCellPr>
  </singleXmlCell>
  <singleXmlCell id="1618" xr6:uid="{00000000-000C-0000-FFFF-FFFF09060000}" r="I55" connectionId="0">
    <xmlCellPr id="1" xr6:uid="{00000000-0010-0000-0906-000001000000}" uniqueName="P1080785">
      <xmlPr mapId="1" xpath="/TFI-IZD-POD/IPK-GFI-IZD-POD_1000380/P1080785" xmlDataType="decimal"/>
    </xmlCellPr>
  </singleXmlCell>
  <singleXmlCell id="1619" xr6:uid="{00000000-000C-0000-FFFF-FFFF0A060000}" r="J55" connectionId="0">
    <xmlCellPr id="1" xr6:uid="{00000000-0010-0000-0A06-000001000000}" uniqueName="P1080786">
      <xmlPr mapId="1" xpath="/TFI-IZD-POD/IPK-GFI-IZD-POD_1000380/P1080786" xmlDataType="decimal"/>
    </xmlCellPr>
  </singleXmlCell>
  <singleXmlCell id="1620" xr6:uid="{00000000-000C-0000-FFFF-FFFF0B060000}" r="K55" connectionId="0">
    <xmlCellPr id="1" xr6:uid="{00000000-0010-0000-0B06-000001000000}" uniqueName="P1081033">
      <xmlPr mapId="1" xpath="/TFI-IZD-POD/IPK-GFI-IZD-POD_1000380/P1081033" xmlDataType="decimal"/>
    </xmlCellPr>
  </singleXmlCell>
  <singleXmlCell id="1621" xr6:uid="{00000000-000C-0000-FFFF-FFFF0C060000}" r="L55" connectionId="0">
    <xmlCellPr id="1" xr6:uid="{00000000-0010-0000-0C06-000001000000}" uniqueName="P1081034">
      <xmlPr mapId="1" xpath="/TFI-IZD-POD/IPK-GFI-IZD-POD_1000380/P1081034" xmlDataType="decimal"/>
    </xmlCellPr>
  </singleXmlCell>
  <singleXmlCell id="1622" xr6:uid="{00000000-000C-0000-FFFF-FFFF0D060000}" r="M55" connectionId="0">
    <xmlCellPr id="1" xr6:uid="{00000000-0010-0000-0D06-000001000000}" uniqueName="P1081035">
      <xmlPr mapId="1" xpath="/TFI-IZD-POD/IPK-GFI-IZD-POD_1000380/P1081035" xmlDataType="decimal"/>
    </xmlCellPr>
  </singleXmlCell>
  <singleXmlCell id="1623" xr6:uid="{00000000-000C-0000-FFFF-FFFF0E060000}" r="N55" connectionId="0">
    <xmlCellPr id="1" xr6:uid="{00000000-0010-0000-0E06-000001000000}" uniqueName="P1081222">
      <xmlPr mapId="1" xpath="/TFI-IZD-POD/IPK-GFI-IZD-POD_1000380/P1081222" xmlDataType="decimal"/>
    </xmlCellPr>
  </singleXmlCell>
  <singleXmlCell id="1624" xr6:uid="{00000000-000C-0000-FFFF-FFFF0F060000}" r="O55" connectionId="0">
    <xmlCellPr id="1" xr6:uid="{00000000-0010-0000-0F06-000001000000}" uniqueName="P1081223">
      <xmlPr mapId="1" xpath="/TFI-IZD-POD/IPK-GFI-IZD-POD_1000380/P1081223" xmlDataType="decimal"/>
    </xmlCellPr>
  </singleXmlCell>
  <singleXmlCell id="1625" xr6:uid="{00000000-000C-0000-FFFF-FFFF10060000}" r="P55" connectionId="0">
    <xmlCellPr id="1" xr6:uid="{00000000-0010-0000-1006-000001000000}" uniqueName="P1082477">
      <xmlPr mapId="1" xpath="/TFI-IZD-POD/IPK-GFI-IZD-POD_1000380/P1082477" xmlDataType="decimal"/>
    </xmlCellPr>
  </singleXmlCell>
  <singleXmlCell id="1626" xr6:uid="{00000000-000C-0000-FFFF-FFFF11060000}" r="Q55" connectionId="0">
    <xmlCellPr id="1" xr6:uid="{00000000-0010-0000-1106-000001000000}" uniqueName="P1082480">
      <xmlPr mapId="1" xpath="/TFI-IZD-POD/IPK-GFI-IZD-POD_1000380/P1082480" xmlDataType="decimal"/>
    </xmlCellPr>
  </singleXmlCell>
  <singleXmlCell id="1627" xr6:uid="{00000000-000C-0000-FFFF-FFFF12060000}" r="R55" connectionId="0">
    <xmlCellPr id="1" xr6:uid="{00000000-0010-0000-1206-000001000000}" uniqueName="P1082482">
      <xmlPr mapId="1" xpath="/TFI-IZD-POD/IPK-GFI-IZD-POD_1000380/P1082482" xmlDataType="decimal"/>
    </xmlCellPr>
  </singleXmlCell>
  <singleXmlCell id="1628" xr6:uid="{00000000-000C-0000-FFFF-FFFF13060000}" r="S55" connectionId="0">
    <xmlCellPr id="1" xr6:uid="{00000000-0010-0000-1306-000001000000}" uniqueName="P1082435">
      <xmlPr mapId="1" xpath="/TFI-IZD-POD/IPK-GFI-IZD-POD_1000380/P1082435" xmlDataType="decimal"/>
    </xmlCellPr>
  </singleXmlCell>
  <singleXmlCell id="1629" xr6:uid="{00000000-000C-0000-FFFF-FFFF14060000}" r="T55" connectionId="0">
    <xmlCellPr id="1" xr6:uid="{00000000-0010-0000-1406-000001000000}" uniqueName="P1082484">
      <xmlPr mapId="1" xpath="/TFI-IZD-POD/IPK-GFI-IZD-POD_1000380/P1082484" xmlDataType="decimal"/>
    </xmlCellPr>
  </singleXmlCell>
  <singleXmlCell id="1630" xr6:uid="{00000000-000C-0000-FFFF-FFFF15060000}" r="U55" connectionId="0">
    <xmlCellPr id="1" xr6:uid="{00000000-0010-0000-1506-000001000000}" uniqueName="P1082487">
      <xmlPr mapId="1" xpath="/TFI-IZD-POD/IPK-GFI-IZD-POD_1000380/P1082487" xmlDataType="decimal"/>
    </xmlCellPr>
  </singleXmlCell>
  <singleXmlCell id="1631" xr6:uid="{00000000-000C-0000-FFFF-FFFF16060000}" r="V55" connectionId="0">
    <xmlCellPr id="1" xr6:uid="{00000000-0010-0000-1606-000001000000}" uniqueName="P1082488">
      <xmlPr mapId="1" xpath="/TFI-IZD-POD/IPK-GFI-IZD-POD_1000380/P1082488" xmlDataType="decimal"/>
    </xmlCellPr>
  </singleXmlCell>
  <singleXmlCell id="1632" xr6:uid="{00000000-000C-0000-FFFF-FFFF17060000}" r="W55" connectionId="0">
    <xmlCellPr id="1" xr6:uid="{00000000-0010-0000-1706-000001000000}" uniqueName="P1082490">
      <xmlPr mapId="1" xpath="/TFI-IZD-POD/IPK-GFI-IZD-POD_1000380/P1082490" xmlDataType="decimal"/>
    </xmlCellPr>
  </singleXmlCell>
  <singleXmlCell id="1633" xr6:uid="{00000000-000C-0000-FFFF-FFFF18060000}" r="H56" connectionId="0">
    <xmlCellPr id="1" xr6:uid="{00000000-0010-0000-1806-000001000000}" uniqueName="P1081224">
      <xmlPr mapId="1" xpath="/TFI-IZD-POD/IPK-GFI-IZD-POD_1000380/P1081224" xmlDataType="decimal"/>
    </xmlCellPr>
  </singleXmlCell>
  <singleXmlCell id="1634" xr6:uid="{00000000-000C-0000-FFFF-FFFF19060000}" r="I56" connectionId="0">
    <xmlCellPr id="1" xr6:uid="{00000000-0010-0000-1906-000001000000}" uniqueName="P1081225">
      <xmlPr mapId="1" xpath="/TFI-IZD-POD/IPK-GFI-IZD-POD_1000380/P1081225" xmlDataType="decimal"/>
    </xmlCellPr>
  </singleXmlCell>
  <singleXmlCell id="1635" xr6:uid="{00000000-000C-0000-FFFF-FFFF1A060000}" r="J56" connectionId="0">
    <xmlCellPr id="1" xr6:uid="{00000000-0010-0000-1A06-000001000000}" uniqueName="P1081326">
      <xmlPr mapId="1" xpath="/TFI-IZD-POD/IPK-GFI-IZD-POD_1000380/P1081326" xmlDataType="decimal"/>
    </xmlCellPr>
  </singleXmlCell>
  <singleXmlCell id="1636" xr6:uid="{00000000-000C-0000-FFFF-FFFF1B060000}" r="K56" connectionId="0">
    <xmlCellPr id="1" xr6:uid="{00000000-0010-0000-1B06-000001000000}" uniqueName="P1081327">
      <xmlPr mapId="1" xpath="/TFI-IZD-POD/IPK-GFI-IZD-POD_1000380/P1081327" xmlDataType="decimal"/>
    </xmlCellPr>
  </singleXmlCell>
  <singleXmlCell id="1637" xr6:uid="{00000000-000C-0000-FFFF-FFFF1C060000}" r="L56" connectionId="0">
    <xmlCellPr id="1" xr6:uid="{00000000-0010-0000-1C06-000001000000}" uniqueName="P1081328">
      <xmlPr mapId="1" xpath="/TFI-IZD-POD/IPK-GFI-IZD-POD_1000380/P1081328" xmlDataType="decimal"/>
    </xmlCellPr>
  </singleXmlCell>
  <singleXmlCell id="1638" xr6:uid="{00000000-000C-0000-FFFF-FFFF1D060000}" r="M56" connectionId="0">
    <xmlCellPr id="1" xr6:uid="{00000000-0010-0000-1D06-000001000000}" uniqueName="P1081413">
      <xmlPr mapId="1" xpath="/TFI-IZD-POD/IPK-GFI-IZD-POD_1000380/P1081413" xmlDataType="decimal"/>
    </xmlCellPr>
  </singleXmlCell>
  <singleXmlCell id="1639" xr6:uid="{00000000-000C-0000-FFFF-FFFF1E060000}" r="N56" connectionId="0">
    <xmlCellPr id="1" xr6:uid="{00000000-0010-0000-1E06-000001000000}" uniqueName="P1081414">
      <xmlPr mapId="1" xpath="/TFI-IZD-POD/IPK-GFI-IZD-POD_1000380/P1081414" xmlDataType="decimal"/>
    </xmlCellPr>
  </singleXmlCell>
  <singleXmlCell id="1640" xr6:uid="{00000000-000C-0000-FFFF-FFFF1F060000}" r="O56" connectionId="0">
    <xmlCellPr id="1" xr6:uid="{00000000-0010-0000-1F06-000001000000}" uniqueName="P1081415">
      <xmlPr mapId="1" xpath="/TFI-IZD-POD/IPK-GFI-IZD-POD_1000380/P1081415" xmlDataType="decimal"/>
    </xmlCellPr>
  </singleXmlCell>
  <singleXmlCell id="1641" xr6:uid="{00000000-000C-0000-FFFF-FFFF20060000}" r="P56" connectionId="0">
    <xmlCellPr id="1" xr6:uid="{00000000-0010-0000-2006-000001000000}" uniqueName="P1082493">
      <xmlPr mapId="1" xpath="/TFI-IZD-POD/IPK-GFI-IZD-POD_1000380/P1082493" xmlDataType="decimal"/>
    </xmlCellPr>
  </singleXmlCell>
  <singleXmlCell id="1642" xr6:uid="{00000000-000C-0000-FFFF-FFFF21060000}" r="Q56" connectionId="0">
    <xmlCellPr id="1" xr6:uid="{00000000-0010-0000-2106-000001000000}" uniqueName="P1082497">
      <xmlPr mapId="1" xpath="/TFI-IZD-POD/IPK-GFI-IZD-POD_1000380/P1082497" xmlDataType="decimal"/>
    </xmlCellPr>
  </singleXmlCell>
  <singleXmlCell id="1643" xr6:uid="{00000000-000C-0000-FFFF-FFFF22060000}" r="R56" connectionId="0">
    <xmlCellPr id="1" xr6:uid="{00000000-0010-0000-2206-000001000000}" uniqueName="P1082498">
      <xmlPr mapId="1" xpath="/TFI-IZD-POD/IPK-GFI-IZD-POD_1000380/P1082498" xmlDataType="decimal"/>
    </xmlCellPr>
  </singleXmlCell>
  <singleXmlCell id="1644" xr6:uid="{00000000-000C-0000-FFFF-FFFF23060000}" r="S56" connectionId="0">
    <xmlCellPr id="1" xr6:uid="{00000000-0010-0000-2306-000001000000}" uniqueName="P1082501">
      <xmlPr mapId="1" xpath="/TFI-IZD-POD/IPK-GFI-IZD-POD_1000380/P1082501" xmlDataType="decimal"/>
    </xmlCellPr>
  </singleXmlCell>
  <singleXmlCell id="1645" xr6:uid="{00000000-000C-0000-FFFF-FFFF24060000}" r="T56" connectionId="0">
    <xmlCellPr id="1" xr6:uid="{00000000-0010-0000-2406-000001000000}" uniqueName="P1082437">
      <xmlPr mapId="1" xpath="/TFI-IZD-POD/IPK-GFI-IZD-POD_1000380/P1082437" xmlDataType="decimal"/>
    </xmlCellPr>
  </singleXmlCell>
  <singleXmlCell id="1646" xr6:uid="{00000000-000C-0000-FFFF-FFFF25060000}" r="U56" connectionId="0">
    <xmlCellPr id="1" xr6:uid="{00000000-0010-0000-2506-000001000000}" uniqueName="P1082503">
      <xmlPr mapId="1" xpath="/TFI-IZD-POD/IPK-GFI-IZD-POD_1000380/P1082503" xmlDataType="decimal"/>
    </xmlCellPr>
  </singleXmlCell>
  <singleXmlCell id="1647" xr6:uid="{00000000-000C-0000-FFFF-FFFF26060000}" r="V56" connectionId="0">
    <xmlCellPr id="1" xr6:uid="{00000000-0010-0000-2606-000001000000}" uniqueName="P1082505">
      <xmlPr mapId="1" xpath="/TFI-IZD-POD/IPK-GFI-IZD-POD_1000380/P1082505" xmlDataType="decimal"/>
    </xmlCellPr>
  </singleXmlCell>
  <singleXmlCell id="1648" xr6:uid="{00000000-000C-0000-FFFF-FFFF27060000}" r="W56" connectionId="0">
    <xmlCellPr id="1" xr6:uid="{00000000-0010-0000-2706-000001000000}" uniqueName="P1082507">
      <xmlPr mapId="1" xpath="/TFI-IZD-POD/IPK-GFI-IZD-POD_1000380/P1082507" xmlDataType="decimal"/>
    </xmlCellPr>
  </singleXmlCell>
  <singleXmlCell id="1649" xr6:uid="{00000000-000C-0000-FFFF-FFFF28060000}" r="H57" connectionId="0">
    <xmlCellPr id="1" xr6:uid="{00000000-0010-0000-2806-000001000000}" uniqueName="P1081416">
      <xmlPr mapId="1" xpath="/TFI-IZD-POD/IPK-GFI-IZD-POD_1000380/P1081416" xmlDataType="decimal"/>
    </xmlCellPr>
  </singleXmlCell>
  <singleXmlCell id="1650" xr6:uid="{00000000-000C-0000-FFFF-FFFF29060000}" r="I57" connectionId="0">
    <xmlCellPr id="1" xr6:uid="{00000000-0010-0000-2906-000001000000}" uniqueName="P1081501">
      <xmlPr mapId="1" xpath="/TFI-IZD-POD/IPK-GFI-IZD-POD_1000380/P1081501" xmlDataType="decimal"/>
    </xmlCellPr>
  </singleXmlCell>
  <singleXmlCell id="1651" xr6:uid="{00000000-000C-0000-FFFF-FFFF2A060000}" r="J57" connectionId="0">
    <xmlCellPr id="1" xr6:uid="{00000000-0010-0000-2A06-000001000000}" uniqueName="P1081502">
      <xmlPr mapId="1" xpath="/TFI-IZD-POD/IPK-GFI-IZD-POD_1000380/P1081502" xmlDataType="decimal"/>
    </xmlCellPr>
  </singleXmlCell>
  <singleXmlCell id="1652" xr6:uid="{00000000-000C-0000-FFFF-FFFF2B060000}" r="K57" connectionId="0">
    <xmlCellPr id="1" xr6:uid="{00000000-0010-0000-2B06-000001000000}" uniqueName="P1081503">
      <xmlPr mapId="1" xpath="/TFI-IZD-POD/IPK-GFI-IZD-POD_1000380/P1081503" xmlDataType="decimal"/>
    </xmlCellPr>
  </singleXmlCell>
  <singleXmlCell id="1653" xr6:uid="{00000000-000C-0000-FFFF-FFFF2C060000}" r="L57" connectionId="0">
    <xmlCellPr id="1" xr6:uid="{00000000-0010-0000-2C06-000001000000}" uniqueName="P1081504">
      <xmlPr mapId="1" xpath="/TFI-IZD-POD/IPK-GFI-IZD-POD_1000380/P1081504" xmlDataType="decimal"/>
    </xmlCellPr>
  </singleXmlCell>
  <singleXmlCell id="1654" xr6:uid="{00000000-000C-0000-FFFF-FFFF2D060000}" r="M57" connectionId="0">
    <xmlCellPr id="1" xr6:uid="{00000000-0010-0000-2D06-000001000000}" uniqueName="P1081505">
      <xmlPr mapId="1" xpath="/TFI-IZD-POD/IPK-GFI-IZD-POD_1000380/P1081505" xmlDataType="decimal"/>
    </xmlCellPr>
  </singleXmlCell>
  <singleXmlCell id="1655" xr6:uid="{00000000-000C-0000-FFFF-FFFF2E060000}" r="N57" connectionId="0">
    <xmlCellPr id="1" xr6:uid="{00000000-0010-0000-2E06-000001000000}" uniqueName="P1081506">
      <xmlPr mapId="1" xpath="/TFI-IZD-POD/IPK-GFI-IZD-POD_1000380/P1081506" xmlDataType="decimal"/>
    </xmlCellPr>
  </singleXmlCell>
  <singleXmlCell id="1656" xr6:uid="{00000000-000C-0000-FFFF-FFFF2F060000}" r="O57" connectionId="0">
    <xmlCellPr id="1" xr6:uid="{00000000-0010-0000-2F06-000001000000}" uniqueName="P1081507">
      <xmlPr mapId="1" xpath="/TFI-IZD-POD/IPK-GFI-IZD-POD_1000380/P1081507" xmlDataType="decimal"/>
    </xmlCellPr>
  </singleXmlCell>
  <singleXmlCell id="1657" xr6:uid="{00000000-000C-0000-FFFF-FFFF30060000}" r="P57" connectionId="0">
    <xmlCellPr id="1" xr6:uid="{00000000-0010-0000-3006-000001000000}" uniqueName="P1082510">
      <xmlPr mapId="1" xpath="/TFI-IZD-POD/IPK-GFI-IZD-POD_1000380/P1082510" xmlDataType="decimal"/>
    </xmlCellPr>
  </singleXmlCell>
  <singleXmlCell id="1658" xr6:uid="{00000000-000C-0000-FFFF-FFFF31060000}" r="Q57" connectionId="0">
    <xmlCellPr id="1" xr6:uid="{00000000-0010-0000-3106-000001000000}" uniqueName="P1082512">
      <xmlPr mapId="1" xpath="/TFI-IZD-POD/IPK-GFI-IZD-POD_1000380/P1082512" xmlDataType="decimal"/>
    </xmlCellPr>
  </singleXmlCell>
  <singleXmlCell id="1659" xr6:uid="{00000000-000C-0000-FFFF-FFFF32060000}" r="R57" connectionId="0">
    <xmlCellPr id="1" xr6:uid="{00000000-0010-0000-3206-000001000000}" uniqueName="P1082514">
      <xmlPr mapId="1" xpath="/TFI-IZD-POD/IPK-GFI-IZD-POD_1000380/P1082514" xmlDataType="decimal"/>
    </xmlCellPr>
  </singleXmlCell>
  <singleXmlCell id="1660" xr6:uid="{00000000-000C-0000-FFFF-FFFF33060000}" r="S57" connectionId="0">
    <xmlCellPr id="1" xr6:uid="{00000000-0010-0000-3306-000001000000}" uniqueName="P1082516">
      <xmlPr mapId="1" xpath="/TFI-IZD-POD/IPK-GFI-IZD-POD_1000380/P1082516" xmlDataType="decimal"/>
    </xmlCellPr>
  </singleXmlCell>
  <singleXmlCell id="1661" xr6:uid="{00000000-000C-0000-FFFF-FFFF34060000}" r="T57" connectionId="0">
    <xmlCellPr id="1" xr6:uid="{00000000-0010-0000-3406-000001000000}" uniqueName="P1082519">
      <xmlPr mapId="1" xpath="/TFI-IZD-POD/IPK-GFI-IZD-POD_1000380/P1082519" xmlDataType="decimal"/>
    </xmlCellPr>
  </singleXmlCell>
  <singleXmlCell id="1662" xr6:uid="{00000000-000C-0000-FFFF-FFFF35060000}" r="U57" connectionId="0">
    <xmlCellPr id="1" xr6:uid="{00000000-0010-0000-3506-000001000000}" uniqueName="P1082440">
      <xmlPr mapId="1" xpath="/TFI-IZD-POD/IPK-GFI-IZD-POD_1000380/P1082440" xmlDataType="decimal"/>
    </xmlCellPr>
  </singleXmlCell>
  <singleXmlCell id="1663" xr6:uid="{00000000-000C-0000-FFFF-FFFF36060000}" r="V57" connectionId="0">
    <xmlCellPr id="1" xr6:uid="{00000000-0010-0000-3606-000001000000}" uniqueName="P1082521">
      <xmlPr mapId="1" xpath="/TFI-IZD-POD/IPK-GFI-IZD-POD_1000380/P1082521" xmlDataType="decimal"/>
    </xmlCellPr>
  </singleXmlCell>
  <singleXmlCell id="1664" xr6:uid="{00000000-000C-0000-FFFF-FFFF37060000}" r="W57" connectionId="0">
    <xmlCellPr id="1" xr6:uid="{00000000-0010-0000-3706-000001000000}" uniqueName="P1082523">
      <xmlPr mapId="1" xpath="/TFI-IZD-POD/IPK-GFI-IZD-POD_1000380/P1082523" xmlDataType="decimal"/>
    </xmlCellPr>
  </singleXmlCell>
  <singleXmlCell id="1665" xr6:uid="{00000000-000C-0000-FFFF-FFFF38060000}" r="H59" connectionId="0">
    <xmlCellPr id="1" xr6:uid="{00000000-0010-0000-3806-000001000000}" uniqueName="P1081508">
      <xmlPr mapId="1" xpath="/TFI-IZD-POD/IPK-GFI-IZD-POD_1000380/P1081508" xmlDataType="decimal"/>
    </xmlCellPr>
  </singleXmlCell>
  <singleXmlCell id="1666" xr6:uid="{00000000-000C-0000-FFFF-FFFF39060000}" r="I59" connectionId="0">
    <xmlCellPr id="1" xr6:uid="{00000000-0010-0000-3906-000001000000}" uniqueName="P1081509">
      <xmlPr mapId="1" xpath="/TFI-IZD-POD/IPK-GFI-IZD-POD_1000380/P1081509" xmlDataType="decimal"/>
    </xmlCellPr>
  </singleXmlCell>
  <singleXmlCell id="1667" xr6:uid="{00000000-000C-0000-FFFF-FFFF3A060000}" r="J59" connectionId="0">
    <xmlCellPr id="1" xr6:uid="{00000000-0010-0000-3A06-000001000000}" uniqueName="P1081510">
      <xmlPr mapId="1" xpath="/TFI-IZD-POD/IPK-GFI-IZD-POD_1000380/P1081510" xmlDataType="decimal"/>
    </xmlCellPr>
  </singleXmlCell>
  <singleXmlCell id="1668" xr6:uid="{00000000-000C-0000-FFFF-FFFF3B060000}" r="K59" connectionId="0">
    <xmlCellPr id="1" xr6:uid="{00000000-0010-0000-3B06-000001000000}" uniqueName="P1081511">
      <xmlPr mapId="1" xpath="/TFI-IZD-POD/IPK-GFI-IZD-POD_1000380/P1081511" xmlDataType="decimal"/>
    </xmlCellPr>
  </singleXmlCell>
  <singleXmlCell id="1669" xr6:uid="{00000000-000C-0000-FFFF-FFFF3C060000}" r="L59" connectionId="0">
    <xmlCellPr id="1" xr6:uid="{00000000-0010-0000-3C06-000001000000}" uniqueName="P1081512">
      <xmlPr mapId="1" xpath="/TFI-IZD-POD/IPK-GFI-IZD-POD_1000380/P1081512" xmlDataType="decimal"/>
    </xmlCellPr>
  </singleXmlCell>
  <singleXmlCell id="1670" xr6:uid="{00000000-000C-0000-FFFF-FFFF3D060000}" r="M59" connectionId="0">
    <xmlCellPr id="1" xr6:uid="{00000000-0010-0000-3D06-000001000000}" uniqueName="P1081513">
      <xmlPr mapId="1" xpath="/TFI-IZD-POD/IPK-GFI-IZD-POD_1000380/P1081513" xmlDataType="decimal"/>
    </xmlCellPr>
  </singleXmlCell>
  <singleXmlCell id="1671" xr6:uid="{00000000-000C-0000-FFFF-FFFF3E060000}" r="N59" connectionId="0">
    <xmlCellPr id="1" xr6:uid="{00000000-0010-0000-3E06-000001000000}" uniqueName="P1081514">
      <xmlPr mapId="1" xpath="/TFI-IZD-POD/IPK-GFI-IZD-POD_1000380/P1081514" xmlDataType="decimal"/>
    </xmlCellPr>
  </singleXmlCell>
  <singleXmlCell id="1672" xr6:uid="{00000000-000C-0000-FFFF-FFFF3F060000}" r="O59" connectionId="0">
    <xmlCellPr id="1" xr6:uid="{00000000-0010-0000-3F06-000001000000}" uniqueName="P1081515">
      <xmlPr mapId="1" xpath="/TFI-IZD-POD/IPK-GFI-IZD-POD_1000380/P1081515" xmlDataType="decimal"/>
    </xmlCellPr>
  </singleXmlCell>
  <singleXmlCell id="1673" xr6:uid="{00000000-000C-0000-FFFF-FFFF40060000}" r="P59" connectionId="0">
    <xmlCellPr id="1" xr6:uid="{00000000-0010-0000-4006-000001000000}" uniqueName="P1082525">
      <xmlPr mapId="1" xpath="/TFI-IZD-POD/IPK-GFI-IZD-POD_1000380/P1082525" xmlDataType="decimal"/>
    </xmlCellPr>
  </singleXmlCell>
  <singleXmlCell id="1674" xr6:uid="{00000000-000C-0000-FFFF-FFFF41060000}" r="Q59" connectionId="0">
    <xmlCellPr id="1" xr6:uid="{00000000-0010-0000-4106-000001000000}" uniqueName="P1082527">
      <xmlPr mapId="1" xpath="/TFI-IZD-POD/IPK-GFI-IZD-POD_1000380/P1082527" xmlDataType="decimal"/>
    </xmlCellPr>
  </singleXmlCell>
  <singleXmlCell id="1675" xr6:uid="{00000000-000C-0000-FFFF-FFFF42060000}" r="R59" connectionId="0">
    <xmlCellPr id="1" xr6:uid="{00000000-0010-0000-4206-000001000000}" uniqueName="P1082528">
      <xmlPr mapId="1" xpath="/TFI-IZD-POD/IPK-GFI-IZD-POD_1000380/P1082528" xmlDataType="decimal"/>
    </xmlCellPr>
  </singleXmlCell>
  <singleXmlCell id="1676" xr6:uid="{00000000-000C-0000-FFFF-FFFF43060000}" r="S59" connectionId="0">
    <xmlCellPr id="1" xr6:uid="{00000000-0010-0000-4306-000001000000}" uniqueName="P1082529">
      <xmlPr mapId="1" xpath="/TFI-IZD-POD/IPK-GFI-IZD-POD_1000380/P1082529" xmlDataType="decimal"/>
    </xmlCellPr>
  </singleXmlCell>
  <singleXmlCell id="1677" xr6:uid="{00000000-000C-0000-FFFF-FFFF44060000}" r="T59" connectionId="0">
    <xmlCellPr id="1" xr6:uid="{00000000-0010-0000-4406-000001000000}" uniqueName="P1082530">
      <xmlPr mapId="1" xpath="/TFI-IZD-POD/IPK-GFI-IZD-POD_1000380/P1082530" xmlDataType="decimal"/>
    </xmlCellPr>
  </singleXmlCell>
  <singleXmlCell id="1678" xr6:uid="{00000000-000C-0000-FFFF-FFFF45060000}" r="U59" connectionId="0">
    <xmlCellPr id="1" xr6:uid="{00000000-0010-0000-4506-000001000000}" uniqueName="P1082532">
      <xmlPr mapId="1" xpath="/TFI-IZD-POD/IPK-GFI-IZD-POD_1000380/P1082532" xmlDataType="decimal"/>
    </xmlCellPr>
  </singleXmlCell>
  <singleXmlCell id="1679" xr6:uid="{00000000-000C-0000-FFFF-FFFF46060000}" r="V59" connectionId="0">
    <xmlCellPr id="1" xr6:uid="{00000000-0010-0000-4606-000001000000}" uniqueName="P1082442">
      <xmlPr mapId="1" xpath="/TFI-IZD-POD/IPK-GFI-IZD-POD_1000380/P1082442" xmlDataType="decimal"/>
    </xmlCellPr>
  </singleXmlCell>
  <singleXmlCell id="1680" xr6:uid="{00000000-000C-0000-FFFF-FFFF47060000}" r="W59" connectionId="0">
    <xmlCellPr id="1" xr6:uid="{00000000-0010-0000-4706-000001000000}" uniqueName="P1082533">
      <xmlPr mapId="1" xpath="/TFI-IZD-POD/IPK-GFI-IZD-POD_1000380/P1082533" xmlDataType="decimal"/>
    </xmlCellPr>
  </singleXmlCell>
  <singleXmlCell id="1681" xr6:uid="{00000000-000C-0000-FFFF-FFFF48060000}" r="H60" connectionId="0">
    <xmlCellPr id="1" xr6:uid="{00000000-0010-0000-4806-000001000000}" uniqueName="P1081516">
      <xmlPr mapId="1" xpath="/TFI-IZD-POD/IPK-GFI-IZD-POD_1000380/P1081516" xmlDataType="decimal"/>
    </xmlCellPr>
  </singleXmlCell>
  <singleXmlCell id="1682" xr6:uid="{00000000-000C-0000-FFFF-FFFF49060000}" r="I60" connectionId="0">
    <xmlCellPr id="1" xr6:uid="{00000000-0010-0000-4906-000001000000}" uniqueName="P1081517">
      <xmlPr mapId="1" xpath="/TFI-IZD-POD/IPK-GFI-IZD-POD_1000380/P1081517" xmlDataType="decimal"/>
    </xmlCellPr>
  </singleXmlCell>
  <singleXmlCell id="1683" xr6:uid="{00000000-000C-0000-FFFF-FFFF4A060000}" r="J60" connectionId="0">
    <xmlCellPr id="1" xr6:uid="{00000000-0010-0000-4A06-000001000000}" uniqueName="P1081518">
      <xmlPr mapId="1" xpath="/TFI-IZD-POD/IPK-GFI-IZD-POD_1000380/P1081518" xmlDataType="decimal"/>
    </xmlCellPr>
  </singleXmlCell>
  <singleXmlCell id="1684" xr6:uid="{00000000-000C-0000-FFFF-FFFF4B060000}" r="K60" connectionId="0">
    <xmlCellPr id="1" xr6:uid="{00000000-0010-0000-4B06-000001000000}" uniqueName="P1081519">
      <xmlPr mapId="1" xpath="/TFI-IZD-POD/IPK-GFI-IZD-POD_1000380/P1081519" xmlDataType="decimal"/>
    </xmlCellPr>
  </singleXmlCell>
  <singleXmlCell id="1685" xr6:uid="{00000000-000C-0000-FFFF-FFFF4C060000}" r="L60" connectionId="0">
    <xmlCellPr id="1" xr6:uid="{00000000-0010-0000-4C06-000001000000}" uniqueName="P1081520">
      <xmlPr mapId="1" xpath="/TFI-IZD-POD/IPK-GFI-IZD-POD_1000380/P1081520" xmlDataType="decimal"/>
    </xmlCellPr>
  </singleXmlCell>
  <singleXmlCell id="1686" xr6:uid="{00000000-000C-0000-FFFF-FFFF4D060000}" r="M60" connectionId="0">
    <xmlCellPr id="1" xr6:uid="{00000000-0010-0000-4D06-000001000000}" uniqueName="P1081521">
      <xmlPr mapId="1" xpath="/TFI-IZD-POD/IPK-GFI-IZD-POD_1000380/P1081521" xmlDataType="decimal"/>
    </xmlCellPr>
  </singleXmlCell>
  <singleXmlCell id="1687" xr6:uid="{00000000-000C-0000-FFFF-FFFF4E060000}" r="N60" connectionId="0">
    <xmlCellPr id="1" xr6:uid="{00000000-0010-0000-4E06-000001000000}" uniqueName="P1081522">
      <xmlPr mapId="1" xpath="/TFI-IZD-POD/IPK-GFI-IZD-POD_1000380/P1081522" xmlDataType="decimal"/>
    </xmlCellPr>
  </singleXmlCell>
  <singleXmlCell id="1688" xr6:uid="{00000000-000C-0000-FFFF-FFFF4F060000}" r="O60" connectionId="0">
    <xmlCellPr id="1" xr6:uid="{00000000-0010-0000-4F06-000001000000}" uniqueName="P1081523">
      <xmlPr mapId="1" xpath="/TFI-IZD-POD/IPK-GFI-IZD-POD_1000380/P1081523" xmlDataType="decimal"/>
    </xmlCellPr>
  </singleXmlCell>
  <singleXmlCell id="1689" xr6:uid="{00000000-000C-0000-FFFF-FFFF50060000}" r="P60" connectionId="0">
    <xmlCellPr id="1" xr6:uid="{00000000-0010-0000-5006-000001000000}" uniqueName="P1082550">
      <xmlPr mapId="1" xpath="/TFI-IZD-POD/IPK-GFI-IZD-POD_1000380/P1082550" xmlDataType="decimal"/>
    </xmlCellPr>
  </singleXmlCell>
  <singleXmlCell id="1690" xr6:uid="{00000000-000C-0000-FFFF-FFFF51060000}" r="Q60" connectionId="0">
    <xmlCellPr id="1" xr6:uid="{00000000-0010-0000-5106-000001000000}" uniqueName="P1082552">
      <xmlPr mapId="1" xpath="/TFI-IZD-POD/IPK-GFI-IZD-POD_1000380/P1082552" xmlDataType="decimal"/>
    </xmlCellPr>
  </singleXmlCell>
  <singleXmlCell id="1691" xr6:uid="{00000000-000C-0000-FFFF-FFFF52060000}" r="R60" connectionId="0">
    <xmlCellPr id="1" xr6:uid="{00000000-0010-0000-5206-000001000000}" uniqueName="P1082554">
      <xmlPr mapId="1" xpath="/TFI-IZD-POD/IPK-GFI-IZD-POD_1000380/P1082554" xmlDataType="decimal"/>
    </xmlCellPr>
  </singleXmlCell>
  <singleXmlCell id="1692" xr6:uid="{00000000-000C-0000-FFFF-FFFF53060000}" r="S60" connectionId="0">
    <xmlCellPr id="1" xr6:uid="{00000000-0010-0000-5306-000001000000}" uniqueName="P1082558">
      <xmlPr mapId="1" xpath="/TFI-IZD-POD/IPK-GFI-IZD-POD_1000380/P1082558" xmlDataType="decimal"/>
    </xmlCellPr>
  </singleXmlCell>
  <singleXmlCell id="1693" xr6:uid="{00000000-000C-0000-FFFF-FFFF54060000}" r="T60" connectionId="0">
    <xmlCellPr id="1" xr6:uid="{00000000-0010-0000-5406-000001000000}" uniqueName="P1082562">
      <xmlPr mapId="1" xpath="/TFI-IZD-POD/IPK-GFI-IZD-POD_1000380/P1082562" xmlDataType="decimal"/>
    </xmlCellPr>
  </singleXmlCell>
  <singleXmlCell id="1694" xr6:uid="{00000000-000C-0000-FFFF-FFFF55060000}" r="U60" connectionId="0">
    <xmlCellPr id="1" xr6:uid="{00000000-0010-0000-5506-000001000000}" uniqueName="P1082564">
      <xmlPr mapId="1" xpath="/TFI-IZD-POD/IPK-GFI-IZD-POD_1000380/P1082564" xmlDataType="decimal"/>
    </xmlCellPr>
  </singleXmlCell>
  <singleXmlCell id="1695" xr6:uid="{00000000-000C-0000-FFFF-FFFF56060000}" r="V60" connectionId="0">
    <xmlCellPr id="1" xr6:uid="{00000000-0010-0000-5606-000001000000}" uniqueName="P1082566">
      <xmlPr mapId="1" xpath="/TFI-IZD-POD/IPK-GFI-IZD-POD_1000380/P1082566" xmlDataType="decimal"/>
    </xmlCellPr>
  </singleXmlCell>
  <singleXmlCell id="1696" xr6:uid="{00000000-000C-0000-FFFF-FFFF57060000}" r="W60" connectionId="0">
    <xmlCellPr id="1" xr6:uid="{00000000-0010-0000-5706-000001000000}" uniqueName="P1082445">
      <xmlPr mapId="1" xpath="/TFI-IZD-POD/IPK-GFI-IZD-POD_1000380/P1082445" xmlDataType="decimal"/>
    </xmlCellPr>
  </singleXmlCell>
  <singleXmlCell id="1697" xr6:uid="{00000000-000C-0000-FFFF-FFFF58060000}" r="H61" connectionId="0">
    <xmlCellPr id="1" xr6:uid="{00000000-0010-0000-5806-000001000000}" uniqueName="P1081524">
      <xmlPr mapId="1" xpath="/TFI-IZD-POD/IPK-GFI-IZD-POD_1000380/P1081524" xmlDataType="decimal"/>
    </xmlCellPr>
  </singleXmlCell>
  <singleXmlCell id="1698" xr6:uid="{00000000-000C-0000-FFFF-FFFF59060000}" r="I61" connectionId="0">
    <xmlCellPr id="1" xr6:uid="{00000000-0010-0000-5906-000001000000}" uniqueName="P1081525">
      <xmlPr mapId="1" xpath="/TFI-IZD-POD/IPK-GFI-IZD-POD_1000380/P1081525" xmlDataType="decimal"/>
    </xmlCellPr>
  </singleXmlCell>
  <singleXmlCell id="1699" xr6:uid="{00000000-000C-0000-FFFF-FFFF5A060000}" r="J61" connectionId="0">
    <xmlCellPr id="1" xr6:uid="{00000000-0010-0000-5A06-000001000000}" uniqueName="P1081526">
      <xmlPr mapId="1" xpath="/TFI-IZD-POD/IPK-GFI-IZD-POD_1000380/P1081526" xmlDataType="decimal"/>
    </xmlCellPr>
  </singleXmlCell>
  <singleXmlCell id="1700" xr6:uid="{00000000-000C-0000-FFFF-FFFF5B060000}" r="K61" connectionId="0">
    <xmlCellPr id="1" xr6:uid="{00000000-0010-0000-5B06-000001000000}" uniqueName="P1081527">
      <xmlPr mapId="1" xpath="/TFI-IZD-POD/IPK-GFI-IZD-POD_1000380/P1081527" xmlDataType="decimal"/>
    </xmlCellPr>
  </singleXmlCell>
  <singleXmlCell id="1701" xr6:uid="{00000000-000C-0000-FFFF-FFFF5C060000}" r="L61" connectionId="0">
    <xmlCellPr id="1" xr6:uid="{00000000-0010-0000-5C06-000001000000}" uniqueName="P1081528">
      <xmlPr mapId="1" xpath="/TFI-IZD-POD/IPK-GFI-IZD-POD_1000380/P1081528" xmlDataType="decimal"/>
    </xmlCellPr>
  </singleXmlCell>
  <singleXmlCell id="1702" xr6:uid="{00000000-000C-0000-FFFF-FFFF5D060000}" r="M61" connectionId="0">
    <xmlCellPr id="1" xr6:uid="{00000000-0010-0000-5D06-000001000000}" uniqueName="P1081529">
      <xmlPr mapId="1" xpath="/TFI-IZD-POD/IPK-GFI-IZD-POD_1000380/P1081529" xmlDataType="decimal"/>
    </xmlCellPr>
  </singleXmlCell>
  <singleXmlCell id="1703" xr6:uid="{00000000-000C-0000-FFFF-FFFF5E060000}" r="N61" connectionId="0">
    <xmlCellPr id="1" xr6:uid="{00000000-0010-0000-5E06-000001000000}" uniqueName="P1081530">
      <xmlPr mapId="1" xpath="/TFI-IZD-POD/IPK-GFI-IZD-POD_1000380/P1081530" xmlDataType="decimal"/>
    </xmlCellPr>
  </singleXmlCell>
  <singleXmlCell id="1704" xr6:uid="{00000000-000C-0000-FFFF-FFFF5F060000}" r="O61" connectionId="0">
    <xmlCellPr id="1" xr6:uid="{00000000-0010-0000-5F06-000001000000}" uniqueName="P1081531">
      <xmlPr mapId="1" xpath="/TFI-IZD-POD/IPK-GFI-IZD-POD_1000380/P1081531" xmlDataType="decimal"/>
    </xmlCellPr>
  </singleXmlCell>
  <singleXmlCell id="1705" xr6:uid="{00000000-000C-0000-FFFF-FFFF60060000}" r="P61" connectionId="0">
    <xmlCellPr id="1" xr6:uid="{00000000-0010-0000-6006-000001000000}" uniqueName="P1082568">
      <xmlPr mapId="1" xpath="/TFI-IZD-POD/IPK-GFI-IZD-POD_1000380/P1082568" xmlDataType="decimal"/>
    </xmlCellPr>
  </singleXmlCell>
  <singleXmlCell id="1706" xr6:uid="{00000000-000C-0000-FFFF-FFFF61060000}" r="Q61" connectionId="0">
    <xmlCellPr id="1" xr6:uid="{00000000-0010-0000-6106-000001000000}" uniqueName="P1082570">
      <xmlPr mapId="1" xpath="/TFI-IZD-POD/IPK-GFI-IZD-POD_1000380/P1082570" xmlDataType="decimal"/>
    </xmlCellPr>
  </singleXmlCell>
  <singleXmlCell id="1707" xr6:uid="{00000000-000C-0000-FFFF-FFFF62060000}" r="R61" connectionId="0">
    <xmlCellPr id="1" xr6:uid="{00000000-0010-0000-6206-000001000000}" uniqueName="P1082573">
      <xmlPr mapId="1" xpath="/TFI-IZD-POD/IPK-GFI-IZD-POD_1000380/P1082573" xmlDataType="decimal"/>
    </xmlCellPr>
  </singleXmlCell>
  <singleXmlCell id="1708" xr6:uid="{00000000-000C-0000-FFFF-FFFF63060000}" r="S61" connectionId="0">
    <xmlCellPr id="1" xr6:uid="{00000000-0010-0000-6306-000001000000}" uniqueName="P1082576">
      <xmlPr mapId="1" xpath="/TFI-IZD-POD/IPK-GFI-IZD-POD_1000380/P1082576" xmlDataType="decimal"/>
    </xmlCellPr>
  </singleXmlCell>
  <singleXmlCell id="1709" xr6:uid="{00000000-000C-0000-FFFF-FFFF64060000}" r="T61" connectionId="0">
    <xmlCellPr id="1" xr6:uid="{00000000-0010-0000-6406-000001000000}" uniqueName="P1082578">
      <xmlPr mapId="1" xpath="/TFI-IZD-POD/IPK-GFI-IZD-POD_1000380/P1082578" xmlDataType="decimal"/>
    </xmlCellPr>
  </singleXmlCell>
  <singleXmlCell id="1710" xr6:uid="{00000000-000C-0000-FFFF-FFFF65060000}" r="U61" connectionId="0">
    <xmlCellPr id="1" xr6:uid="{00000000-0010-0000-6506-000001000000}" uniqueName="P1082580">
      <xmlPr mapId="1" xpath="/TFI-IZD-POD/IPK-GFI-IZD-POD_1000380/P1082580" xmlDataType="decimal"/>
    </xmlCellPr>
  </singleXmlCell>
  <singleXmlCell id="1711" xr6:uid="{00000000-000C-0000-FFFF-FFFF66060000}" r="V61" connectionId="0">
    <xmlCellPr id="1" xr6:uid="{00000000-0010-0000-6606-000001000000}" uniqueName="P1082582">
      <xmlPr mapId="1" xpath="/TFI-IZD-POD/IPK-GFI-IZD-POD_1000380/P1082582" xmlDataType="decimal"/>
    </xmlCellPr>
  </singleXmlCell>
  <singleXmlCell id="1712" xr6:uid="{00000000-000C-0000-FFFF-FFFF67060000}" r="W61"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workbookViewId="0">
      <selection activeCell="L10" sqref="L10"/>
    </sheetView>
  </sheetViews>
  <sheetFormatPr defaultColWidth="9.140625" defaultRowHeight="15"/>
  <cols>
    <col min="1" max="8" width="9.140625" style="71"/>
    <col min="9" max="9" width="15.140625" style="71" customWidth="1"/>
    <col min="10" max="16384" width="9.140625" style="71"/>
  </cols>
  <sheetData>
    <row r="1" spans="1:14" ht="15.75">
      <c r="A1" s="164" t="s">
        <v>0</v>
      </c>
      <c r="B1" s="165"/>
      <c r="C1" s="165"/>
      <c r="D1" s="69"/>
      <c r="E1" s="69"/>
      <c r="F1" s="69"/>
      <c r="G1" s="69"/>
      <c r="H1" s="69"/>
      <c r="I1" s="69"/>
      <c r="J1" s="70"/>
    </row>
    <row r="2" spans="1:14" ht="14.45" customHeight="1">
      <c r="A2" s="166" t="s">
        <v>1</v>
      </c>
      <c r="B2" s="167"/>
      <c r="C2" s="167"/>
      <c r="D2" s="167"/>
      <c r="E2" s="167"/>
      <c r="F2" s="167"/>
      <c r="G2" s="167"/>
      <c r="H2" s="167"/>
      <c r="I2" s="167"/>
      <c r="J2" s="168"/>
      <c r="N2" s="119" t="s">
        <v>491</v>
      </c>
    </row>
    <row r="3" spans="1:14">
      <c r="A3" s="72"/>
      <c r="B3" s="73"/>
      <c r="C3" s="73"/>
      <c r="D3" s="73"/>
      <c r="E3" s="73"/>
      <c r="F3" s="73"/>
      <c r="G3" s="73"/>
      <c r="H3" s="73"/>
      <c r="I3" s="73"/>
      <c r="J3" s="74"/>
      <c r="N3" s="119" t="s">
        <v>492</v>
      </c>
    </row>
    <row r="4" spans="1:14" ht="33.6" customHeight="1">
      <c r="A4" s="169" t="s">
        <v>2</v>
      </c>
      <c r="B4" s="170"/>
      <c r="C4" s="170"/>
      <c r="D4" s="170"/>
      <c r="E4" s="171">
        <v>43831</v>
      </c>
      <c r="F4" s="172"/>
      <c r="G4" s="75" t="s">
        <v>3</v>
      </c>
      <c r="H4" s="171" t="s">
        <v>536</v>
      </c>
      <c r="I4" s="172"/>
      <c r="J4" s="76"/>
      <c r="N4" s="119" t="s">
        <v>493</v>
      </c>
    </row>
    <row r="5" spans="1:14" s="77" customFormat="1" ht="10.35" customHeight="1">
      <c r="A5" s="173"/>
      <c r="B5" s="174"/>
      <c r="C5" s="174"/>
      <c r="D5" s="174"/>
      <c r="E5" s="174"/>
      <c r="F5" s="174"/>
      <c r="G5" s="174"/>
      <c r="H5" s="174"/>
      <c r="I5" s="174"/>
      <c r="J5" s="175"/>
      <c r="N5" s="120" t="s">
        <v>494</v>
      </c>
    </row>
    <row r="6" spans="1:14" ht="20.45" customHeight="1">
      <c r="A6" s="78"/>
      <c r="B6" s="79" t="s">
        <v>4</v>
      </c>
      <c r="C6" s="80"/>
      <c r="D6" s="80"/>
      <c r="E6" s="86">
        <v>2020</v>
      </c>
      <c r="F6" s="81"/>
      <c r="G6" s="75"/>
      <c r="H6" s="81"/>
      <c r="I6" s="82"/>
      <c r="J6" s="83"/>
      <c r="N6" s="119"/>
    </row>
    <row r="7" spans="1:14" s="85" customFormat="1" ht="11.1" customHeight="1">
      <c r="A7" s="78"/>
      <c r="B7" s="80"/>
      <c r="C7" s="80"/>
      <c r="D7" s="80"/>
      <c r="E7" s="84"/>
      <c r="F7" s="84"/>
      <c r="G7" s="75"/>
      <c r="H7" s="81"/>
      <c r="I7" s="82"/>
      <c r="J7" s="83"/>
    </row>
    <row r="8" spans="1:14" ht="20.45" customHeight="1">
      <c r="A8" s="78"/>
      <c r="B8" s="79" t="s">
        <v>5</v>
      </c>
      <c r="C8" s="80"/>
      <c r="D8" s="80"/>
      <c r="E8" s="86" t="s">
        <v>494</v>
      </c>
      <c r="F8" s="81"/>
      <c r="G8" s="75"/>
      <c r="H8" s="81"/>
      <c r="I8" s="82"/>
      <c r="J8" s="83"/>
    </row>
    <row r="9" spans="1:14" s="85" customFormat="1" ht="11.1" customHeight="1">
      <c r="A9" s="78"/>
      <c r="B9" s="80"/>
      <c r="C9" s="80"/>
      <c r="D9" s="80"/>
      <c r="E9" s="84"/>
      <c r="F9" s="84"/>
      <c r="G9" s="75"/>
      <c r="H9" s="84"/>
      <c r="I9" s="87"/>
      <c r="J9" s="83"/>
    </row>
    <row r="10" spans="1:14" ht="38.1" customHeight="1">
      <c r="A10" s="183" t="s">
        <v>6</v>
      </c>
      <c r="B10" s="184"/>
      <c r="C10" s="184"/>
      <c r="D10" s="184"/>
      <c r="E10" s="184"/>
      <c r="F10" s="184"/>
      <c r="G10" s="184"/>
      <c r="H10" s="184"/>
      <c r="I10" s="184"/>
      <c r="J10" s="88"/>
    </row>
    <row r="11" spans="1:14" ht="24.6" customHeight="1">
      <c r="A11" s="185" t="s">
        <v>7</v>
      </c>
      <c r="B11" s="186"/>
      <c r="C11" s="178" t="s">
        <v>513</v>
      </c>
      <c r="D11" s="179"/>
      <c r="E11" s="89"/>
      <c r="F11" s="187" t="s">
        <v>8</v>
      </c>
      <c r="G11" s="177"/>
      <c r="H11" s="188" t="s">
        <v>517</v>
      </c>
      <c r="I11" s="189"/>
      <c r="J11" s="90"/>
    </row>
    <row r="12" spans="1:14" ht="14.45" customHeight="1">
      <c r="A12" s="91"/>
      <c r="B12" s="92"/>
      <c r="C12" s="92"/>
      <c r="D12" s="92"/>
      <c r="E12" s="181"/>
      <c r="F12" s="181"/>
      <c r="G12" s="181"/>
      <c r="H12" s="181"/>
      <c r="I12" s="93"/>
      <c r="J12" s="90"/>
    </row>
    <row r="13" spans="1:14" ht="21" customHeight="1">
      <c r="A13" s="176" t="s">
        <v>9</v>
      </c>
      <c r="B13" s="177"/>
      <c r="C13" s="178" t="s">
        <v>514</v>
      </c>
      <c r="D13" s="179"/>
      <c r="E13" s="180"/>
      <c r="F13" s="181"/>
      <c r="G13" s="181"/>
      <c r="H13" s="181"/>
      <c r="I13" s="93"/>
      <c r="J13" s="90"/>
    </row>
    <row r="14" spans="1:14" ht="11.1" customHeight="1">
      <c r="A14" s="89"/>
      <c r="B14" s="93"/>
      <c r="C14" s="92"/>
      <c r="D14" s="92"/>
      <c r="E14" s="182"/>
      <c r="F14" s="182"/>
      <c r="G14" s="182"/>
      <c r="H14" s="182"/>
      <c r="I14" s="92"/>
      <c r="J14" s="94"/>
    </row>
    <row r="15" spans="1:14" ht="23.1" customHeight="1">
      <c r="A15" s="176" t="s">
        <v>10</v>
      </c>
      <c r="B15" s="177"/>
      <c r="C15" s="178" t="s">
        <v>515</v>
      </c>
      <c r="D15" s="179"/>
      <c r="E15" s="196"/>
      <c r="F15" s="197"/>
      <c r="G15" s="95" t="s">
        <v>11</v>
      </c>
      <c r="H15" s="188" t="s">
        <v>518</v>
      </c>
      <c r="I15" s="189"/>
      <c r="J15" s="96"/>
    </row>
    <row r="16" spans="1:14" ht="11.1" customHeight="1">
      <c r="A16" s="89"/>
      <c r="B16" s="93"/>
      <c r="C16" s="92"/>
      <c r="D16" s="92"/>
      <c r="E16" s="182"/>
      <c r="F16" s="182"/>
      <c r="G16" s="182"/>
      <c r="H16" s="182"/>
      <c r="I16" s="92"/>
      <c r="J16" s="94"/>
    </row>
    <row r="17" spans="1:10" ht="23.1" customHeight="1">
      <c r="A17" s="97"/>
      <c r="B17" s="95" t="s">
        <v>12</v>
      </c>
      <c r="C17" s="178" t="s">
        <v>516</v>
      </c>
      <c r="D17" s="179"/>
      <c r="E17" s="98"/>
      <c r="F17" s="98"/>
      <c r="G17" s="98"/>
      <c r="H17" s="98"/>
      <c r="I17" s="98"/>
      <c r="J17" s="96"/>
    </row>
    <row r="18" spans="1:10">
      <c r="A18" s="190"/>
      <c r="B18" s="191"/>
      <c r="C18" s="182"/>
      <c r="D18" s="182"/>
      <c r="E18" s="182"/>
      <c r="F18" s="182"/>
      <c r="G18" s="182"/>
      <c r="H18" s="182"/>
      <c r="I18" s="92"/>
      <c r="J18" s="94"/>
    </row>
    <row r="19" spans="1:10">
      <c r="A19" s="185" t="s">
        <v>13</v>
      </c>
      <c r="B19" s="192"/>
      <c r="C19" s="193" t="s">
        <v>519</v>
      </c>
      <c r="D19" s="194"/>
      <c r="E19" s="194"/>
      <c r="F19" s="194"/>
      <c r="G19" s="194"/>
      <c r="H19" s="194"/>
      <c r="I19" s="194"/>
      <c r="J19" s="195"/>
    </row>
    <row r="20" spans="1:10">
      <c r="A20" s="91"/>
      <c r="B20" s="92"/>
      <c r="C20" s="99"/>
      <c r="D20" s="92"/>
      <c r="E20" s="182"/>
      <c r="F20" s="182"/>
      <c r="G20" s="182"/>
      <c r="H20" s="182"/>
      <c r="I20" s="92"/>
      <c r="J20" s="94"/>
    </row>
    <row r="21" spans="1:10">
      <c r="A21" s="185" t="s">
        <v>14</v>
      </c>
      <c r="B21" s="192"/>
      <c r="C21" s="188">
        <v>10000</v>
      </c>
      <c r="D21" s="189"/>
      <c r="E21" s="182"/>
      <c r="F21" s="182"/>
      <c r="G21" s="193" t="s">
        <v>520</v>
      </c>
      <c r="H21" s="194"/>
      <c r="I21" s="194"/>
      <c r="J21" s="195"/>
    </row>
    <row r="22" spans="1:10">
      <c r="A22" s="91"/>
      <c r="B22" s="92"/>
      <c r="C22" s="92"/>
      <c r="D22" s="92"/>
      <c r="E22" s="182"/>
      <c r="F22" s="182"/>
      <c r="G22" s="182"/>
      <c r="H22" s="182"/>
      <c r="I22" s="92"/>
      <c r="J22" s="94"/>
    </row>
    <row r="23" spans="1:10">
      <c r="A23" s="185" t="s">
        <v>15</v>
      </c>
      <c r="B23" s="192"/>
      <c r="C23" s="193" t="s">
        <v>521</v>
      </c>
      <c r="D23" s="194"/>
      <c r="E23" s="194"/>
      <c r="F23" s="194"/>
      <c r="G23" s="194"/>
      <c r="H23" s="194"/>
      <c r="I23" s="194"/>
      <c r="J23" s="195"/>
    </row>
    <row r="24" spans="1:10">
      <c r="A24" s="91"/>
      <c r="B24" s="92"/>
      <c r="C24" s="92"/>
      <c r="D24" s="92"/>
      <c r="E24" s="182"/>
      <c r="F24" s="182"/>
      <c r="G24" s="182"/>
      <c r="H24" s="182"/>
      <c r="I24" s="92"/>
      <c r="J24" s="94"/>
    </row>
    <row r="25" spans="1:10">
      <c r="A25" s="185" t="s">
        <v>16</v>
      </c>
      <c r="B25" s="192"/>
      <c r="C25" s="199" t="s">
        <v>522</v>
      </c>
      <c r="D25" s="200"/>
      <c r="E25" s="200"/>
      <c r="F25" s="200"/>
      <c r="G25" s="200"/>
      <c r="H25" s="200"/>
      <c r="I25" s="200"/>
      <c r="J25" s="201"/>
    </row>
    <row r="26" spans="1:10">
      <c r="A26" s="91"/>
      <c r="B26" s="92"/>
      <c r="C26" s="99"/>
      <c r="D26" s="92"/>
      <c r="E26" s="182"/>
      <c r="F26" s="182"/>
      <c r="G26" s="182"/>
      <c r="H26" s="182"/>
      <c r="I26" s="92"/>
      <c r="J26" s="94"/>
    </row>
    <row r="27" spans="1:10">
      <c r="A27" s="185" t="s">
        <v>17</v>
      </c>
      <c r="B27" s="192"/>
      <c r="C27" s="199" t="s">
        <v>523</v>
      </c>
      <c r="D27" s="200"/>
      <c r="E27" s="200"/>
      <c r="F27" s="200"/>
      <c r="G27" s="200"/>
      <c r="H27" s="200"/>
      <c r="I27" s="200"/>
      <c r="J27" s="201"/>
    </row>
    <row r="28" spans="1:10" ht="14.1" customHeight="1">
      <c r="A28" s="91"/>
      <c r="B28" s="92"/>
      <c r="C28" s="99"/>
      <c r="D28" s="92"/>
      <c r="E28" s="182"/>
      <c r="F28" s="182"/>
      <c r="G28" s="182"/>
      <c r="H28" s="182"/>
      <c r="I28" s="92"/>
      <c r="J28" s="94"/>
    </row>
    <row r="29" spans="1:10" ht="23.1" customHeight="1">
      <c r="A29" s="176" t="s">
        <v>18</v>
      </c>
      <c r="B29" s="192"/>
      <c r="C29" s="100">
        <v>2571</v>
      </c>
      <c r="D29" s="101"/>
      <c r="E29" s="198"/>
      <c r="F29" s="198"/>
      <c r="G29" s="198"/>
      <c r="H29" s="198"/>
      <c r="I29" s="102"/>
      <c r="J29" s="103"/>
    </row>
    <row r="30" spans="1:10">
      <c r="A30" s="91"/>
      <c r="B30" s="92"/>
      <c r="C30" s="92"/>
      <c r="D30" s="92"/>
      <c r="E30" s="182"/>
      <c r="F30" s="182"/>
      <c r="G30" s="182"/>
      <c r="H30" s="182"/>
      <c r="I30" s="102"/>
      <c r="J30" s="103"/>
    </row>
    <row r="31" spans="1:10">
      <c r="A31" s="185" t="s">
        <v>19</v>
      </c>
      <c r="B31" s="192"/>
      <c r="C31" s="116" t="s">
        <v>524</v>
      </c>
      <c r="D31" s="202" t="s">
        <v>20</v>
      </c>
      <c r="E31" s="203"/>
      <c r="F31" s="203"/>
      <c r="G31" s="203"/>
      <c r="H31" s="104"/>
      <c r="I31" s="105" t="s">
        <v>21</v>
      </c>
      <c r="J31" s="106" t="s">
        <v>22</v>
      </c>
    </row>
    <row r="32" spans="1:10">
      <c r="A32" s="185"/>
      <c r="B32" s="192"/>
      <c r="C32" s="107"/>
      <c r="D32" s="75"/>
      <c r="E32" s="197"/>
      <c r="F32" s="197"/>
      <c r="G32" s="197"/>
      <c r="H32" s="197"/>
      <c r="I32" s="102"/>
      <c r="J32" s="103"/>
    </row>
    <row r="33" spans="1:10">
      <c r="A33" s="185" t="s">
        <v>23</v>
      </c>
      <c r="B33" s="192"/>
      <c r="C33" s="100" t="s">
        <v>534</v>
      </c>
      <c r="D33" s="202" t="s">
        <v>24</v>
      </c>
      <c r="E33" s="203"/>
      <c r="F33" s="203"/>
      <c r="G33" s="203"/>
      <c r="H33" s="98"/>
      <c r="I33" s="105" t="s">
        <v>25</v>
      </c>
      <c r="J33" s="106" t="s">
        <v>26</v>
      </c>
    </row>
    <row r="34" spans="1:10">
      <c r="A34" s="91"/>
      <c r="B34" s="92"/>
      <c r="C34" s="92"/>
      <c r="D34" s="92"/>
      <c r="E34" s="182"/>
      <c r="F34" s="182"/>
      <c r="G34" s="182"/>
      <c r="H34" s="182"/>
      <c r="I34" s="92"/>
      <c r="J34" s="94"/>
    </row>
    <row r="35" spans="1:10">
      <c r="A35" s="202" t="s">
        <v>27</v>
      </c>
      <c r="B35" s="203"/>
      <c r="C35" s="203"/>
      <c r="D35" s="203"/>
      <c r="E35" s="203" t="s">
        <v>28</v>
      </c>
      <c r="F35" s="203"/>
      <c r="G35" s="203"/>
      <c r="H35" s="203"/>
      <c r="I35" s="203"/>
      <c r="J35" s="108" t="s">
        <v>29</v>
      </c>
    </row>
    <row r="36" spans="1:10">
      <c r="A36" s="91"/>
      <c r="B36" s="92"/>
      <c r="C36" s="92"/>
      <c r="D36" s="92"/>
      <c r="E36" s="182"/>
      <c r="F36" s="182"/>
      <c r="G36" s="182"/>
      <c r="H36" s="182"/>
      <c r="I36" s="92"/>
      <c r="J36" s="103"/>
    </row>
    <row r="37" spans="1:10">
      <c r="A37" s="204"/>
      <c r="B37" s="205"/>
      <c r="C37" s="205"/>
      <c r="D37" s="205"/>
      <c r="E37" s="204"/>
      <c r="F37" s="205"/>
      <c r="G37" s="205"/>
      <c r="H37" s="205"/>
      <c r="I37" s="206"/>
      <c r="J37" s="109"/>
    </row>
    <row r="38" spans="1:10">
      <c r="A38" s="91"/>
      <c r="B38" s="92"/>
      <c r="C38" s="99"/>
      <c r="D38" s="207"/>
      <c r="E38" s="207"/>
      <c r="F38" s="207"/>
      <c r="G38" s="207"/>
      <c r="H38" s="207"/>
      <c r="I38" s="207"/>
      <c r="J38" s="94"/>
    </row>
    <row r="39" spans="1:10">
      <c r="A39" s="204"/>
      <c r="B39" s="205"/>
      <c r="C39" s="205"/>
      <c r="D39" s="206"/>
      <c r="E39" s="204"/>
      <c r="F39" s="205"/>
      <c r="G39" s="205"/>
      <c r="H39" s="205"/>
      <c r="I39" s="206"/>
      <c r="J39" s="100"/>
    </row>
    <row r="40" spans="1:10">
      <c r="A40" s="91"/>
      <c r="B40" s="92"/>
      <c r="C40" s="99"/>
      <c r="D40" s="110"/>
      <c r="E40" s="207"/>
      <c r="F40" s="207"/>
      <c r="G40" s="207"/>
      <c r="H40" s="207"/>
      <c r="I40" s="93"/>
      <c r="J40" s="94"/>
    </row>
    <row r="41" spans="1:10">
      <c r="A41" s="204"/>
      <c r="B41" s="205"/>
      <c r="C41" s="205"/>
      <c r="D41" s="206"/>
      <c r="E41" s="204"/>
      <c r="F41" s="205"/>
      <c r="G41" s="205"/>
      <c r="H41" s="205"/>
      <c r="I41" s="206"/>
      <c r="J41" s="100"/>
    </row>
    <row r="42" spans="1:10">
      <c r="A42" s="91"/>
      <c r="B42" s="92"/>
      <c r="C42" s="99"/>
      <c r="D42" s="110"/>
      <c r="E42" s="207"/>
      <c r="F42" s="207"/>
      <c r="G42" s="207"/>
      <c r="H42" s="207"/>
      <c r="I42" s="93"/>
      <c r="J42" s="94"/>
    </row>
    <row r="43" spans="1:10">
      <c r="A43" s="204"/>
      <c r="B43" s="205"/>
      <c r="C43" s="205"/>
      <c r="D43" s="206"/>
      <c r="E43" s="204"/>
      <c r="F43" s="205"/>
      <c r="G43" s="205"/>
      <c r="H43" s="205"/>
      <c r="I43" s="206"/>
      <c r="J43" s="100"/>
    </row>
    <row r="44" spans="1:10">
      <c r="A44" s="111"/>
      <c r="B44" s="99"/>
      <c r="C44" s="208"/>
      <c r="D44" s="208"/>
      <c r="E44" s="182"/>
      <c r="F44" s="182"/>
      <c r="G44" s="208"/>
      <c r="H44" s="208"/>
      <c r="I44" s="208"/>
      <c r="J44" s="94"/>
    </row>
    <row r="45" spans="1:10">
      <c r="A45" s="204"/>
      <c r="B45" s="205"/>
      <c r="C45" s="205"/>
      <c r="D45" s="206"/>
      <c r="E45" s="204"/>
      <c r="F45" s="205"/>
      <c r="G45" s="205"/>
      <c r="H45" s="205"/>
      <c r="I45" s="206"/>
      <c r="J45" s="100"/>
    </row>
    <row r="46" spans="1:10">
      <c r="A46" s="111"/>
      <c r="B46" s="99"/>
      <c r="C46" s="99"/>
      <c r="D46" s="92"/>
      <c r="E46" s="209"/>
      <c r="F46" s="209"/>
      <c r="G46" s="208"/>
      <c r="H46" s="208"/>
      <c r="I46" s="92"/>
      <c r="J46" s="94"/>
    </row>
    <row r="47" spans="1:10">
      <c r="A47" s="204"/>
      <c r="B47" s="205"/>
      <c r="C47" s="205"/>
      <c r="D47" s="206"/>
      <c r="E47" s="204"/>
      <c r="F47" s="205"/>
      <c r="G47" s="205"/>
      <c r="H47" s="205"/>
      <c r="I47" s="206"/>
      <c r="J47" s="100"/>
    </row>
    <row r="48" spans="1:10">
      <c r="A48" s="111"/>
      <c r="B48" s="99"/>
      <c r="C48" s="99"/>
      <c r="D48" s="92"/>
      <c r="E48" s="182"/>
      <c r="F48" s="182"/>
      <c r="G48" s="208"/>
      <c r="H48" s="208"/>
      <c r="I48" s="92"/>
      <c r="J48" s="112" t="s">
        <v>30</v>
      </c>
    </row>
    <row r="49" spans="1:10">
      <c r="A49" s="111"/>
      <c r="B49" s="99"/>
      <c r="C49" s="99"/>
      <c r="D49" s="92"/>
      <c r="E49" s="182"/>
      <c r="F49" s="182"/>
      <c r="G49" s="208"/>
      <c r="H49" s="208"/>
      <c r="I49" s="92"/>
      <c r="J49" s="112" t="s">
        <v>31</v>
      </c>
    </row>
    <row r="50" spans="1:10" ht="14.45" customHeight="1">
      <c r="A50" s="176" t="s">
        <v>32</v>
      </c>
      <c r="B50" s="187"/>
      <c r="C50" s="188" t="s">
        <v>525</v>
      </c>
      <c r="D50" s="189"/>
      <c r="E50" s="212" t="s">
        <v>33</v>
      </c>
      <c r="F50" s="213"/>
      <c r="G50" s="193"/>
      <c r="H50" s="194"/>
      <c r="I50" s="194"/>
      <c r="J50" s="195"/>
    </row>
    <row r="51" spans="1:10">
      <c r="A51" s="111"/>
      <c r="B51" s="99"/>
      <c r="C51" s="208"/>
      <c r="D51" s="208"/>
      <c r="E51" s="182"/>
      <c r="F51" s="182"/>
      <c r="G51" s="214" t="s">
        <v>34</v>
      </c>
      <c r="H51" s="214"/>
      <c r="I51" s="214"/>
      <c r="J51" s="83"/>
    </row>
    <row r="52" spans="1:10" ht="14.1" customHeight="1">
      <c r="A52" s="176" t="s">
        <v>35</v>
      </c>
      <c r="B52" s="187"/>
      <c r="C52" s="193" t="s">
        <v>526</v>
      </c>
      <c r="D52" s="194"/>
      <c r="E52" s="194"/>
      <c r="F52" s="194"/>
      <c r="G52" s="194"/>
      <c r="H52" s="194"/>
      <c r="I52" s="194"/>
      <c r="J52" s="195"/>
    </row>
    <row r="53" spans="1:10">
      <c r="A53" s="91"/>
      <c r="B53" s="92"/>
      <c r="C53" s="198" t="s">
        <v>36</v>
      </c>
      <c r="D53" s="198"/>
      <c r="E53" s="198"/>
      <c r="F53" s="198"/>
      <c r="G53" s="198"/>
      <c r="H53" s="198"/>
      <c r="I53" s="198"/>
      <c r="J53" s="94"/>
    </row>
    <row r="54" spans="1:10">
      <c r="A54" s="176" t="s">
        <v>37</v>
      </c>
      <c r="B54" s="187"/>
      <c r="C54" s="210" t="s">
        <v>528</v>
      </c>
      <c r="D54" s="194"/>
      <c r="E54" s="195"/>
      <c r="F54" s="182"/>
      <c r="G54" s="182"/>
      <c r="H54" s="203"/>
      <c r="I54" s="203"/>
      <c r="J54" s="211"/>
    </row>
    <row r="55" spans="1:10">
      <c r="A55" s="91"/>
      <c r="B55" s="92"/>
      <c r="C55" s="99"/>
      <c r="D55" s="92"/>
      <c r="E55" s="182"/>
      <c r="F55" s="182"/>
      <c r="G55" s="182"/>
      <c r="H55" s="182"/>
      <c r="I55" s="92"/>
      <c r="J55" s="94"/>
    </row>
    <row r="56" spans="1:10" ht="14.45" customHeight="1">
      <c r="A56" s="176" t="s">
        <v>38</v>
      </c>
      <c r="B56" s="187"/>
      <c r="C56" s="220" t="s">
        <v>527</v>
      </c>
      <c r="D56" s="216"/>
      <c r="E56" s="216"/>
      <c r="F56" s="216"/>
      <c r="G56" s="216"/>
      <c r="H56" s="216"/>
      <c r="I56" s="216"/>
      <c r="J56" s="217"/>
    </row>
    <row r="57" spans="1:10">
      <c r="A57" s="91"/>
      <c r="B57" s="92"/>
      <c r="C57" s="92"/>
      <c r="D57" s="92"/>
      <c r="E57" s="182"/>
      <c r="F57" s="182"/>
      <c r="G57" s="182"/>
      <c r="H57" s="182"/>
      <c r="I57" s="92"/>
      <c r="J57" s="94"/>
    </row>
    <row r="58" spans="1:10">
      <c r="A58" s="176" t="s">
        <v>39</v>
      </c>
      <c r="B58" s="187"/>
      <c r="C58" s="215" t="s">
        <v>532</v>
      </c>
      <c r="D58" s="216"/>
      <c r="E58" s="216"/>
      <c r="F58" s="216"/>
      <c r="G58" s="216"/>
      <c r="H58" s="216"/>
      <c r="I58" s="216"/>
      <c r="J58" s="217"/>
    </row>
    <row r="59" spans="1:10" ht="14.45" customHeight="1">
      <c r="A59" s="91"/>
      <c r="B59" s="92"/>
      <c r="C59" s="218" t="s">
        <v>40</v>
      </c>
      <c r="D59" s="218"/>
      <c r="E59" s="218"/>
      <c r="F59" s="218"/>
      <c r="G59" s="92"/>
      <c r="H59" s="92"/>
      <c r="I59" s="92"/>
      <c r="J59" s="94"/>
    </row>
    <row r="60" spans="1:10">
      <c r="A60" s="176" t="s">
        <v>41</v>
      </c>
      <c r="B60" s="187"/>
      <c r="C60" s="215" t="s">
        <v>533</v>
      </c>
      <c r="D60" s="216"/>
      <c r="E60" s="216"/>
      <c r="F60" s="216"/>
      <c r="G60" s="216"/>
      <c r="H60" s="216"/>
      <c r="I60" s="216"/>
      <c r="J60" s="217"/>
    </row>
    <row r="61" spans="1:10" ht="14.45" customHeight="1">
      <c r="A61" s="113"/>
      <c r="B61" s="114"/>
      <c r="C61" s="219" t="s">
        <v>42</v>
      </c>
      <c r="D61" s="219"/>
      <c r="E61" s="219"/>
      <c r="F61" s="219"/>
      <c r="G61" s="219"/>
      <c r="H61" s="114"/>
      <c r="I61" s="114"/>
      <c r="J61" s="115"/>
    </row>
    <row r="68" ht="27" customHeight="1"/>
    <row r="72" ht="38.450000000000003" customHeight="1"/>
  </sheetData>
  <sheetProtection algorithmName="SHA-512" hashValue="XtGdYZmfTy9Lqlh9vJfEUZiyUZIhnJ4CizjB8EW3a5Blh9jAtZ8dtLuBPnNNQCrxEYXkgIJd3rwSbNhbWp2T4g==" saltValue="fSQyK+NQAIVUfsJ0kxScrw==" spinCount="100000" sheet="1" objects="1" scenarios="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2"/>
  <sheetViews>
    <sheetView tabSelected="1" zoomScaleNormal="100" zoomScaleSheetLayoutView="100" workbookViewId="0">
      <selection activeCell="L35" sqref="L35"/>
    </sheetView>
  </sheetViews>
  <sheetFormatPr defaultColWidth="8.85546875" defaultRowHeight="12.75"/>
  <cols>
    <col min="1" max="7" width="8.85546875" style="11"/>
    <col min="8" max="9" width="16.140625" style="35" customWidth="1"/>
    <col min="10" max="10" width="10.140625" style="11" bestFit="1" customWidth="1"/>
    <col min="11" max="16384" width="8.85546875" style="11"/>
  </cols>
  <sheetData>
    <row r="1" spans="1:9">
      <c r="A1" s="224" t="s">
        <v>43</v>
      </c>
      <c r="B1" s="225"/>
      <c r="C1" s="225"/>
      <c r="D1" s="225"/>
      <c r="E1" s="225"/>
      <c r="F1" s="225"/>
      <c r="G1" s="225"/>
      <c r="H1" s="225"/>
      <c r="I1" s="225"/>
    </row>
    <row r="2" spans="1:9">
      <c r="A2" s="226" t="s">
        <v>537</v>
      </c>
      <c r="B2" s="227"/>
      <c r="C2" s="227"/>
      <c r="D2" s="227"/>
      <c r="E2" s="227"/>
      <c r="F2" s="227"/>
      <c r="G2" s="227"/>
      <c r="H2" s="227"/>
      <c r="I2" s="227"/>
    </row>
    <row r="3" spans="1:9">
      <c r="A3" s="228" t="s">
        <v>44</v>
      </c>
      <c r="B3" s="229"/>
      <c r="C3" s="229"/>
      <c r="D3" s="229"/>
      <c r="E3" s="229"/>
      <c r="F3" s="229"/>
      <c r="G3" s="229"/>
      <c r="H3" s="229"/>
      <c r="I3" s="229"/>
    </row>
    <row r="4" spans="1:9">
      <c r="A4" s="230" t="s">
        <v>529</v>
      </c>
      <c r="B4" s="231"/>
      <c r="C4" s="231"/>
      <c r="D4" s="231"/>
      <c r="E4" s="231"/>
      <c r="F4" s="231"/>
      <c r="G4" s="231"/>
      <c r="H4" s="231"/>
      <c r="I4" s="232"/>
    </row>
    <row r="5" spans="1:9" ht="45">
      <c r="A5" s="235" t="s">
        <v>45</v>
      </c>
      <c r="B5" s="236"/>
      <c r="C5" s="236"/>
      <c r="D5" s="236"/>
      <c r="E5" s="236"/>
      <c r="F5" s="236"/>
      <c r="G5" s="12" t="s">
        <v>46</v>
      </c>
      <c r="H5" s="14" t="s">
        <v>47</v>
      </c>
      <c r="I5" s="14" t="s">
        <v>48</v>
      </c>
    </row>
    <row r="6" spans="1:9">
      <c r="A6" s="233">
        <v>1</v>
      </c>
      <c r="B6" s="234"/>
      <c r="C6" s="234"/>
      <c r="D6" s="234"/>
      <c r="E6" s="234"/>
      <c r="F6" s="234"/>
      <c r="G6" s="13">
        <v>2</v>
      </c>
      <c r="H6" s="14">
        <v>3</v>
      </c>
      <c r="I6" s="14">
        <v>4</v>
      </c>
    </row>
    <row r="7" spans="1:9">
      <c r="A7" s="237"/>
      <c r="B7" s="237"/>
      <c r="C7" s="237"/>
      <c r="D7" s="237"/>
      <c r="E7" s="237"/>
      <c r="F7" s="237"/>
      <c r="G7" s="237"/>
      <c r="H7" s="237"/>
      <c r="I7" s="237"/>
    </row>
    <row r="8" spans="1:9" ht="12.75" customHeight="1">
      <c r="A8" s="238" t="s">
        <v>49</v>
      </c>
      <c r="B8" s="238"/>
      <c r="C8" s="238"/>
      <c r="D8" s="238"/>
      <c r="E8" s="238"/>
      <c r="F8" s="238"/>
      <c r="G8" s="15">
        <v>1</v>
      </c>
      <c r="H8" s="33">
        <v>0</v>
      </c>
      <c r="I8" s="33">
        <v>0</v>
      </c>
    </row>
    <row r="9" spans="1:9" ht="12.75" customHeight="1">
      <c r="A9" s="223" t="s">
        <v>50</v>
      </c>
      <c r="B9" s="223"/>
      <c r="C9" s="223"/>
      <c r="D9" s="223"/>
      <c r="E9" s="223"/>
      <c r="F9" s="223"/>
      <c r="G9" s="16">
        <v>2</v>
      </c>
      <c r="H9" s="34">
        <f>H10+H17+H27+H38+H43</f>
        <v>236507700</v>
      </c>
      <c r="I9" s="34">
        <f>I10+I17+I27+I38+I43</f>
        <v>234131270.87</v>
      </c>
    </row>
    <row r="10" spans="1:9" ht="12.75" customHeight="1">
      <c r="A10" s="222" t="s">
        <v>51</v>
      </c>
      <c r="B10" s="222"/>
      <c r="C10" s="222"/>
      <c r="D10" s="222"/>
      <c r="E10" s="222"/>
      <c r="F10" s="222"/>
      <c r="G10" s="16">
        <v>3</v>
      </c>
      <c r="H10" s="34">
        <f>H11+H12+H13+H14+H15+H16</f>
        <v>225833</v>
      </c>
      <c r="I10" s="34">
        <f>I11+I12+I13+I14+I15+I16</f>
        <v>347256.66</v>
      </c>
    </row>
    <row r="11" spans="1:9" ht="12.75" customHeight="1">
      <c r="A11" s="221" t="s">
        <v>52</v>
      </c>
      <c r="B11" s="221"/>
      <c r="C11" s="221"/>
      <c r="D11" s="221"/>
      <c r="E11" s="221"/>
      <c r="F11" s="221"/>
      <c r="G11" s="15">
        <v>4</v>
      </c>
      <c r="H11" s="33">
        <v>0</v>
      </c>
      <c r="I11" s="33">
        <v>0</v>
      </c>
    </row>
    <row r="12" spans="1:9" ht="23.1" customHeight="1">
      <c r="A12" s="221" t="s">
        <v>53</v>
      </c>
      <c r="B12" s="221"/>
      <c r="C12" s="221"/>
      <c r="D12" s="221"/>
      <c r="E12" s="221"/>
      <c r="F12" s="221"/>
      <c r="G12" s="15">
        <v>5</v>
      </c>
      <c r="H12" s="33">
        <v>225833</v>
      </c>
      <c r="I12" s="33">
        <v>347256.66</v>
      </c>
    </row>
    <row r="13" spans="1:9" ht="12.75" customHeight="1">
      <c r="A13" s="221" t="s">
        <v>54</v>
      </c>
      <c r="B13" s="221"/>
      <c r="C13" s="221"/>
      <c r="D13" s="221"/>
      <c r="E13" s="221"/>
      <c r="F13" s="221"/>
      <c r="G13" s="15">
        <v>6</v>
      </c>
      <c r="H13" s="33">
        <v>0</v>
      </c>
      <c r="I13" s="33">
        <v>0</v>
      </c>
    </row>
    <row r="14" spans="1:9" ht="12.75" customHeight="1">
      <c r="A14" s="221" t="s">
        <v>55</v>
      </c>
      <c r="B14" s="221"/>
      <c r="C14" s="221"/>
      <c r="D14" s="221"/>
      <c r="E14" s="221"/>
      <c r="F14" s="221"/>
      <c r="G14" s="15">
        <v>7</v>
      </c>
      <c r="H14" s="33">
        <v>0</v>
      </c>
      <c r="I14" s="33">
        <v>0</v>
      </c>
    </row>
    <row r="15" spans="1:9" ht="12.75" customHeight="1">
      <c r="A15" s="221" t="s">
        <v>56</v>
      </c>
      <c r="B15" s="221"/>
      <c r="C15" s="221"/>
      <c r="D15" s="221"/>
      <c r="E15" s="221"/>
      <c r="F15" s="221"/>
      <c r="G15" s="15">
        <v>8</v>
      </c>
      <c r="H15" s="33">
        <v>0</v>
      </c>
      <c r="I15" s="33">
        <v>0</v>
      </c>
    </row>
    <row r="16" spans="1:9" ht="12.75" customHeight="1">
      <c r="A16" s="221" t="s">
        <v>57</v>
      </c>
      <c r="B16" s="221"/>
      <c r="C16" s="221"/>
      <c r="D16" s="221"/>
      <c r="E16" s="221"/>
      <c r="F16" s="221"/>
      <c r="G16" s="15">
        <v>9</v>
      </c>
      <c r="H16" s="33">
        <v>0</v>
      </c>
      <c r="I16" s="33">
        <v>0</v>
      </c>
    </row>
    <row r="17" spans="1:9" ht="12.75" customHeight="1">
      <c r="A17" s="222" t="s">
        <v>58</v>
      </c>
      <c r="B17" s="222"/>
      <c r="C17" s="222"/>
      <c r="D17" s="222"/>
      <c r="E17" s="222"/>
      <c r="F17" s="222"/>
      <c r="G17" s="16">
        <v>10</v>
      </c>
      <c r="H17" s="34">
        <f>H18+H19+H20+H21+H22+H23+H24+H25+H26</f>
        <v>166008463</v>
      </c>
      <c r="I17" s="34">
        <f>I18+I19+I20+I21+I22+I23+I24+I25+I26</f>
        <v>186466922.88</v>
      </c>
    </row>
    <row r="18" spans="1:9" ht="12.75" customHeight="1">
      <c r="A18" s="221" t="s">
        <v>59</v>
      </c>
      <c r="B18" s="221"/>
      <c r="C18" s="221"/>
      <c r="D18" s="221"/>
      <c r="E18" s="221"/>
      <c r="F18" s="221"/>
      <c r="G18" s="15">
        <v>11</v>
      </c>
      <c r="H18" s="33">
        <v>15605344</v>
      </c>
      <c r="I18" s="33">
        <v>15605344.050000001</v>
      </c>
    </row>
    <row r="19" spans="1:9" ht="12.75" customHeight="1">
      <c r="A19" s="221" t="s">
        <v>60</v>
      </c>
      <c r="B19" s="221"/>
      <c r="C19" s="221"/>
      <c r="D19" s="221"/>
      <c r="E19" s="221"/>
      <c r="F19" s="221"/>
      <c r="G19" s="15">
        <v>12</v>
      </c>
      <c r="H19" s="33">
        <v>54703760</v>
      </c>
      <c r="I19" s="33">
        <v>63556029.359999999</v>
      </c>
    </row>
    <row r="20" spans="1:9" ht="12.75" customHeight="1">
      <c r="A20" s="221" t="s">
        <v>61</v>
      </c>
      <c r="B20" s="221"/>
      <c r="C20" s="221"/>
      <c r="D20" s="221"/>
      <c r="E20" s="221"/>
      <c r="F20" s="221"/>
      <c r="G20" s="15">
        <v>13</v>
      </c>
      <c r="H20" s="33">
        <v>51169528</v>
      </c>
      <c r="I20" s="33">
        <v>59069828.93</v>
      </c>
    </row>
    <row r="21" spans="1:9" ht="12.75" customHeight="1">
      <c r="A21" s="221" t="s">
        <v>62</v>
      </c>
      <c r="B21" s="221"/>
      <c r="C21" s="221"/>
      <c r="D21" s="221"/>
      <c r="E21" s="221"/>
      <c r="F21" s="221"/>
      <c r="G21" s="15">
        <v>14</v>
      </c>
      <c r="H21" s="33">
        <v>16177467</v>
      </c>
      <c r="I21" s="33">
        <v>16328620.02</v>
      </c>
    </row>
    <row r="22" spans="1:9" ht="12.75" customHeight="1">
      <c r="A22" s="221" t="s">
        <v>63</v>
      </c>
      <c r="B22" s="221"/>
      <c r="C22" s="221"/>
      <c r="D22" s="221"/>
      <c r="E22" s="221"/>
      <c r="F22" s="221"/>
      <c r="G22" s="15">
        <v>15</v>
      </c>
      <c r="H22" s="33">
        <v>0</v>
      </c>
      <c r="I22" s="33">
        <v>0</v>
      </c>
    </row>
    <row r="23" spans="1:9" ht="12.75" customHeight="1">
      <c r="A23" s="221" t="s">
        <v>64</v>
      </c>
      <c r="B23" s="221"/>
      <c r="C23" s="221"/>
      <c r="D23" s="221"/>
      <c r="E23" s="221"/>
      <c r="F23" s="221"/>
      <c r="G23" s="15">
        <v>16</v>
      </c>
      <c r="H23" s="33">
        <v>0</v>
      </c>
      <c r="I23" s="33">
        <v>0</v>
      </c>
    </row>
    <row r="24" spans="1:9" ht="12.75" customHeight="1">
      <c r="A24" s="221" t="s">
        <v>65</v>
      </c>
      <c r="B24" s="221"/>
      <c r="C24" s="221"/>
      <c r="D24" s="221"/>
      <c r="E24" s="221"/>
      <c r="F24" s="221"/>
      <c r="G24" s="15">
        <v>17</v>
      </c>
      <c r="H24" s="33">
        <v>28291939</v>
      </c>
      <c r="I24" s="33">
        <v>31854456.879999999</v>
      </c>
    </row>
    <row r="25" spans="1:9" ht="12.75" customHeight="1">
      <c r="A25" s="221" t="s">
        <v>66</v>
      </c>
      <c r="B25" s="221"/>
      <c r="C25" s="221"/>
      <c r="D25" s="221"/>
      <c r="E25" s="221"/>
      <c r="F25" s="221"/>
      <c r="G25" s="15">
        <v>18</v>
      </c>
      <c r="H25" s="33">
        <v>60425</v>
      </c>
      <c r="I25" s="33">
        <v>52643.64</v>
      </c>
    </row>
    <row r="26" spans="1:9" ht="12.75" customHeight="1">
      <c r="A26" s="221" t="s">
        <v>67</v>
      </c>
      <c r="B26" s="221"/>
      <c r="C26" s="221"/>
      <c r="D26" s="221"/>
      <c r="E26" s="221"/>
      <c r="F26" s="221"/>
      <c r="G26" s="15">
        <v>19</v>
      </c>
      <c r="H26" s="33">
        <v>0</v>
      </c>
      <c r="I26" s="33">
        <v>0</v>
      </c>
    </row>
    <row r="27" spans="1:9" ht="12.75" customHeight="1">
      <c r="A27" s="222" t="s">
        <v>68</v>
      </c>
      <c r="B27" s="222"/>
      <c r="C27" s="222"/>
      <c r="D27" s="222"/>
      <c r="E27" s="222"/>
      <c r="F27" s="222"/>
      <c r="G27" s="16">
        <v>20</v>
      </c>
      <c r="H27" s="34">
        <f>SUM(H28:H37)</f>
        <v>32986033</v>
      </c>
      <c r="I27" s="34">
        <f>SUM(I28:I37)</f>
        <v>24795092.199999999</v>
      </c>
    </row>
    <row r="28" spans="1:9" ht="12.75" customHeight="1">
      <c r="A28" s="221" t="s">
        <v>69</v>
      </c>
      <c r="B28" s="221"/>
      <c r="C28" s="221"/>
      <c r="D28" s="221"/>
      <c r="E28" s="221"/>
      <c r="F28" s="221"/>
      <c r="G28" s="15">
        <v>21</v>
      </c>
      <c r="H28" s="33">
        <v>1052798</v>
      </c>
      <c r="I28" s="33">
        <v>1052797.8999999999</v>
      </c>
    </row>
    <row r="29" spans="1:9" ht="12.75" customHeight="1">
      <c r="A29" s="221" t="s">
        <v>70</v>
      </c>
      <c r="B29" s="221"/>
      <c r="C29" s="221"/>
      <c r="D29" s="221"/>
      <c r="E29" s="221"/>
      <c r="F29" s="221"/>
      <c r="G29" s="15">
        <v>22</v>
      </c>
      <c r="H29" s="33">
        <v>0</v>
      </c>
      <c r="I29" s="33">
        <v>0</v>
      </c>
    </row>
    <row r="30" spans="1:9" ht="12.75" customHeight="1">
      <c r="A30" s="221" t="s">
        <v>71</v>
      </c>
      <c r="B30" s="221"/>
      <c r="C30" s="221"/>
      <c r="D30" s="221"/>
      <c r="E30" s="221"/>
      <c r="F30" s="221"/>
      <c r="G30" s="15">
        <v>23</v>
      </c>
      <c r="H30" s="33">
        <v>0</v>
      </c>
      <c r="I30" s="33">
        <v>0</v>
      </c>
    </row>
    <row r="31" spans="1:9" ht="24" customHeight="1">
      <c r="A31" s="221" t="s">
        <v>72</v>
      </c>
      <c r="B31" s="221"/>
      <c r="C31" s="221"/>
      <c r="D31" s="221"/>
      <c r="E31" s="221"/>
      <c r="F31" s="221"/>
      <c r="G31" s="15">
        <v>24</v>
      </c>
      <c r="H31" s="33">
        <v>0</v>
      </c>
      <c r="I31" s="33">
        <v>0</v>
      </c>
    </row>
    <row r="32" spans="1:9" ht="23.45" customHeight="1">
      <c r="A32" s="221" t="s">
        <v>73</v>
      </c>
      <c r="B32" s="221"/>
      <c r="C32" s="221"/>
      <c r="D32" s="221"/>
      <c r="E32" s="221"/>
      <c r="F32" s="221"/>
      <c r="G32" s="15">
        <v>25</v>
      </c>
      <c r="H32" s="33">
        <v>0</v>
      </c>
      <c r="I32" s="33">
        <v>0</v>
      </c>
    </row>
    <row r="33" spans="1:9" ht="21.6" customHeight="1">
      <c r="A33" s="221" t="s">
        <v>74</v>
      </c>
      <c r="B33" s="221"/>
      <c r="C33" s="221"/>
      <c r="D33" s="221"/>
      <c r="E33" s="221"/>
      <c r="F33" s="221"/>
      <c r="G33" s="15">
        <v>26</v>
      </c>
      <c r="H33" s="33">
        <v>0</v>
      </c>
      <c r="I33" s="33">
        <v>0</v>
      </c>
    </row>
    <row r="34" spans="1:9" ht="12.75" customHeight="1">
      <c r="A34" s="221" t="s">
        <v>75</v>
      </c>
      <c r="B34" s="221"/>
      <c r="C34" s="221"/>
      <c r="D34" s="221"/>
      <c r="E34" s="221"/>
      <c r="F34" s="221"/>
      <c r="G34" s="15">
        <v>27</v>
      </c>
      <c r="H34" s="33">
        <v>0</v>
      </c>
      <c r="I34" s="33">
        <v>0</v>
      </c>
    </row>
    <row r="35" spans="1:9" ht="12.75" customHeight="1">
      <c r="A35" s="221" t="s">
        <v>76</v>
      </c>
      <c r="B35" s="221"/>
      <c r="C35" s="221"/>
      <c r="D35" s="221"/>
      <c r="E35" s="221"/>
      <c r="F35" s="221"/>
      <c r="G35" s="15">
        <v>28</v>
      </c>
      <c r="H35" s="33">
        <v>31933235</v>
      </c>
      <c r="I35" s="33">
        <v>23742294.300000001</v>
      </c>
    </row>
    <row r="36" spans="1:9" ht="12.75" customHeight="1">
      <c r="A36" s="221" t="s">
        <v>77</v>
      </c>
      <c r="B36" s="221"/>
      <c r="C36" s="221"/>
      <c r="D36" s="221"/>
      <c r="E36" s="221"/>
      <c r="F36" s="221"/>
      <c r="G36" s="15">
        <v>29</v>
      </c>
      <c r="H36" s="33">
        <v>0</v>
      </c>
      <c r="I36" s="33">
        <v>0</v>
      </c>
    </row>
    <row r="37" spans="1:9" ht="12.75" customHeight="1">
      <c r="A37" s="221" t="s">
        <v>78</v>
      </c>
      <c r="B37" s="221"/>
      <c r="C37" s="221"/>
      <c r="D37" s="221"/>
      <c r="E37" s="221"/>
      <c r="F37" s="221"/>
      <c r="G37" s="15">
        <v>30</v>
      </c>
      <c r="H37" s="33">
        <v>0</v>
      </c>
      <c r="I37" s="33">
        <v>0</v>
      </c>
    </row>
    <row r="38" spans="1:9" ht="12.75" customHeight="1">
      <c r="A38" s="222" t="s">
        <v>79</v>
      </c>
      <c r="B38" s="222"/>
      <c r="C38" s="222"/>
      <c r="D38" s="222"/>
      <c r="E38" s="222"/>
      <c r="F38" s="222"/>
      <c r="G38" s="16">
        <v>31</v>
      </c>
      <c r="H38" s="34">
        <f>H39+H40+H41+H42</f>
        <v>21838477</v>
      </c>
      <c r="I38" s="34">
        <f>I39+I40+I41+I42</f>
        <v>14124953.140000001</v>
      </c>
    </row>
    <row r="39" spans="1:9" ht="12.75" customHeight="1">
      <c r="A39" s="221" t="s">
        <v>80</v>
      </c>
      <c r="B39" s="221"/>
      <c r="C39" s="221"/>
      <c r="D39" s="221"/>
      <c r="E39" s="221"/>
      <c r="F39" s="221"/>
      <c r="G39" s="15">
        <v>32</v>
      </c>
      <c r="H39" s="33">
        <v>0</v>
      </c>
      <c r="I39" s="33">
        <v>0</v>
      </c>
    </row>
    <row r="40" spans="1:9" ht="27" customHeight="1">
      <c r="A40" s="221" t="s">
        <v>81</v>
      </c>
      <c r="B40" s="221"/>
      <c r="C40" s="221"/>
      <c r="D40" s="221"/>
      <c r="E40" s="221"/>
      <c r="F40" s="221"/>
      <c r="G40" s="15">
        <v>33</v>
      </c>
      <c r="H40" s="33">
        <v>0</v>
      </c>
      <c r="I40" s="33">
        <v>0</v>
      </c>
    </row>
    <row r="41" spans="1:9" ht="12.75" customHeight="1">
      <c r="A41" s="221" t="s">
        <v>82</v>
      </c>
      <c r="B41" s="221"/>
      <c r="C41" s="221"/>
      <c r="D41" s="221"/>
      <c r="E41" s="221"/>
      <c r="F41" s="221"/>
      <c r="G41" s="15">
        <v>34</v>
      </c>
      <c r="H41" s="33">
        <v>21361786</v>
      </c>
      <c r="I41" s="33">
        <v>13688818.49</v>
      </c>
    </row>
    <row r="42" spans="1:9" ht="12.75" customHeight="1">
      <c r="A42" s="221" t="s">
        <v>83</v>
      </c>
      <c r="B42" s="221"/>
      <c r="C42" s="221"/>
      <c r="D42" s="221"/>
      <c r="E42" s="221"/>
      <c r="F42" s="221"/>
      <c r="G42" s="15">
        <v>35</v>
      </c>
      <c r="H42" s="33">
        <v>476691</v>
      </c>
      <c r="I42" s="33">
        <v>436134.65</v>
      </c>
    </row>
    <row r="43" spans="1:9" ht="12.75" customHeight="1">
      <c r="A43" s="221" t="s">
        <v>84</v>
      </c>
      <c r="B43" s="221"/>
      <c r="C43" s="221"/>
      <c r="D43" s="221"/>
      <c r="E43" s="221"/>
      <c r="F43" s="221"/>
      <c r="G43" s="15">
        <v>36</v>
      </c>
      <c r="H43" s="33">
        <v>15448894</v>
      </c>
      <c r="I43" s="33">
        <v>8397045.9900000002</v>
      </c>
    </row>
    <row r="44" spans="1:9" ht="12.75" customHeight="1">
      <c r="A44" s="223" t="s">
        <v>85</v>
      </c>
      <c r="B44" s="223"/>
      <c r="C44" s="223"/>
      <c r="D44" s="223"/>
      <c r="E44" s="223"/>
      <c r="F44" s="223"/>
      <c r="G44" s="16">
        <v>37</v>
      </c>
      <c r="H44" s="34">
        <f>H45+H53+H60+H70</f>
        <v>649161762</v>
      </c>
      <c r="I44" s="34">
        <f>I45+I53+I60+I70</f>
        <v>519614298.51999998</v>
      </c>
    </row>
    <row r="45" spans="1:9" ht="12.75" customHeight="1">
      <c r="A45" s="222" t="s">
        <v>86</v>
      </c>
      <c r="B45" s="222"/>
      <c r="C45" s="222"/>
      <c r="D45" s="222"/>
      <c r="E45" s="222"/>
      <c r="F45" s="222"/>
      <c r="G45" s="16">
        <v>38</v>
      </c>
      <c r="H45" s="34">
        <f>SUM(H46:H52)</f>
        <v>170522390</v>
      </c>
      <c r="I45" s="34">
        <f>SUM(I46:I52)</f>
        <v>44178636.399999999</v>
      </c>
    </row>
    <row r="46" spans="1:9" ht="12.75" customHeight="1">
      <c r="A46" s="221" t="s">
        <v>87</v>
      </c>
      <c r="B46" s="221"/>
      <c r="C46" s="221"/>
      <c r="D46" s="221"/>
      <c r="E46" s="221"/>
      <c r="F46" s="221"/>
      <c r="G46" s="15">
        <v>39</v>
      </c>
      <c r="H46" s="33">
        <v>0</v>
      </c>
      <c r="I46" s="33">
        <v>0</v>
      </c>
    </row>
    <row r="47" spans="1:9" ht="12.75" customHeight="1">
      <c r="A47" s="221" t="s">
        <v>88</v>
      </c>
      <c r="B47" s="221"/>
      <c r="C47" s="221"/>
      <c r="D47" s="221"/>
      <c r="E47" s="221"/>
      <c r="F47" s="221"/>
      <c r="G47" s="15">
        <v>40</v>
      </c>
      <c r="H47" s="33">
        <v>170522390</v>
      </c>
      <c r="I47" s="33">
        <v>44178636.399999999</v>
      </c>
    </row>
    <row r="48" spans="1:9" ht="12.75" customHeight="1">
      <c r="A48" s="221" t="s">
        <v>89</v>
      </c>
      <c r="B48" s="221"/>
      <c r="C48" s="221"/>
      <c r="D48" s="221"/>
      <c r="E48" s="221"/>
      <c r="F48" s="221"/>
      <c r="G48" s="15">
        <v>41</v>
      </c>
      <c r="H48" s="33">
        <v>0</v>
      </c>
      <c r="I48" s="33">
        <v>0</v>
      </c>
    </row>
    <row r="49" spans="1:9" ht="12.75" customHeight="1">
      <c r="A49" s="221" t="s">
        <v>90</v>
      </c>
      <c r="B49" s="221"/>
      <c r="C49" s="221"/>
      <c r="D49" s="221"/>
      <c r="E49" s="221"/>
      <c r="F49" s="221"/>
      <c r="G49" s="15">
        <v>42</v>
      </c>
      <c r="H49" s="33">
        <v>0</v>
      </c>
      <c r="I49" s="33">
        <v>0</v>
      </c>
    </row>
    <row r="50" spans="1:9" ht="12.75" customHeight="1">
      <c r="A50" s="221" t="s">
        <v>91</v>
      </c>
      <c r="B50" s="221"/>
      <c r="C50" s="221"/>
      <c r="D50" s="221"/>
      <c r="E50" s="221"/>
      <c r="F50" s="221"/>
      <c r="G50" s="15">
        <v>43</v>
      </c>
      <c r="H50" s="33">
        <v>0</v>
      </c>
      <c r="I50" s="33">
        <v>0</v>
      </c>
    </row>
    <row r="51" spans="1:9" ht="12.75" customHeight="1">
      <c r="A51" s="221" t="s">
        <v>92</v>
      </c>
      <c r="B51" s="221"/>
      <c r="C51" s="221"/>
      <c r="D51" s="221"/>
      <c r="E51" s="221"/>
      <c r="F51" s="221"/>
      <c r="G51" s="15">
        <v>44</v>
      </c>
      <c r="H51" s="33">
        <v>0</v>
      </c>
      <c r="I51" s="33">
        <v>0</v>
      </c>
    </row>
    <row r="52" spans="1:9" ht="12.75" customHeight="1">
      <c r="A52" s="221" t="s">
        <v>93</v>
      </c>
      <c r="B52" s="221"/>
      <c r="C52" s="221"/>
      <c r="D52" s="221"/>
      <c r="E52" s="221"/>
      <c r="F52" s="221"/>
      <c r="G52" s="15">
        <v>45</v>
      </c>
      <c r="H52" s="33">
        <v>0</v>
      </c>
      <c r="I52" s="33">
        <v>0</v>
      </c>
    </row>
    <row r="53" spans="1:9" ht="12.75" customHeight="1">
      <c r="A53" s="222" t="s">
        <v>94</v>
      </c>
      <c r="B53" s="222"/>
      <c r="C53" s="222"/>
      <c r="D53" s="222"/>
      <c r="E53" s="222"/>
      <c r="F53" s="222"/>
      <c r="G53" s="16">
        <v>46</v>
      </c>
      <c r="H53" s="34">
        <f>SUM(H54:H59)</f>
        <v>357907596</v>
      </c>
      <c r="I53" s="34">
        <f>SUM(I54:I59)</f>
        <v>192626443.58000001</v>
      </c>
    </row>
    <row r="54" spans="1:9" ht="12.75" customHeight="1">
      <c r="A54" s="221" t="s">
        <v>95</v>
      </c>
      <c r="B54" s="221"/>
      <c r="C54" s="221"/>
      <c r="D54" s="221"/>
      <c r="E54" s="221"/>
      <c r="F54" s="221"/>
      <c r="G54" s="15">
        <v>47</v>
      </c>
      <c r="H54" s="33">
        <v>8462334</v>
      </c>
      <c r="I54" s="33">
        <v>10027853.34</v>
      </c>
    </row>
    <row r="55" spans="1:9" ht="23.45" customHeight="1">
      <c r="A55" s="221" t="s">
        <v>96</v>
      </c>
      <c r="B55" s="221"/>
      <c r="C55" s="221"/>
      <c r="D55" s="221"/>
      <c r="E55" s="221"/>
      <c r="F55" s="221"/>
      <c r="G55" s="15">
        <v>48</v>
      </c>
      <c r="H55" s="33">
        <v>116093195</v>
      </c>
      <c r="I55" s="33">
        <v>87904822.859999999</v>
      </c>
    </row>
    <row r="56" spans="1:9" ht="12.75" customHeight="1">
      <c r="A56" s="221" t="s">
        <v>97</v>
      </c>
      <c r="B56" s="221"/>
      <c r="C56" s="221"/>
      <c r="D56" s="221"/>
      <c r="E56" s="221"/>
      <c r="F56" s="221"/>
      <c r="G56" s="15">
        <v>49</v>
      </c>
      <c r="H56" s="33">
        <v>207009285</v>
      </c>
      <c r="I56" s="33">
        <v>81353018.930000007</v>
      </c>
    </row>
    <row r="57" spans="1:9" ht="12.75" customHeight="1">
      <c r="A57" s="221" t="s">
        <v>98</v>
      </c>
      <c r="B57" s="221"/>
      <c r="C57" s="221"/>
      <c r="D57" s="221"/>
      <c r="E57" s="221"/>
      <c r="F57" s="221"/>
      <c r="G57" s="15">
        <v>50</v>
      </c>
      <c r="H57" s="33">
        <v>0</v>
      </c>
      <c r="I57" s="33">
        <v>0</v>
      </c>
    </row>
    <row r="58" spans="1:9" ht="12.75" customHeight="1">
      <c r="A58" s="221" t="s">
        <v>99</v>
      </c>
      <c r="B58" s="221"/>
      <c r="C58" s="221"/>
      <c r="D58" s="221"/>
      <c r="E58" s="221"/>
      <c r="F58" s="221"/>
      <c r="G58" s="15">
        <v>51</v>
      </c>
      <c r="H58" s="33">
        <v>16367325</v>
      </c>
      <c r="I58" s="33">
        <v>11651467.550000001</v>
      </c>
    </row>
    <row r="59" spans="1:9" ht="12.75" customHeight="1">
      <c r="A59" s="221" t="s">
        <v>100</v>
      </c>
      <c r="B59" s="221"/>
      <c r="C59" s="221"/>
      <c r="D59" s="221"/>
      <c r="E59" s="221"/>
      <c r="F59" s="221"/>
      <c r="G59" s="15">
        <v>52</v>
      </c>
      <c r="H59" s="33">
        <v>9975457</v>
      </c>
      <c r="I59" s="33">
        <v>1689280.8999999997</v>
      </c>
    </row>
    <row r="60" spans="1:9" ht="12.75" customHeight="1">
      <c r="A60" s="222" t="s">
        <v>101</v>
      </c>
      <c r="B60" s="222"/>
      <c r="C60" s="222"/>
      <c r="D60" s="222"/>
      <c r="E60" s="222"/>
      <c r="F60" s="222"/>
      <c r="G60" s="16">
        <v>53</v>
      </c>
      <c r="H60" s="34">
        <f>SUM(H61:H69)</f>
        <v>38899254</v>
      </c>
      <c r="I60" s="34">
        <f>SUM(I61:I69)</f>
        <v>36976148.210000001</v>
      </c>
    </row>
    <row r="61" spans="1:9" ht="12.75" customHeight="1">
      <c r="A61" s="221" t="s">
        <v>102</v>
      </c>
      <c r="B61" s="221"/>
      <c r="C61" s="221"/>
      <c r="D61" s="221"/>
      <c r="E61" s="221"/>
      <c r="F61" s="221"/>
      <c r="G61" s="15">
        <v>54</v>
      </c>
      <c r="H61" s="33">
        <v>1007535</v>
      </c>
      <c r="I61" s="33">
        <v>0</v>
      </c>
    </row>
    <row r="62" spans="1:9" ht="27.6" customHeight="1">
      <c r="A62" s="221" t="s">
        <v>103</v>
      </c>
      <c r="B62" s="221"/>
      <c r="C62" s="221"/>
      <c r="D62" s="221"/>
      <c r="E62" s="221"/>
      <c r="F62" s="221"/>
      <c r="G62" s="15">
        <v>55</v>
      </c>
      <c r="H62" s="33">
        <v>0</v>
      </c>
      <c r="I62" s="33">
        <v>0</v>
      </c>
    </row>
    <row r="63" spans="1:9" ht="12.75" customHeight="1">
      <c r="A63" s="221" t="s">
        <v>104</v>
      </c>
      <c r="B63" s="221"/>
      <c r="C63" s="221"/>
      <c r="D63" s="221"/>
      <c r="E63" s="221"/>
      <c r="F63" s="221"/>
      <c r="G63" s="15">
        <v>56</v>
      </c>
      <c r="H63" s="33">
        <v>0</v>
      </c>
      <c r="I63" s="33">
        <v>0</v>
      </c>
    </row>
    <row r="64" spans="1:9" ht="26.1" customHeight="1">
      <c r="A64" s="221" t="s">
        <v>105</v>
      </c>
      <c r="B64" s="221"/>
      <c r="C64" s="221"/>
      <c r="D64" s="221"/>
      <c r="E64" s="221"/>
      <c r="F64" s="221"/>
      <c r="G64" s="15">
        <v>57</v>
      </c>
      <c r="H64" s="33">
        <v>0</v>
      </c>
      <c r="I64" s="33">
        <v>0</v>
      </c>
    </row>
    <row r="65" spans="1:9" ht="21.6" customHeight="1">
      <c r="A65" s="221" t="s">
        <v>106</v>
      </c>
      <c r="B65" s="221"/>
      <c r="C65" s="221"/>
      <c r="D65" s="221"/>
      <c r="E65" s="221"/>
      <c r="F65" s="221"/>
      <c r="G65" s="15">
        <v>58</v>
      </c>
      <c r="H65" s="33">
        <v>0</v>
      </c>
      <c r="I65" s="33">
        <v>0</v>
      </c>
    </row>
    <row r="66" spans="1:9" ht="21.6" customHeight="1">
      <c r="A66" s="221" t="s">
        <v>107</v>
      </c>
      <c r="B66" s="221"/>
      <c r="C66" s="221"/>
      <c r="D66" s="221"/>
      <c r="E66" s="221"/>
      <c r="F66" s="221"/>
      <c r="G66" s="15">
        <v>59</v>
      </c>
      <c r="H66" s="33">
        <v>0</v>
      </c>
      <c r="I66" s="33">
        <v>0</v>
      </c>
    </row>
    <row r="67" spans="1:9" ht="12.75" customHeight="1">
      <c r="A67" s="221" t="s">
        <v>108</v>
      </c>
      <c r="B67" s="221"/>
      <c r="C67" s="221"/>
      <c r="D67" s="221"/>
      <c r="E67" s="221"/>
      <c r="F67" s="221"/>
      <c r="G67" s="15">
        <v>60</v>
      </c>
      <c r="H67" s="33">
        <v>37891719</v>
      </c>
      <c r="I67" s="33">
        <v>32936148.210000001</v>
      </c>
    </row>
    <row r="68" spans="1:9" ht="12.75" customHeight="1">
      <c r="A68" s="221" t="s">
        <v>109</v>
      </c>
      <c r="B68" s="221"/>
      <c r="C68" s="221"/>
      <c r="D68" s="221"/>
      <c r="E68" s="221"/>
      <c r="F68" s="221"/>
      <c r="G68" s="15">
        <v>61</v>
      </c>
      <c r="H68" s="33">
        <v>0</v>
      </c>
      <c r="I68" s="33">
        <v>4040000</v>
      </c>
    </row>
    <row r="69" spans="1:9" ht="12.75" customHeight="1">
      <c r="A69" s="221" t="s">
        <v>110</v>
      </c>
      <c r="B69" s="221"/>
      <c r="C69" s="221"/>
      <c r="D69" s="221"/>
      <c r="E69" s="221"/>
      <c r="F69" s="221"/>
      <c r="G69" s="15">
        <v>62</v>
      </c>
      <c r="H69" s="33">
        <v>0</v>
      </c>
      <c r="I69" s="33">
        <v>0</v>
      </c>
    </row>
    <row r="70" spans="1:9" ht="12.75" customHeight="1">
      <c r="A70" s="221" t="s">
        <v>111</v>
      </c>
      <c r="B70" s="221"/>
      <c r="C70" s="221"/>
      <c r="D70" s="221"/>
      <c r="E70" s="221"/>
      <c r="F70" s="221"/>
      <c r="G70" s="15">
        <v>63</v>
      </c>
      <c r="H70" s="33">
        <v>81832522</v>
      </c>
      <c r="I70" s="33">
        <v>245833070.33000001</v>
      </c>
    </row>
    <row r="71" spans="1:9" ht="12.75" customHeight="1">
      <c r="A71" s="238" t="s">
        <v>112</v>
      </c>
      <c r="B71" s="238"/>
      <c r="C71" s="238"/>
      <c r="D71" s="238"/>
      <c r="E71" s="238"/>
      <c r="F71" s="238"/>
      <c r="G71" s="15">
        <v>64</v>
      </c>
      <c r="H71" s="33">
        <v>11056679</v>
      </c>
      <c r="I71" s="33">
        <v>32378858.289999999</v>
      </c>
    </row>
    <row r="72" spans="1:9" ht="12.75" customHeight="1">
      <c r="A72" s="223" t="s">
        <v>113</v>
      </c>
      <c r="B72" s="223"/>
      <c r="C72" s="223"/>
      <c r="D72" s="223"/>
      <c r="E72" s="223"/>
      <c r="F72" s="223"/>
      <c r="G72" s="16">
        <v>65</v>
      </c>
      <c r="H72" s="34">
        <f>H8+H9+H44+H71</f>
        <v>896726141</v>
      </c>
      <c r="I72" s="34">
        <f>I8+I9+I44+I71</f>
        <v>786124427.67999995</v>
      </c>
    </row>
    <row r="73" spans="1:9" ht="12.75" customHeight="1">
      <c r="A73" s="238" t="s">
        <v>114</v>
      </c>
      <c r="B73" s="238"/>
      <c r="C73" s="238"/>
      <c r="D73" s="238"/>
      <c r="E73" s="238"/>
      <c r="F73" s="238"/>
      <c r="G73" s="15">
        <v>66</v>
      </c>
      <c r="H73" s="33">
        <v>0</v>
      </c>
      <c r="I73" s="33">
        <v>0</v>
      </c>
    </row>
    <row r="74" spans="1:9">
      <c r="A74" s="240" t="s">
        <v>115</v>
      </c>
      <c r="B74" s="241"/>
      <c r="C74" s="241"/>
      <c r="D74" s="241"/>
      <c r="E74" s="241"/>
      <c r="F74" s="241"/>
      <c r="G74" s="241"/>
      <c r="H74" s="241"/>
      <c r="I74" s="241"/>
    </row>
    <row r="75" spans="1:9" ht="12.75" customHeight="1">
      <c r="A75" s="223" t="s">
        <v>116</v>
      </c>
      <c r="B75" s="223"/>
      <c r="C75" s="223"/>
      <c r="D75" s="223"/>
      <c r="E75" s="223"/>
      <c r="F75" s="223"/>
      <c r="G75" s="16">
        <v>67</v>
      </c>
      <c r="H75" s="34">
        <f>H76+H77+H78+H84+H85+H89+H92+H95</f>
        <v>293799903</v>
      </c>
      <c r="I75" s="34">
        <f>I76+I77+I78+I84+I85+I89+I92+I95</f>
        <v>307093381.63</v>
      </c>
    </row>
    <row r="76" spans="1:9" ht="12.75" customHeight="1">
      <c r="A76" s="221" t="s">
        <v>117</v>
      </c>
      <c r="B76" s="221"/>
      <c r="C76" s="221"/>
      <c r="D76" s="221"/>
      <c r="E76" s="221"/>
      <c r="F76" s="221"/>
      <c r="G76" s="15">
        <v>68</v>
      </c>
      <c r="H76" s="33">
        <v>133165000</v>
      </c>
      <c r="I76" s="33">
        <v>133165000</v>
      </c>
    </row>
    <row r="77" spans="1:9" ht="12.75" customHeight="1">
      <c r="A77" s="221" t="s">
        <v>118</v>
      </c>
      <c r="B77" s="221"/>
      <c r="C77" s="221"/>
      <c r="D77" s="221"/>
      <c r="E77" s="221"/>
      <c r="F77" s="221"/>
      <c r="G77" s="15">
        <v>69</v>
      </c>
      <c r="H77" s="33">
        <v>0</v>
      </c>
      <c r="I77" s="33">
        <v>0</v>
      </c>
    </row>
    <row r="78" spans="1:9" ht="12.75" customHeight="1">
      <c r="A78" s="222" t="s">
        <v>119</v>
      </c>
      <c r="B78" s="222"/>
      <c r="C78" s="222"/>
      <c r="D78" s="222"/>
      <c r="E78" s="222"/>
      <c r="F78" s="222"/>
      <c r="G78" s="16">
        <v>70</v>
      </c>
      <c r="H78" s="34">
        <f>SUM(H79:H83)</f>
        <v>21290256</v>
      </c>
      <c r="I78" s="34">
        <f>SUM(I79:I83)</f>
        <v>20055495.640000001</v>
      </c>
    </row>
    <row r="79" spans="1:9" ht="12.75" customHeight="1">
      <c r="A79" s="221" t="s">
        <v>120</v>
      </c>
      <c r="B79" s="221"/>
      <c r="C79" s="221"/>
      <c r="D79" s="221"/>
      <c r="E79" s="221"/>
      <c r="F79" s="221"/>
      <c r="G79" s="15">
        <v>71</v>
      </c>
      <c r="H79" s="33">
        <v>6658250</v>
      </c>
      <c r="I79" s="33">
        <v>6658250</v>
      </c>
    </row>
    <row r="80" spans="1:9" ht="12.75" customHeight="1">
      <c r="A80" s="221" t="s">
        <v>121</v>
      </c>
      <c r="B80" s="221"/>
      <c r="C80" s="221"/>
      <c r="D80" s="221"/>
      <c r="E80" s="221"/>
      <c r="F80" s="221"/>
      <c r="G80" s="15">
        <v>72</v>
      </c>
      <c r="H80" s="33">
        <v>14872546</v>
      </c>
      <c r="I80" s="33">
        <v>13903445.640000001</v>
      </c>
    </row>
    <row r="81" spans="1:9" ht="12.75" customHeight="1">
      <c r="A81" s="221" t="s">
        <v>122</v>
      </c>
      <c r="B81" s="221"/>
      <c r="C81" s="221"/>
      <c r="D81" s="221"/>
      <c r="E81" s="221"/>
      <c r="F81" s="221"/>
      <c r="G81" s="15">
        <v>73</v>
      </c>
      <c r="H81" s="33">
        <v>-240540</v>
      </c>
      <c r="I81" s="33">
        <v>-506200</v>
      </c>
    </row>
    <row r="82" spans="1:9" ht="12.75" customHeight="1">
      <c r="A82" s="221" t="s">
        <v>123</v>
      </c>
      <c r="B82" s="221"/>
      <c r="C82" s="221"/>
      <c r="D82" s="221"/>
      <c r="E82" s="221"/>
      <c r="F82" s="221"/>
      <c r="G82" s="15">
        <v>74</v>
      </c>
      <c r="H82" s="33">
        <v>0</v>
      </c>
      <c r="I82" s="33">
        <v>0</v>
      </c>
    </row>
    <row r="83" spans="1:9" ht="12.75" customHeight="1">
      <c r="A83" s="221" t="s">
        <v>124</v>
      </c>
      <c r="B83" s="221"/>
      <c r="C83" s="221"/>
      <c r="D83" s="221"/>
      <c r="E83" s="221"/>
      <c r="F83" s="221"/>
      <c r="G83" s="15">
        <v>75</v>
      </c>
      <c r="H83" s="33">
        <v>0</v>
      </c>
      <c r="I83" s="33">
        <v>0</v>
      </c>
    </row>
    <row r="84" spans="1:9" ht="12.75" customHeight="1">
      <c r="A84" s="239" t="s">
        <v>125</v>
      </c>
      <c r="B84" s="239"/>
      <c r="C84" s="239"/>
      <c r="D84" s="239"/>
      <c r="E84" s="239"/>
      <c r="F84" s="239"/>
      <c r="G84" s="117">
        <v>76</v>
      </c>
      <c r="H84" s="118">
        <v>0</v>
      </c>
      <c r="I84" s="118">
        <v>0</v>
      </c>
    </row>
    <row r="85" spans="1:9" ht="12.75" customHeight="1">
      <c r="A85" s="222" t="s">
        <v>126</v>
      </c>
      <c r="B85" s="222"/>
      <c r="C85" s="222"/>
      <c r="D85" s="222"/>
      <c r="E85" s="222"/>
      <c r="F85" s="222"/>
      <c r="G85" s="16">
        <v>77</v>
      </c>
      <c r="H85" s="34">
        <f>H86+H87+H88</f>
        <v>0</v>
      </c>
      <c r="I85" s="34">
        <f>I86+I87+I88</f>
        <v>0</v>
      </c>
    </row>
    <row r="86" spans="1:9" ht="12.75" customHeight="1">
      <c r="A86" s="221" t="s">
        <v>127</v>
      </c>
      <c r="B86" s="221"/>
      <c r="C86" s="221"/>
      <c r="D86" s="221"/>
      <c r="E86" s="221"/>
      <c r="F86" s="221"/>
      <c r="G86" s="15">
        <v>78</v>
      </c>
      <c r="H86" s="33">
        <v>0</v>
      </c>
      <c r="I86" s="33">
        <v>0</v>
      </c>
    </row>
    <row r="87" spans="1:9" ht="12.75" customHeight="1">
      <c r="A87" s="221" t="s">
        <v>128</v>
      </c>
      <c r="B87" s="221"/>
      <c r="C87" s="221"/>
      <c r="D87" s="221"/>
      <c r="E87" s="221"/>
      <c r="F87" s="221"/>
      <c r="G87" s="15">
        <v>79</v>
      </c>
      <c r="H87" s="33">
        <v>0</v>
      </c>
      <c r="I87" s="33">
        <v>0</v>
      </c>
    </row>
    <row r="88" spans="1:9" ht="12.75" customHeight="1">
      <c r="A88" s="221" t="s">
        <v>129</v>
      </c>
      <c r="B88" s="221"/>
      <c r="C88" s="221"/>
      <c r="D88" s="221"/>
      <c r="E88" s="221"/>
      <c r="F88" s="221"/>
      <c r="G88" s="15">
        <v>80</v>
      </c>
      <c r="H88" s="118">
        <v>0</v>
      </c>
      <c r="I88" s="118">
        <v>0</v>
      </c>
    </row>
    <row r="89" spans="1:9" ht="24" customHeight="1">
      <c r="A89" s="222" t="s">
        <v>130</v>
      </c>
      <c r="B89" s="222"/>
      <c r="C89" s="222"/>
      <c r="D89" s="222"/>
      <c r="E89" s="222"/>
      <c r="F89" s="222"/>
      <c r="G89" s="16">
        <v>81</v>
      </c>
      <c r="H89" s="34">
        <f>H90-H91</f>
        <v>43793578</v>
      </c>
      <c r="I89" s="34">
        <f>I90-I91</f>
        <v>77382005.090000004</v>
      </c>
    </row>
    <row r="90" spans="1:9" ht="12.75" customHeight="1">
      <c r="A90" s="221" t="s">
        <v>131</v>
      </c>
      <c r="B90" s="221"/>
      <c r="C90" s="221"/>
      <c r="D90" s="221"/>
      <c r="E90" s="221"/>
      <c r="F90" s="221"/>
      <c r="G90" s="15">
        <v>82</v>
      </c>
      <c r="H90" s="33">
        <v>43793578</v>
      </c>
      <c r="I90" s="33">
        <v>77382005.090000004</v>
      </c>
    </row>
    <row r="91" spans="1:9" ht="12.75" customHeight="1">
      <c r="A91" s="221" t="s">
        <v>132</v>
      </c>
      <c r="B91" s="221"/>
      <c r="C91" s="221"/>
      <c r="D91" s="221"/>
      <c r="E91" s="221"/>
      <c r="F91" s="221"/>
      <c r="G91" s="15">
        <v>83</v>
      </c>
      <c r="H91" s="33">
        <v>0</v>
      </c>
      <c r="I91" s="33">
        <v>0</v>
      </c>
    </row>
    <row r="92" spans="1:9" ht="12.75" customHeight="1">
      <c r="A92" s="222" t="s">
        <v>133</v>
      </c>
      <c r="B92" s="222"/>
      <c r="C92" s="222"/>
      <c r="D92" s="222"/>
      <c r="E92" s="222"/>
      <c r="F92" s="222"/>
      <c r="G92" s="16">
        <v>84</v>
      </c>
      <c r="H92" s="34">
        <f>H93-H94</f>
        <v>95551069</v>
      </c>
      <c r="I92" s="34">
        <f>I93-I94</f>
        <v>76490880.900000006</v>
      </c>
    </row>
    <row r="93" spans="1:9" ht="12.75" customHeight="1">
      <c r="A93" s="221" t="s">
        <v>134</v>
      </c>
      <c r="B93" s="221"/>
      <c r="C93" s="221"/>
      <c r="D93" s="221"/>
      <c r="E93" s="221"/>
      <c r="F93" s="221"/>
      <c r="G93" s="15">
        <v>85</v>
      </c>
      <c r="H93" s="33">
        <v>95551069</v>
      </c>
      <c r="I93" s="33">
        <v>76490880.900000006</v>
      </c>
    </row>
    <row r="94" spans="1:9" ht="12.75" customHeight="1">
      <c r="A94" s="221" t="s">
        <v>135</v>
      </c>
      <c r="B94" s="221"/>
      <c r="C94" s="221"/>
      <c r="D94" s="221"/>
      <c r="E94" s="221"/>
      <c r="F94" s="221"/>
      <c r="G94" s="15">
        <v>86</v>
      </c>
      <c r="H94" s="33">
        <v>0</v>
      </c>
      <c r="I94" s="33">
        <v>0</v>
      </c>
    </row>
    <row r="95" spans="1:9" ht="12.75" customHeight="1">
      <c r="A95" s="221" t="s">
        <v>136</v>
      </c>
      <c r="B95" s="221"/>
      <c r="C95" s="221"/>
      <c r="D95" s="221"/>
      <c r="E95" s="221"/>
      <c r="F95" s="221"/>
      <c r="G95" s="15">
        <v>87</v>
      </c>
      <c r="H95" s="33">
        <v>0</v>
      </c>
      <c r="I95" s="33">
        <v>0</v>
      </c>
    </row>
    <row r="96" spans="1:9" ht="12.75" customHeight="1">
      <c r="A96" s="223" t="s">
        <v>137</v>
      </c>
      <c r="B96" s="223"/>
      <c r="C96" s="223"/>
      <c r="D96" s="223"/>
      <c r="E96" s="223"/>
      <c r="F96" s="223"/>
      <c r="G96" s="16">
        <v>88</v>
      </c>
      <c r="H96" s="34">
        <f>SUM(H97:H102)</f>
        <v>20184609.629999999</v>
      </c>
      <c r="I96" s="34">
        <f>SUM(I97:I102)</f>
        <v>20932945.579999998</v>
      </c>
    </row>
    <row r="97" spans="1:9" ht="32.1" customHeight="1">
      <c r="A97" s="221" t="s">
        <v>138</v>
      </c>
      <c r="B97" s="221"/>
      <c r="C97" s="221"/>
      <c r="D97" s="221"/>
      <c r="E97" s="221"/>
      <c r="F97" s="221"/>
      <c r="G97" s="15">
        <v>89</v>
      </c>
      <c r="H97" s="33">
        <v>15321302.82</v>
      </c>
      <c r="I97" s="33">
        <v>12364218.65</v>
      </c>
    </row>
    <row r="98" spans="1:9" ht="12.75" customHeight="1">
      <c r="A98" s="221" t="s">
        <v>139</v>
      </c>
      <c r="B98" s="221"/>
      <c r="C98" s="221"/>
      <c r="D98" s="221"/>
      <c r="E98" s="221"/>
      <c r="F98" s="221"/>
      <c r="G98" s="15">
        <v>90</v>
      </c>
      <c r="H98" s="33">
        <v>0</v>
      </c>
      <c r="I98" s="33">
        <v>0</v>
      </c>
    </row>
    <row r="99" spans="1:9" ht="12.75" customHeight="1">
      <c r="A99" s="221" t="s">
        <v>140</v>
      </c>
      <c r="B99" s="221"/>
      <c r="C99" s="221"/>
      <c r="D99" s="221"/>
      <c r="E99" s="221"/>
      <c r="F99" s="221"/>
      <c r="G99" s="15">
        <v>91</v>
      </c>
      <c r="H99" s="33">
        <v>851400</v>
      </c>
      <c r="I99" s="33">
        <v>719915.37</v>
      </c>
    </row>
    <row r="100" spans="1:9" ht="12.75" customHeight="1">
      <c r="A100" s="221" t="s">
        <v>141</v>
      </c>
      <c r="B100" s="221"/>
      <c r="C100" s="221"/>
      <c r="D100" s="221"/>
      <c r="E100" s="221"/>
      <c r="F100" s="221"/>
      <c r="G100" s="15">
        <v>92</v>
      </c>
      <c r="H100" s="33">
        <v>0</v>
      </c>
      <c r="I100" s="33">
        <v>0</v>
      </c>
    </row>
    <row r="101" spans="1:9" ht="12.75" customHeight="1">
      <c r="A101" s="221" t="s">
        <v>142</v>
      </c>
      <c r="B101" s="221"/>
      <c r="C101" s="221"/>
      <c r="D101" s="221"/>
      <c r="E101" s="221"/>
      <c r="F101" s="221"/>
      <c r="G101" s="15">
        <v>93</v>
      </c>
      <c r="H101" s="33">
        <v>2433418</v>
      </c>
      <c r="I101" s="33">
        <v>2194577.31</v>
      </c>
    </row>
    <row r="102" spans="1:9" ht="12.75" customHeight="1">
      <c r="A102" s="221" t="s">
        <v>143</v>
      </c>
      <c r="B102" s="221"/>
      <c r="C102" s="221"/>
      <c r="D102" s="221"/>
      <c r="E102" s="221"/>
      <c r="F102" s="221"/>
      <c r="G102" s="15">
        <v>94</v>
      </c>
      <c r="H102" s="33">
        <v>1578488.81</v>
      </c>
      <c r="I102" s="33">
        <v>5654234.25</v>
      </c>
    </row>
    <row r="103" spans="1:9" ht="12.75" customHeight="1">
      <c r="A103" s="223" t="s">
        <v>144</v>
      </c>
      <c r="B103" s="223"/>
      <c r="C103" s="223"/>
      <c r="D103" s="223"/>
      <c r="E103" s="223"/>
      <c r="F103" s="223"/>
      <c r="G103" s="16">
        <v>95</v>
      </c>
      <c r="H103" s="34">
        <f>SUM(H104:H114)</f>
        <v>50833426</v>
      </c>
      <c r="I103" s="34">
        <f>SUM(I104:I114)</f>
        <v>57262033.690000005</v>
      </c>
    </row>
    <row r="104" spans="1:9" ht="12.75" customHeight="1">
      <c r="A104" s="221" t="s">
        <v>145</v>
      </c>
      <c r="B104" s="221"/>
      <c r="C104" s="221"/>
      <c r="D104" s="221"/>
      <c r="E104" s="221"/>
      <c r="F104" s="221"/>
      <c r="G104" s="15">
        <v>96</v>
      </c>
      <c r="H104" s="33">
        <v>0</v>
      </c>
      <c r="I104" s="33">
        <v>0</v>
      </c>
    </row>
    <row r="105" spans="1:9" ht="24.6" customHeight="1">
      <c r="A105" s="221" t="s">
        <v>146</v>
      </c>
      <c r="B105" s="221"/>
      <c r="C105" s="221"/>
      <c r="D105" s="221"/>
      <c r="E105" s="221"/>
      <c r="F105" s="221"/>
      <c r="G105" s="15">
        <v>97</v>
      </c>
      <c r="H105" s="33">
        <v>0</v>
      </c>
      <c r="I105" s="33">
        <v>0</v>
      </c>
    </row>
    <row r="106" spans="1:9" ht="12.75" customHeight="1">
      <c r="A106" s="221" t="s">
        <v>147</v>
      </c>
      <c r="B106" s="221"/>
      <c r="C106" s="221"/>
      <c r="D106" s="221"/>
      <c r="E106" s="221"/>
      <c r="F106" s="221"/>
      <c r="G106" s="15">
        <v>98</v>
      </c>
      <c r="H106" s="33">
        <v>0</v>
      </c>
      <c r="I106" s="33">
        <v>0</v>
      </c>
    </row>
    <row r="107" spans="1:9" ht="21.6" customHeight="1">
      <c r="A107" s="221" t="s">
        <v>148</v>
      </c>
      <c r="B107" s="221"/>
      <c r="C107" s="221"/>
      <c r="D107" s="221"/>
      <c r="E107" s="221"/>
      <c r="F107" s="221"/>
      <c r="G107" s="15">
        <v>99</v>
      </c>
      <c r="H107" s="33">
        <v>0</v>
      </c>
      <c r="I107" s="33">
        <v>0</v>
      </c>
    </row>
    <row r="108" spans="1:9" ht="12.75" customHeight="1">
      <c r="A108" s="221" t="s">
        <v>149</v>
      </c>
      <c r="B108" s="221"/>
      <c r="C108" s="221"/>
      <c r="D108" s="221"/>
      <c r="E108" s="221"/>
      <c r="F108" s="221"/>
      <c r="G108" s="15">
        <v>100</v>
      </c>
      <c r="H108" s="33">
        <v>0</v>
      </c>
      <c r="I108" s="33">
        <v>0</v>
      </c>
    </row>
    <row r="109" spans="1:9" ht="12.75" customHeight="1">
      <c r="A109" s="221" t="s">
        <v>150</v>
      </c>
      <c r="B109" s="221"/>
      <c r="C109" s="221"/>
      <c r="D109" s="221"/>
      <c r="E109" s="221"/>
      <c r="F109" s="221"/>
      <c r="G109" s="15">
        <v>101</v>
      </c>
      <c r="H109" s="33">
        <v>45154440</v>
      </c>
      <c r="I109" s="33">
        <v>56850759.810000002</v>
      </c>
    </row>
    <row r="110" spans="1:9" ht="12.75" customHeight="1">
      <c r="A110" s="221" t="s">
        <v>151</v>
      </c>
      <c r="B110" s="221"/>
      <c r="C110" s="221"/>
      <c r="D110" s="221"/>
      <c r="E110" s="221"/>
      <c r="F110" s="221"/>
      <c r="G110" s="15">
        <v>102</v>
      </c>
      <c r="H110" s="33">
        <v>0</v>
      </c>
      <c r="I110" s="33">
        <v>0</v>
      </c>
    </row>
    <row r="111" spans="1:9" ht="12.75" customHeight="1">
      <c r="A111" s="221" t="s">
        <v>152</v>
      </c>
      <c r="B111" s="221"/>
      <c r="C111" s="221"/>
      <c r="D111" s="221"/>
      <c r="E111" s="221"/>
      <c r="F111" s="221"/>
      <c r="G111" s="15">
        <v>103</v>
      </c>
      <c r="H111" s="33">
        <v>0</v>
      </c>
      <c r="I111" s="33">
        <v>0</v>
      </c>
    </row>
    <row r="112" spans="1:9" ht="12.75" customHeight="1">
      <c r="A112" s="221" t="s">
        <v>153</v>
      </c>
      <c r="B112" s="221"/>
      <c r="C112" s="221"/>
      <c r="D112" s="221"/>
      <c r="E112" s="221"/>
      <c r="F112" s="221"/>
      <c r="G112" s="15">
        <v>104</v>
      </c>
      <c r="H112" s="33">
        <v>0</v>
      </c>
      <c r="I112" s="33">
        <v>0</v>
      </c>
    </row>
    <row r="113" spans="1:9" ht="12.75" customHeight="1">
      <c r="A113" s="221" t="s">
        <v>154</v>
      </c>
      <c r="B113" s="221"/>
      <c r="C113" s="221"/>
      <c r="D113" s="221"/>
      <c r="E113" s="221"/>
      <c r="F113" s="221"/>
      <c r="G113" s="15">
        <v>105</v>
      </c>
      <c r="H113" s="33">
        <v>5678986</v>
      </c>
      <c r="I113" s="33">
        <v>411273.88</v>
      </c>
    </row>
    <row r="114" spans="1:9" ht="12.75" customHeight="1">
      <c r="A114" s="221" t="s">
        <v>155</v>
      </c>
      <c r="B114" s="221"/>
      <c r="C114" s="221"/>
      <c r="D114" s="221"/>
      <c r="E114" s="221"/>
      <c r="F114" s="221"/>
      <c r="G114" s="15">
        <v>106</v>
      </c>
      <c r="H114" s="33">
        <v>0</v>
      </c>
      <c r="I114" s="33">
        <v>0</v>
      </c>
    </row>
    <row r="115" spans="1:9" ht="12.75" customHeight="1">
      <c r="A115" s="223" t="s">
        <v>156</v>
      </c>
      <c r="B115" s="223"/>
      <c r="C115" s="223"/>
      <c r="D115" s="223"/>
      <c r="E115" s="223"/>
      <c r="F115" s="223"/>
      <c r="G115" s="16">
        <v>107</v>
      </c>
      <c r="H115" s="34">
        <f>SUM(H116:H129)</f>
        <v>283592662</v>
      </c>
      <c r="I115" s="34">
        <f>SUM(I116:I129)</f>
        <v>178928639.52000001</v>
      </c>
    </row>
    <row r="116" spans="1:9" ht="12.75" customHeight="1">
      <c r="A116" s="221" t="s">
        <v>157</v>
      </c>
      <c r="B116" s="221"/>
      <c r="C116" s="221"/>
      <c r="D116" s="221"/>
      <c r="E116" s="221"/>
      <c r="F116" s="221"/>
      <c r="G116" s="15">
        <v>108</v>
      </c>
      <c r="H116" s="33">
        <v>14347243</v>
      </c>
      <c r="I116" s="33">
        <v>23160257.289999999</v>
      </c>
    </row>
    <row r="117" spans="1:9" ht="22.35" customHeight="1">
      <c r="A117" s="221" t="s">
        <v>158</v>
      </c>
      <c r="B117" s="221"/>
      <c r="C117" s="221"/>
      <c r="D117" s="221"/>
      <c r="E117" s="221"/>
      <c r="F117" s="221"/>
      <c r="G117" s="15">
        <v>109</v>
      </c>
      <c r="H117" s="33">
        <v>0</v>
      </c>
      <c r="I117" s="33">
        <v>0</v>
      </c>
    </row>
    <row r="118" spans="1:9" ht="12.75" customHeight="1">
      <c r="A118" s="221" t="s">
        <v>159</v>
      </c>
      <c r="B118" s="221"/>
      <c r="C118" s="221"/>
      <c r="D118" s="221"/>
      <c r="E118" s="221"/>
      <c r="F118" s="221"/>
      <c r="G118" s="15">
        <v>110</v>
      </c>
      <c r="H118" s="33">
        <v>90158074</v>
      </c>
      <c r="I118" s="33">
        <v>6598168.6200000001</v>
      </c>
    </row>
    <row r="119" spans="1:9" ht="23.45" customHeight="1">
      <c r="A119" s="221" t="s">
        <v>160</v>
      </c>
      <c r="B119" s="221"/>
      <c r="C119" s="221"/>
      <c r="D119" s="221"/>
      <c r="E119" s="221"/>
      <c r="F119" s="221"/>
      <c r="G119" s="15">
        <v>111</v>
      </c>
      <c r="H119" s="33">
        <v>0</v>
      </c>
      <c r="I119" s="33">
        <v>0</v>
      </c>
    </row>
    <row r="120" spans="1:9" ht="12.75" customHeight="1">
      <c r="A120" s="221" t="s">
        <v>161</v>
      </c>
      <c r="B120" s="221"/>
      <c r="C120" s="221"/>
      <c r="D120" s="221"/>
      <c r="E120" s="221"/>
      <c r="F120" s="221"/>
      <c r="G120" s="15">
        <v>112</v>
      </c>
      <c r="H120" s="33">
        <v>0</v>
      </c>
      <c r="I120" s="33">
        <v>0</v>
      </c>
    </row>
    <row r="121" spans="1:9" ht="12.75" customHeight="1">
      <c r="A121" s="221" t="s">
        <v>162</v>
      </c>
      <c r="B121" s="221"/>
      <c r="C121" s="221"/>
      <c r="D121" s="221"/>
      <c r="E121" s="221"/>
      <c r="F121" s="221"/>
      <c r="G121" s="15">
        <v>113</v>
      </c>
      <c r="H121" s="33">
        <v>10050561</v>
      </c>
      <c r="I121" s="33">
        <v>25922606.510000002</v>
      </c>
    </row>
    <row r="122" spans="1:9" ht="12.75" customHeight="1">
      <c r="A122" s="221" t="s">
        <v>163</v>
      </c>
      <c r="B122" s="221"/>
      <c r="C122" s="221"/>
      <c r="D122" s="221"/>
      <c r="E122" s="221"/>
      <c r="F122" s="221"/>
      <c r="G122" s="15">
        <v>114</v>
      </c>
      <c r="H122" s="33">
        <v>6611367</v>
      </c>
      <c r="I122" s="33">
        <v>10512321</v>
      </c>
    </row>
    <row r="123" spans="1:9" ht="12.75" customHeight="1">
      <c r="A123" s="221" t="s">
        <v>164</v>
      </c>
      <c r="B123" s="221"/>
      <c r="C123" s="221"/>
      <c r="D123" s="221"/>
      <c r="E123" s="221"/>
      <c r="F123" s="221"/>
      <c r="G123" s="15">
        <v>115</v>
      </c>
      <c r="H123" s="33">
        <v>47258017</v>
      </c>
      <c r="I123" s="33">
        <v>3481087.28</v>
      </c>
    </row>
    <row r="124" spans="1:9">
      <c r="A124" s="221" t="s">
        <v>165</v>
      </c>
      <c r="B124" s="221"/>
      <c r="C124" s="221"/>
      <c r="D124" s="221"/>
      <c r="E124" s="221"/>
      <c r="F124" s="221"/>
      <c r="G124" s="15">
        <v>116</v>
      </c>
      <c r="H124" s="33">
        <v>0</v>
      </c>
      <c r="I124" s="33">
        <v>0</v>
      </c>
    </row>
    <row r="125" spans="1:9">
      <c r="A125" s="221" t="s">
        <v>166</v>
      </c>
      <c r="B125" s="221"/>
      <c r="C125" s="221"/>
      <c r="D125" s="221"/>
      <c r="E125" s="221"/>
      <c r="F125" s="221"/>
      <c r="G125" s="15">
        <v>117</v>
      </c>
      <c r="H125" s="33">
        <v>94323272</v>
      </c>
      <c r="I125" s="33">
        <v>84092233.590000004</v>
      </c>
    </row>
    <row r="126" spans="1:9">
      <c r="A126" s="221" t="s">
        <v>167</v>
      </c>
      <c r="B126" s="221"/>
      <c r="C126" s="221"/>
      <c r="D126" s="221"/>
      <c r="E126" s="221"/>
      <c r="F126" s="221"/>
      <c r="G126" s="15">
        <v>118</v>
      </c>
      <c r="H126" s="33">
        <v>20844128</v>
      </c>
      <c r="I126" s="33">
        <v>25161965.23</v>
      </c>
    </row>
    <row r="127" spans="1:9">
      <c r="A127" s="221" t="s">
        <v>168</v>
      </c>
      <c r="B127" s="221"/>
      <c r="C127" s="221"/>
      <c r="D127" s="221"/>
      <c r="E127" s="221"/>
      <c r="F127" s="221"/>
      <c r="G127" s="15">
        <v>119</v>
      </c>
      <c r="H127" s="33">
        <v>0</v>
      </c>
      <c r="I127" s="33">
        <v>0</v>
      </c>
    </row>
    <row r="128" spans="1:9">
      <c r="A128" s="221" t="s">
        <v>169</v>
      </c>
      <c r="B128" s="221"/>
      <c r="C128" s="221"/>
      <c r="D128" s="221"/>
      <c r="E128" s="221"/>
      <c r="F128" s="221"/>
      <c r="G128" s="15">
        <v>120</v>
      </c>
      <c r="H128" s="33">
        <v>0</v>
      </c>
      <c r="I128" s="33">
        <v>0</v>
      </c>
    </row>
    <row r="129" spans="1:9">
      <c r="A129" s="221" t="s">
        <v>170</v>
      </c>
      <c r="B129" s="221"/>
      <c r="C129" s="221"/>
      <c r="D129" s="221"/>
      <c r="E129" s="221"/>
      <c r="F129" s="221"/>
      <c r="G129" s="15">
        <v>121</v>
      </c>
      <c r="H129" s="33">
        <v>0</v>
      </c>
      <c r="I129" s="33">
        <v>0</v>
      </c>
    </row>
    <row r="130" spans="1:9" ht="22.35" customHeight="1">
      <c r="A130" s="238" t="s">
        <v>171</v>
      </c>
      <c r="B130" s="238"/>
      <c r="C130" s="238"/>
      <c r="D130" s="238"/>
      <c r="E130" s="238"/>
      <c r="F130" s="238"/>
      <c r="G130" s="15">
        <v>122</v>
      </c>
      <c r="H130" s="33">
        <v>248315540</v>
      </c>
      <c r="I130" s="33">
        <v>221907427.27000001</v>
      </c>
    </row>
    <row r="131" spans="1:9">
      <c r="A131" s="223" t="s">
        <v>172</v>
      </c>
      <c r="B131" s="223"/>
      <c r="C131" s="223"/>
      <c r="D131" s="223"/>
      <c r="E131" s="223"/>
      <c r="F131" s="223"/>
      <c r="G131" s="16">
        <v>123</v>
      </c>
      <c r="H131" s="34">
        <f>H75+H96+H103+H115+H130</f>
        <v>896726140.63</v>
      </c>
      <c r="I131" s="34">
        <f>I75+I96+I103+I115+I130</f>
        <v>786124427.68999994</v>
      </c>
    </row>
    <row r="132" spans="1:9">
      <c r="A132" s="238" t="s">
        <v>173</v>
      </c>
      <c r="B132" s="238"/>
      <c r="C132" s="238"/>
      <c r="D132" s="238"/>
      <c r="E132" s="238"/>
      <c r="F132" s="238"/>
      <c r="G132" s="15">
        <v>124</v>
      </c>
      <c r="H132" s="33">
        <v>0</v>
      </c>
      <c r="I132" s="33">
        <v>0</v>
      </c>
    </row>
  </sheetData>
  <sheetProtection algorithmName="SHA-512" hashValue="FN3IUILRFIpfg1jWU7pKwb4U0awhWkaf0j1gOJadG32VUrxooWWOIh+wk+Ncx+5W8NWObv9kWlHb7n6MEbbaiA==" saltValue="KOoYDXCYzEDnaqSGh2dthA==" spinCount="100000" sheet="1" objects="1" scenarios="1"/>
  <mergeCells count="132">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 ref="A42:F42"/>
    <mergeCell ref="A43:F43"/>
    <mergeCell ref="A48:F48"/>
    <mergeCell ref="A49:F49"/>
    <mergeCell ref="A89:F89"/>
    <mergeCell ref="A90:F90"/>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4:F94"/>
    <mergeCell ref="A95:F95"/>
    <mergeCell ref="A98:F98"/>
    <mergeCell ref="A99:F99"/>
    <mergeCell ref="A100:F100"/>
    <mergeCell ref="A101:F101"/>
    <mergeCell ref="A104:F104"/>
    <mergeCell ref="A105:F105"/>
    <mergeCell ref="A106:F106"/>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00000000-0002-0000-0100-000000000000}">
      <formula1>0</formula1>
    </dataValidation>
    <dataValidation type="whole" operator="notEqual" allowBlank="1" showInputMessage="1" showErrorMessage="1" errorTitle="Incorrect entry" error="You can enter only whole numbers. This ADP code can have a negative sign."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100-000001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2000000}">
      <formula1>9999999999</formula1>
    </dataValidation>
    <dataValidation type="whole" operator="notEqual" allowBlank="1" showInputMessage="1" showErrorMessage="1" errorTitle="Incorrect entry" error="You can enter only positive or negative whole numbers."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00000000-0002-0000-0100-000003000000}">
      <formula1>999999999999</formula1>
    </dataValidation>
    <dataValidation type="whole" operator="notEqual" allowBlank="1" showInputMessage="1" showErrorMessage="1" errorTitle="Incorrect entry" error="You can enter only whole numbers."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00000000-0002-0000-0100-000004000000}">
      <formula1>999999999999</formula1>
    </dataValidation>
    <dataValidation type="whole" operator="notEqual" allowBlank="1" showInputMessage="1" showErrorMessage="1" errorTitle="Incorrect entry" error="You can enter only whole numbers or a zero" sqref="H75:I75 H77:I89 H92:I92 H95:I95" xr:uid="{00000000-0002-0000-0100-000005000000}">
      <formula1>999999999999</formula1>
    </dataValidation>
    <dataValidation type="whole" operator="greaterThanOrEqual" allowBlank="1" showInputMessage="1" showErrorMessage="1" errorTitle="Incorrect entry" error="You can enter only positive whole numbers or a zero" sqref="H8:I73 H96:I132 H93:I94 H90:I91 H76:I76" xr:uid="{00000000-0002-0000-0100-000006000000}">
      <formula1>0</formula1>
    </dataValidation>
  </dataValidations>
  <pageMargins left="0.75" right="0.75" top="1" bottom="1" header="0.5" footer="0.5"/>
  <pageSetup paperSize="9" scale="48"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5"/>
  <sheetViews>
    <sheetView zoomScaleNormal="100" zoomScaleSheetLayoutView="110" workbookViewId="0">
      <selection activeCell="K110" sqref="K110"/>
    </sheetView>
  </sheetViews>
  <sheetFormatPr defaultRowHeight="12.75"/>
  <cols>
    <col min="1" max="7" width="9.140625" style="17"/>
    <col min="8" max="11" width="14.85546875" style="36" customWidth="1"/>
    <col min="12" max="263" width="9.140625" style="17"/>
    <col min="264" max="264" width="9.85546875" style="17" bestFit="1" customWidth="1"/>
    <col min="265" max="265" width="11.85546875" style="17" bestFit="1" customWidth="1"/>
    <col min="266" max="519" width="9.140625" style="17"/>
    <col min="520" max="520" width="9.85546875" style="17" bestFit="1" customWidth="1"/>
    <col min="521" max="521" width="11.85546875" style="17" bestFit="1" customWidth="1"/>
    <col min="522" max="775" width="9.140625" style="17"/>
    <col min="776" max="776" width="9.85546875" style="17" bestFit="1" customWidth="1"/>
    <col min="777" max="777" width="11.85546875" style="17" bestFit="1" customWidth="1"/>
    <col min="778" max="1031" width="9.140625" style="17"/>
    <col min="1032" max="1032" width="9.85546875" style="17" bestFit="1" customWidth="1"/>
    <col min="1033" max="1033" width="11.85546875" style="17" bestFit="1" customWidth="1"/>
    <col min="1034" max="1287" width="9.140625" style="17"/>
    <col min="1288" max="1288" width="9.85546875" style="17" bestFit="1" customWidth="1"/>
    <col min="1289" max="1289" width="11.85546875" style="17" bestFit="1" customWidth="1"/>
    <col min="1290" max="1543" width="9.140625" style="17"/>
    <col min="1544" max="1544" width="9.85546875" style="17" bestFit="1" customWidth="1"/>
    <col min="1545" max="1545" width="11.85546875" style="17" bestFit="1" customWidth="1"/>
    <col min="1546" max="1799" width="9.140625" style="17"/>
    <col min="1800" max="1800" width="9.85546875" style="17" bestFit="1" customWidth="1"/>
    <col min="1801" max="1801" width="11.85546875" style="17" bestFit="1" customWidth="1"/>
    <col min="1802" max="2055" width="9.140625" style="17"/>
    <col min="2056" max="2056" width="9.85546875" style="17" bestFit="1" customWidth="1"/>
    <col min="2057" max="2057" width="11.85546875" style="17" bestFit="1" customWidth="1"/>
    <col min="2058" max="2311" width="9.140625" style="17"/>
    <col min="2312" max="2312" width="9.85546875" style="17" bestFit="1" customWidth="1"/>
    <col min="2313" max="2313" width="11.85546875" style="17" bestFit="1" customWidth="1"/>
    <col min="2314" max="2567" width="9.140625" style="17"/>
    <col min="2568" max="2568" width="9.85546875" style="17" bestFit="1" customWidth="1"/>
    <col min="2569" max="2569" width="11.85546875" style="17" bestFit="1" customWidth="1"/>
    <col min="2570" max="2823" width="9.140625" style="17"/>
    <col min="2824" max="2824" width="9.85546875" style="17" bestFit="1" customWidth="1"/>
    <col min="2825" max="2825" width="11.85546875" style="17" bestFit="1" customWidth="1"/>
    <col min="2826" max="3079" width="9.140625" style="17"/>
    <col min="3080" max="3080" width="9.85546875" style="17" bestFit="1" customWidth="1"/>
    <col min="3081" max="3081" width="11.85546875" style="17" bestFit="1" customWidth="1"/>
    <col min="3082" max="3335" width="9.140625" style="17"/>
    <col min="3336" max="3336" width="9.85546875" style="17" bestFit="1" customWidth="1"/>
    <col min="3337" max="3337" width="11.85546875" style="17" bestFit="1" customWidth="1"/>
    <col min="3338" max="3591" width="9.140625" style="17"/>
    <col min="3592" max="3592" width="9.85546875" style="17" bestFit="1" customWidth="1"/>
    <col min="3593" max="3593" width="11.85546875" style="17" bestFit="1" customWidth="1"/>
    <col min="3594" max="3847" width="9.140625" style="17"/>
    <col min="3848" max="3848" width="9.85546875" style="17" bestFit="1" customWidth="1"/>
    <col min="3849" max="3849" width="11.85546875" style="17" bestFit="1" customWidth="1"/>
    <col min="3850" max="4103" width="9.140625" style="17"/>
    <col min="4104" max="4104" width="9.85546875" style="17" bestFit="1" customWidth="1"/>
    <col min="4105" max="4105" width="11.85546875" style="17" bestFit="1" customWidth="1"/>
    <col min="4106" max="4359" width="9.140625" style="17"/>
    <col min="4360" max="4360" width="9.85546875" style="17" bestFit="1" customWidth="1"/>
    <col min="4361" max="4361" width="11.85546875" style="17" bestFit="1" customWidth="1"/>
    <col min="4362" max="4615" width="9.140625" style="17"/>
    <col min="4616" max="4616" width="9.85546875" style="17" bestFit="1" customWidth="1"/>
    <col min="4617" max="4617" width="11.85546875" style="17" bestFit="1" customWidth="1"/>
    <col min="4618" max="4871" width="9.140625" style="17"/>
    <col min="4872" max="4872" width="9.85546875" style="17" bestFit="1" customWidth="1"/>
    <col min="4873" max="4873" width="11.85546875" style="17" bestFit="1" customWidth="1"/>
    <col min="4874" max="5127" width="9.140625" style="17"/>
    <col min="5128" max="5128" width="9.85546875" style="17" bestFit="1" customWidth="1"/>
    <col min="5129" max="5129" width="11.85546875" style="17" bestFit="1" customWidth="1"/>
    <col min="5130" max="5383" width="9.140625" style="17"/>
    <col min="5384" max="5384" width="9.85546875" style="17" bestFit="1" customWidth="1"/>
    <col min="5385" max="5385" width="11.85546875" style="17" bestFit="1" customWidth="1"/>
    <col min="5386" max="5639" width="9.140625" style="17"/>
    <col min="5640" max="5640" width="9.85546875" style="17" bestFit="1" customWidth="1"/>
    <col min="5641" max="5641" width="11.85546875" style="17" bestFit="1" customWidth="1"/>
    <col min="5642" max="5895" width="9.140625" style="17"/>
    <col min="5896" max="5896" width="9.85546875" style="17" bestFit="1" customWidth="1"/>
    <col min="5897" max="5897" width="11.85546875" style="17" bestFit="1" customWidth="1"/>
    <col min="5898" max="6151" width="9.140625" style="17"/>
    <col min="6152" max="6152" width="9.85546875" style="17" bestFit="1" customWidth="1"/>
    <col min="6153" max="6153" width="11.85546875" style="17" bestFit="1" customWidth="1"/>
    <col min="6154" max="6407" width="9.140625" style="17"/>
    <col min="6408" max="6408" width="9.85546875" style="17" bestFit="1" customWidth="1"/>
    <col min="6409" max="6409" width="11.85546875" style="17" bestFit="1" customWidth="1"/>
    <col min="6410" max="6663" width="9.140625" style="17"/>
    <col min="6664" max="6664" width="9.85546875" style="17" bestFit="1" customWidth="1"/>
    <col min="6665" max="6665" width="11.85546875" style="17" bestFit="1" customWidth="1"/>
    <col min="6666" max="6919" width="9.140625" style="17"/>
    <col min="6920" max="6920" width="9.85546875" style="17" bestFit="1" customWidth="1"/>
    <col min="6921" max="6921" width="11.85546875" style="17" bestFit="1" customWidth="1"/>
    <col min="6922" max="7175" width="9.140625" style="17"/>
    <col min="7176" max="7176" width="9.85546875" style="17" bestFit="1" customWidth="1"/>
    <col min="7177" max="7177" width="11.85546875" style="17" bestFit="1" customWidth="1"/>
    <col min="7178" max="7431" width="9.140625" style="17"/>
    <col min="7432" max="7432" width="9.85546875" style="17" bestFit="1" customWidth="1"/>
    <col min="7433" max="7433" width="11.85546875" style="17" bestFit="1" customWidth="1"/>
    <col min="7434" max="7687" width="9.140625" style="17"/>
    <col min="7688" max="7688" width="9.85546875" style="17" bestFit="1" customWidth="1"/>
    <col min="7689" max="7689" width="11.85546875" style="17" bestFit="1" customWidth="1"/>
    <col min="7690" max="7943" width="9.140625" style="17"/>
    <col min="7944" max="7944" width="9.85546875" style="17" bestFit="1" customWidth="1"/>
    <col min="7945" max="7945" width="11.85546875" style="17" bestFit="1" customWidth="1"/>
    <col min="7946" max="8199" width="9.140625" style="17"/>
    <col min="8200" max="8200" width="9.85546875" style="17" bestFit="1" customWidth="1"/>
    <col min="8201" max="8201" width="11.85546875" style="17" bestFit="1" customWidth="1"/>
    <col min="8202" max="8455" width="9.140625" style="17"/>
    <col min="8456" max="8456" width="9.85546875" style="17" bestFit="1" customWidth="1"/>
    <col min="8457" max="8457" width="11.85546875" style="17" bestFit="1" customWidth="1"/>
    <col min="8458" max="8711" width="9.140625" style="17"/>
    <col min="8712" max="8712" width="9.85546875" style="17" bestFit="1" customWidth="1"/>
    <col min="8713" max="8713" width="11.85546875" style="17" bestFit="1" customWidth="1"/>
    <col min="8714" max="8967" width="9.140625" style="17"/>
    <col min="8968" max="8968" width="9.85546875" style="17" bestFit="1" customWidth="1"/>
    <col min="8969" max="8969" width="11.85546875" style="17" bestFit="1" customWidth="1"/>
    <col min="8970" max="9223" width="9.140625" style="17"/>
    <col min="9224" max="9224" width="9.85546875" style="17" bestFit="1" customWidth="1"/>
    <col min="9225" max="9225" width="11.85546875" style="17" bestFit="1" customWidth="1"/>
    <col min="9226" max="9479" width="9.140625" style="17"/>
    <col min="9480" max="9480" width="9.85546875" style="17" bestFit="1" customWidth="1"/>
    <col min="9481" max="9481" width="11.85546875" style="17" bestFit="1" customWidth="1"/>
    <col min="9482" max="9735" width="9.140625" style="17"/>
    <col min="9736" max="9736" width="9.85546875" style="17" bestFit="1" customWidth="1"/>
    <col min="9737" max="9737" width="11.85546875" style="17" bestFit="1" customWidth="1"/>
    <col min="9738" max="9991" width="9.140625" style="17"/>
    <col min="9992" max="9992" width="9.85546875" style="17" bestFit="1" customWidth="1"/>
    <col min="9993" max="9993" width="11.85546875" style="17" bestFit="1" customWidth="1"/>
    <col min="9994" max="10247" width="9.140625" style="17"/>
    <col min="10248" max="10248" width="9.85546875" style="17" bestFit="1" customWidth="1"/>
    <col min="10249" max="10249" width="11.85546875" style="17" bestFit="1" customWidth="1"/>
    <col min="10250" max="10503" width="9.140625" style="17"/>
    <col min="10504" max="10504" width="9.85546875" style="17" bestFit="1" customWidth="1"/>
    <col min="10505" max="10505" width="11.85546875" style="17" bestFit="1" customWidth="1"/>
    <col min="10506" max="10759" width="9.140625" style="17"/>
    <col min="10760" max="10760" width="9.85546875" style="17" bestFit="1" customWidth="1"/>
    <col min="10761" max="10761" width="11.85546875" style="17" bestFit="1" customWidth="1"/>
    <col min="10762" max="11015" width="9.140625" style="17"/>
    <col min="11016" max="11016" width="9.85546875" style="17" bestFit="1" customWidth="1"/>
    <col min="11017" max="11017" width="11.85546875" style="17" bestFit="1" customWidth="1"/>
    <col min="11018" max="11271" width="9.140625" style="17"/>
    <col min="11272" max="11272" width="9.85546875" style="17" bestFit="1" customWidth="1"/>
    <col min="11273" max="11273" width="11.85546875" style="17" bestFit="1" customWidth="1"/>
    <col min="11274" max="11527" width="9.140625" style="17"/>
    <col min="11528" max="11528" width="9.85546875" style="17" bestFit="1" customWidth="1"/>
    <col min="11529" max="11529" width="11.85546875" style="17" bestFit="1" customWidth="1"/>
    <col min="11530" max="11783" width="9.140625" style="17"/>
    <col min="11784" max="11784" width="9.85546875" style="17" bestFit="1" customWidth="1"/>
    <col min="11785" max="11785" width="11.85546875" style="17" bestFit="1" customWidth="1"/>
    <col min="11786" max="12039" width="9.140625" style="17"/>
    <col min="12040" max="12040" width="9.85546875" style="17" bestFit="1" customWidth="1"/>
    <col min="12041" max="12041" width="11.85546875" style="17" bestFit="1" customWidth="1"/>
    <col min="12042" max="12295" width="9.140625" style="17"/>
    <col min="12296" max="12296" width="9.85546875" style="17" bestFit="1" customWidth="1"/>
    <col min="12297" max="12297" width="11.85546875" style="17" bestFit="1" customWidth="1"/>
    <col min="12298" max="12551" width="9.140625" style="17"/>
    <col min="12552" max="12552" width="9.85546875" style="17" bestFit="1" customWidth="1"/>
    <col min="12553" max="12553" width="11.85546875" style="17" bestFit="1" customWidth="1"/>
    <col min="12554" max="12807" width="9.140625" style="17"/>
    <col min="12808" max="12808" width="9.85546875" style="17" bestFit="1" customWidth="1"/>
    <col min="12809" max="12809" width="11.85546875" style="17" bestFit="1" customWidth="1"/>
    <col min="12810" max="13063" width="9.140625" style="17"/>
    <col min="13064" max="13064" width="9.85546875" style="17" bestFit="1" customWidth="1"/>
    <col min="13065" max="13065" width="11.85546875" style="17" bestFit="1" customWidth="1"/>
    <col min="13066" max="13319" width="9.140625" style="17"/>
    <col min="13320" max="13320" width="9.85546875" style="17" bestFit="1" customWidth="1"/>
    <col min="13321" max="13321" width="11.85546875" style="17" bestFit="1" customWidth="1"/>
    <col min="13322" max="13575" width="9.140625" style="17"/>
    <col min="13576" max="13576" width="9.85546875" style="17" bestFit="1" customWidth="1"/>
    <col min="13577" max="13577" width="11.85546875" style="17" bestFit="1" customWidth="1"/>
    <col min="13578" max="13831" width="9.140625" style="17"/>
    <col min="13832" max="13832" width="9.85546875" style="17" bestFit="1" customWidth="1"/>
    <col min="13833" max="13833" width="11.85546875" style="17" bestFit="1" customWidth="1"/>
    <col min="13834" max="14087" width="9.140625" style="17"/>
    <col min="14088" max="14088" width="9.85546875" style="17" bestFit="1" customWidth="1"/>
    <col min="14089" max="14089" width="11.85546875" style="17" bestFit="1" customWidth="1"/>
    <col min="14090" max="14343" width="9.140625" style="17"/>
    <col min="14344" max="14344" width="9.85546875" style="17" bestFit="1" customWidth="1"/>
    <col min="14345" max="14345" width="11.85546875" style="17" bestFit="1" customWidth="1"/>
    <col min="14346" max="14599" width="9.140625" style="17"/>
    <col min="14600" max="14600" width="9.85546875" style="17" bestFit="1" customWidth="1"/>
    <col min="14601" max="14601" width="11.85546875" style="17" bestFit="1" customWidth="1"/>
    <col min="14602" max="14855" width="9.140625" style="17"/>
    <col min="14856" max="14856" width="9.85546875" style="17" bestFit="1" customWidth="1"/>
    <col min="14857" max="14857" width="11.85546875" style="17" bestFit="1" customWidth="1"/>
    <col min="14858" max="15111" width="9.140625" style="17"/>
    <col min="15112" max="15112" width="9.85546875" style="17" bestFit="1" customWidth="1"/>
    <col min="15113" max="15113" width="11.85546875" style="17" bestFit="1" customWidth="1"/>
    <col min="15114" max="15367" width="9.140625" style="17"/>
    <col min="15368" max="15368" width="9.85546875" style="17" bestFit="1" customWidth="1"/>
    <col min="15369" max="15369" width="11.85546875" style="17" bestFit="1" customWidth="1"/>
    <col min="15370" max="15623" width="9.140625" style="17"/>
    <col min="15624" max="15624" width="9.85546875" style="17" bestFit="1" customWidth="1"/>
    <col min="15625" max="15625" width="11.85546875" style="17" bestFit="1" customWidth="1"/>
    <col min="15626" max="15879" width="9.140625" style="17"/>
    <col min="15880" max="15880" width="9.85546875" style="17" bestFit="1" customWidth="1"/>
    <col min="15881" max="15881" width="11.85546875" style="17" bestFit="1" customWidth="1"/>
    <col min="15882" max="16135" width="9.140625" style="17"/>
    <col min="16136" max="16136" width="9.85546875" style="17" bestFit="1" customWidth="1"/>
    <col min="16137" max="16137" width="11.85546875" style="17" bestFit="1" customWidth="1"/>
    <col min="16138" max="16384" width="9.140625" style="17"/>
  </cols>
  <sheetData>
    <row r="1" spans="1:11">
      <c r="A1" s="261" t="s">
        <v>174</v>
      </c>
      <c r="B1" s="225"/>
      <c r="C1" s="225"/>
      <c r="D1" s="225"/>
      <c r="E1" s="225"/>
      <c r="F1" s="225"/>
      <c r="G1" s="225"/>
      <c r="H1" s="225"/>
      <c r="I1" s="225"/>
    </row>
    <row r="2" spans="1:11">
      <c r="A2" s="260" t="s">
        <v>538</v>
      </c>
      <c r="B2" s="227"/>
      <c r="C2" s="227"/>
      <c r="D2" s="227"/>
      <c r="E2" s="227"/>
      <c r="F2" s="227"/>
      <c r="G2" s="227"/>
      <c r="H2" s="227"/>
      <c r="I2" s="227"/>
      <c r="J2" s="122"/>
      <c r="K2" s="122"/>
    </row>
    <row r="3" spans="1:11">
      <c r="A3" s="248" t="s">
        <v>175</v>
      </c>
      <c r="B3" s="249"/>
      <c r="C3" s="249"/>
      <c r="D3" s="249"/>
      <c r="E3" s="249"/>
      <c r="F3" s="249"/>
      <c r="G3" s="249"/>
      <c r="H3" s="249"/>
      <c r="I3" s="249"/>
      <c r="J3" s="250"/>
      <c r="K3" s="250"/>
    </row>
    <row r="4" spans="1:11">
      <c r="A4" s="251" t="s">
        <v>530</v>
      </c>
      <c r="B4" s="252"/>
      <c r="C4" s="252"/>
      <c r="D4" s="252"/>
      <c r="E4" s="252"/>
      <c r="F4" s="252"/>
      <c r="G4" s="252"/>
      <c r="H4" s="252"/>
      <c r="I4" s="252"/>
      <c r="J4" s="253"/>
      <c r="K4" s="253"/>
    </row>
    <row r="5" spans="1:11" ht="22.35" customHeight="1">
      <c r="A5" s="245" t="s">
        <v>176</v>
      </c>
      <c r="B5" s="236"/>
      <c r="C5" s="236"/>
      <c r="D5" s="236"/>
      <c r="E5" s="236"/>
      <c r="F5" s="236"/>
      <c r="G5" s="245" t="s">
        <v>177</v>
      </c>
      <c r="H5" s="246" t="s">
        <v>178</v>
      </c>
      <c r="I5" s="247"/>
      <c r="J5" s="246" t="s">
        <v>179</v>
      </c>
      <c r="K5" s="247"/>
    </row>
    <row r="6" spans="1:11">
      <c r="A6" s="236"/>
      <c r="B6" s="236"/>
      <c r="C6" s="236"/>
      <c r="D6" s="236"/>
      <c r="E6" s="236"/>
      <c r="F6" s="236"/>
      <c r="G6" s="236"/>
      <c r="H6" s="19" t="s">
        <v>180</v>
      </c>
      <c r="I6" s="19" t="s">
        <v>181</v>
      </c>
      <c r="J6" s="19" t="s">
        <v>182</v>
      </c>
      <c r="K6" s="19" t="s">
        <v>183</v>
      </c>
    </row>
    <row r="7" spans="1:11">
      <c r="A7" s="256">
        <v>1</v>
      </c>
      <c r="B7" s="234"/>
      <c r="C7" s="234"/>
      <c r="D7" s="234"/>
      <c r="E7" s="234"/>
      <c r="F7" s="234"/>
      <c r="G7" s="18">
        <v>2</v>
      </c>
      <c r="H7" s="19">
        <v>3</v>
      </c>
      <c r="I7" s="19">
        <v>4</v>
      </c>
      <c r="J7" s="19">
        <v>5</v>
      </c>
      <c r="K7" s="19">
        <v>6</v>
      </c>
    </row>
    <row r="8" spans="1:11">
      <c r="A8" s="257" t="s">
        <v>184</v>
      </c>
      <c r="B8" s="257"/>
      <c r="C8" s="257"/>
      <c r="D8" s="257"/>
      <c r="E8" s="257"/>
      <c r="F8" s="257"/>
      <c r="G8" s="20">
        <v>125</v>
      </c>
      <c r="H8" s="37">
        <f>SUM(H9:H13)</f>
        <v>1561889345.6900001</v>
      </c>
      <c r="I8" s="37">
        <f>SUM(I9:I13)</f>
        <v>464598937.69000006</v>
      </c>
      <c r="J8" s="37">
        <f>SUM(J9:J13)</f>
        <v>1437515039.5700002</v>
      </c>
      <c r="K8" s="37">
        <f>SUM(K9:K13)</f>
        <v>387480262.57000005</v>
      </c>
    </row>
    <row r="9" spans="1:11">
      <c r="A9" s="221" t="s">
        <v>185</v>
      </c>
      <c r="B9" s="221"/>
      <c r="C9" s="221"/>
      <c r="D9" s="221"/>
      <c r="E9" s="221"/>
      <c r="F9" s="221"/>
      <c r="G9" s="15">
        <v>126</v>
      </c>
      <c r="H9" s="33">
        <v>17359715.600000001</v>
      </c>
      <c r="I9" s="33">
        <v>859309.60000000149</v>
      </c>
      <c r="J9" s="33">
        <v>21202972.219999999</v>
      </c>
      <c r="K9" s="33">
        <v>11661196.219999999</v>
      </c>
    </row>
    <row r="10" spans="1:11">
      <c r="A10" s="221" t="s">
        <v>186</v>
      </c>
      <c r="B10" s="221"/>
      <c r="C10" s="221"/>
      <c r="D10" s="221"/>
      <c r="E10" s="221"/>
      <c r="F10" s="221"/>
      <c r="G10" s="15">
        <v>127</v>
      </c>
      <c r="H10" s="33">
        <v>1527938877.71</v>
      </c>
      <c r="I10" s="33">
        <v>460030209.71000004</v>
      </c>
      <c r="J10" s="33">
        <v>1396011390.21</v>
      </c>
      <c r="K10" s="33">
        <v>368778090.21000004</v>
      </c>
    </row>
    <row r="11" spans="1:11">
      <c r="A11" s="221" t="s">
        <v>187</v>
      </c>
      <c r="B11" s="221"/>
      <c r="C11" s="221"/>
      <c r="D11" s="221"/>
      <c r="E11" s="221"/>
      <c r="F11" s="221"/>
      <c r="G11" s="15">
        <v>128</v>
      </c>
      <c r="H11" s="33">
        <v>0</v>
      </c>
      <c r="I11" s="33">
        <v>0</v>
      </c>
      <c r="J11" s="33">
        <v>0</v>
      </c>
      <c r="K11" s="33">
        <v>0</v>
      </c>
    </row>
    <row r="12" spans="1:11">
      <c r="A12" s="221" t="s">
        <v>188</v>
      </c>
      <c r="B12" s="221"/>
      <c r="C12" s="221"/>
      <c r="D12" s="221"/>
      <c r="E12" s="221"/>
      <c r="F12" s="221"/>
      <c r="G12" s="15">
        <v>129</v>
      </c>
      <c r="H12" s="33">
        <v>1423531.38</v>
      </c>
      <c r="I12" s="33">
        <v>341851.37999999989</v>
      </c>
      <c r="J12" s="33">
        <v>1365900.14</v>
      </c>
      <c r="K12" s="33">
        <v>398424.1399999999</v>
      </c>
    </row>
    <row r="13" spans="1:11">
      <c r="A13" s="221" t="s">
        <v>189</v>
      </c>
      <c r="B13" s="221"/>
      <c r="C13" s="221"/>
      <c r="D13" s="221"/>
      <c r="E13" s="221"/>
      <c r="F13" s="221"/>
      <c r="G13" s="15">
        <v>130</v>
      </c>
      <c r="H13" s="33">
        <v>15167221</v>
      </c>
      <c r="I13" s="33">
        <v>3367567</v>
      </c>
      <c r="J13" s="33">
        <v>18934777</v>
      </c>
      <c r="K13" s="33">
        <v>6642552</v>
      </c>
    </row>
    <row r="14" spans="1:11" ht="22.35" customHeight="1">
      <c r="A14" s="257" t="s">
        <v>190</v>
      </c>
      <c r="B14" s="257"/>
      <c r="C14" s="257"/>
      <c r="D14" s="257"/>
      <c r="E14" s="257"/>
      <c r="F14" s="257"/>
      <c r="G14" s="20">
        <v>131</v>
      </c>
      <c r="H14" s="37">
        <f>H15+H16+H20+H24+H25+H26+H29+H36</f>
        <v>1468312901.51</v>
      </c>
      <c r="I14" s="37">
        <f>I15+I16+I20+I24+I25+I26+I29+I36</f>
        <v>452013564.60000002</v>
      </c>
      <c r="J14" s="37">
        <f>J15+J16+J20+J24+J25+J26+J29+J36</f>
        <v>1355023391.4200001</v>
      </c>
      <c r="K14" s="37">
        <f>K15+K16+K20+K24+K25+K26+K29+K36</f>
        <v>373706325.42000008</v>
      </c>
    </row>
    <row r="15" spans="1:11">
      <c r="A15" s="221" t="s">
        <v>191</v>
      </c>
      <c r="B15" s="221"/>
      <c r="C15" s="221"/>
      <c r="D15" s="221"/>
      <c r="E15" s="221"/>
      <c r="F15" s="221"/>
      <c r="G15" s="15">
        <v>132</v>
      </c>
      <c r="H15" s="33">
        <v>-61802389.130000003</v>
      </c>
      <c r="I15" s="33">
        <v>7821558.8699999973</v>
      </c>
      <c r="J15" s="33">
        <v>126343753.66</v>
      </c>
      <c r="K15" s="33">
        <v>33687575.659999996</v>
      </c>
    </row>
    <row r="16" spans="1:11">
      <c r="A16" s="265" t="s">
        <v>192</v>
      </c>
      <c r="B16" s="265"/>
      <c r="C16" s="265"/>
      <c r="D16" s="265"/>
      <c r="E16" s="265"/>
      <c r="F16" s="265"/>
      <c r="G16" s="20">
        <v>133</v>
      </c>
      <c r="H16" s="37">
        <f>SUM(H17:H19)</f>
        <v>728433871.33000004</v>
      </c>
      <c r="I16" s="37">
        <f>SUM(I17:I19)</f>
        <v>226169232.33000004</v>
      </c>
      <c r="J16" s="37">
        <f>SUM(J17:J19)</f>
        <v>398645256.56000006</v>
      </c>
      <c r="K16" s="37">
        <f>SUM(K17:K19)</f>
        <v>98925700.560000032</v>
      </c>
    </row>
    <row r="17" spans="1:11">
      <c r="A17" s="262" t="s">
        <v>193</v>
      </c>
      <c r="B17" s="262"/>
      <c r="C17" s="262"/>
      <c r="D17" s="262"/>
      <c r="E17" s="262"/>
      <c r="F17" s="262"/>
      <c r="G17" s="15">
        <v>134</v>
      </c>
      <c r="H17" s="33">
        <v>423003365.40000004</v>
      </c>
      <c r="I17" s="33">
        <v>104779479.40000004</v>
      </c>
      <c r="J17" s="33">
        <v>253199797.73000002</v>
      </c>
      <c r="K17" s="33">
        <v>90263058.730000019</v>
      </c>
    </row>
    <row r="18" spans="1:11">
      <c r="A18" s="262" t="s">
        <v>194</v>
      </c>
      <c r="B18" s="262"/>
      <c r="C18" s="262"/>
      <c r="D18" s="262"/>
      <c r="E18" s="262"/>
      <c r="F18" s="262"/>
      <c r="G18" s="15">
        <v>135</v>
      </c>
      <c r="H18" s="33">
        <v>0</v>
      </c>
      <c r="I18" s="33">
        <v>0</v>
      </c>
      <c r="J18" s="33">
        <v>0</v>
      </c>
      <c r="K18" s="33">
        <v>0</v>
      </c>
    </row>
    <row r="19" spans="1:11">
      <c r="A19" s="262" t="s">
        <v>195</v>
      </c>
      <c r="B19" s="262"/>
      <c r="C19" s="262"/>
      <c r="D19" s="262"/>
      <c r="E19" s="262"/>
      <c r="F19" s="262"/>
      <c r="G19" s="15">
        <v>136</v>
      </c>
      <c r="H19" s="33">
        <v>305430505.93000001</v>
      </c>
      <c r="I19" s="33">
        <v>121389752.93000001</v>
      </c>
      <c r="J19" s="33">
        <v>145445458.83000001</v>
      </c>
      <c r="K19" s="33">
        <v>8662641.8300000131</v>
      </c>
    </row>
    <row r="20" spans="1:11">
      <c r="A20" s="265" t="s">
        <v>196</v>
      </c>
      <c r="B20" s="265"/>
      <c r="C20" s="265"/>
      <c r="D20" s="265"/>
      <c r="E20" s="265"/>
      <c r="F20" s="265"/>
      <c r="G20" s="20">
        <v>137</v>
      </c>
      <c r="H20" s="37">
        <f>SUM(H21:H23)</f>
        <v>692788812.23000002</v>
      </c>
      <c r="I20" s="37">
        <f>SUM(I21:I23)</f>
        <v>181898289.22999999</v>
      </c>
      <c r="J20" s="37">
        <f>SUM(J21:J23)</f>
        <v>727640966.72000003</v>
      </c>
      <c r="K20" s="37">
        <f>SUM(K21:K23)</f>
        <v>203696551.72000003</v>
      </c>
    </row>
    <row r="21" spans="1:11">
      <c r="A21" s="262" t="s">
        <v>197</v>
      </c>
      <c r="B21" s="262"/>
      <c r="C21" s="262"/>
      <c r="D21" s="262"/>
      <c r="E21" s="262"/>
      <c r="F21" s="262"/>
      <c r="G21" s="15">
        <v>138</v>
      </c>
      <c r="H21" s="33">
        <v>406226655.20037907</v>
      </c>
      <c r="I21" s="33">
        <v>106121123.20037907</v>
      </c>
      <c r="J21" s="33">
        <v>428555525.08854777</v>
      </c>
      <c r="K21" s="33">
        <v>118395979.08854777</v>
      </c>
    </row>
    <row r="22" spans="1:11">
      <c r="A22" s="262" t="s">
        <v>198</v>
      </c>
      <c r="B22" s="262"/>
      <c r="C22" s="262"/>
      <c r="D22" s="262"/>
      <c r="E22" s="262"/>
      <c r="F22" s="262"/>
      <c r="G22" s="15">
        <v>139</v>
      </c>
      <c r="H22" s="33">
        <v>205325131.87863865</v>
      </c>
      <c r="I22" s="33">
        <v>52375434.878638655</v>
      </c>
      <c r="J22" s="33">
        <v>216623909.34019297</v>
      </c>
      <c r="K22" s="33">
        <v>60828809.340192974</v>
      </c>
    </row>
    <row r="23" spans="1:11">
      <c r="A23" s="262" t="s">
        <v>199</v>
      </c>
      <c r="B23" s="262"/>
      <c r="C23" s="262"/>
      <c r="D23" s="262"/>
      <c r="E23" s="262"/>
      <c r="F23" s="262"/>
      <c r="G23" s="15">
        <v>140</v>
      </c>
      <c r="H23" s="33">
        <v>81237025.150982261</v>
      </c>
      <c r="I23" s="33">
        <v>23401731.150982261</v>
      </c>
      <c r="J23" s="33">
        <v>82461532.291259274</v>
      </c>
      <c r="K23" s="33">
        <v>24471763.291259274</v>
      </c>
    </row>
    <row r="24" spans="1:11">
      <c r="A24" s="221" t="s">
        <v>200</v>
      </c>
      <c r="B24" s="221"/>
      <c r="C24" s="221"/>
      <c r="D24" s="221"/>
      <c r="E24" s="221"/>
      <c r="F24" s="221"/>
      <c r="G24" s="15">
        <v>141</v>
      </c>
      <c r="H24" s="33">
        <v>41590323.030000001</v>
      </c>
      <c r="I24" s="33">
        <v>10344727.030000001</v>
      </c>
      <c r="J24" s="33">
        <v>42733754.899999999</v>
      </c>
      <c r="K24" s="33">
        <v>11005169.899999999</v>
      </c>
    </row>
    <row r="25" spans="1:11">
      <c r="A25" s="221" t="s">
        <v>201</v>
      </c>
      <c r="B25" s="221"/>
      <c r="C25" s="221"/>
      <c r="D25" s="221"/>
      <c r="E25" s="221"/>
      <c r="F25" s="221"/>
      <c r="G25" s="15">
        <v>142</v>
      </c>
      <c r="H25" s="33">
        <v>42531783.759999998</v>
      </c>
      <c r="I25" s="33">
        <v>18936476.759999998</v>
      </c>
      <c r="J25" s="33">
        <v>43221086.549999997</v>
      </c>
      <c r="K25" s="33">
        <v>15124899.549999997</v>
      </c>
    </row>
    <row r="26" spans="1:11">
      <c r="A26" s="265" t="s">
        <v>202</v>
      </c>
      <c r="B26" s="265"/>
      <c r="C26" s="265"/>
      <c r="D26" s="265"/>
      <c r="E26" s="265"/>
      <c r="F26" s="265"/>
      <c r="G26" s="20">
        <v>143</v>
      </c>
      <c r="H26" s="37">
        <f>H27+H28</f>
        <v>2246590</v>
      </c>
      <c r="I26" s="37">
        <f>I27+I28</f>
        <v>378901</v>
      </c>
      <c r="J26" s="37">
        <f>J27+J28</f>
        <v>11227054.73</v>
      </c>
      <c r="K26" s="37">
        <f>K27+K28</f>
        <v>9046556.7300000004</v>
      </c>
    </row>
    <row r="27" spans="1:11">
      <c r="A27" s="262" t="s">
        <v>203</v>
      </c>
      <c r="B27" s="262"/>
      <c r="C27" s="262"/>
      <c r="D27" s="262"/>
      <c r="E27" s="262"/>
      <c r="F27" s="262"/>
      <c r="G27" s="15">
        <v>144</v>
      </c>
      <c r="H27" s="33">
        <v>0</v>
      </c>
      <c r="I27" s="33">
        <v>0</v>
      </c>
      <c r="J27" s="33">
        <v>0</v>
      </c>
      <c r="K27" s="33">
        <v>0</v>
      </c>
    </row>
    <row r="28" spans="1:11">
      <c r="A28" s="262" t="s">
        <v>204</v>
      </c>
      <c r="B28" s="262"/>
      <c r="C28" s="262"/>
      <c r="D28" s="262"/>
      <c r="E28" s="262"/>
      <c r="F28" s="262"/>
      <c r="G28" s="15">
        <v>145</v>
      </c>
      <c r="H28" s="33">
        <v>2246590</v>
      </c>
      <c r="I28" s="33">
        <v>378901</v>
      </c>
      <c r="J28" s="33">
        <v>11227054.73</v>
      </c>
      <c r="K28" s="33">
        <v>9046556.7300000004</v>
      </c>
    </row>
    <row r="29" spans="1:11">
      <c r="A29" s="265" t="s">
        <v>205</v>
      </c>
      <c r="B29" s="265"/>
      <c r="C29" s="265"/>
      <c r="D29" s="265"/>
      <c r="E29" s="265"/>
      <c r="F29" s="265"/>
      <c r="G29" s="20">
        <v>146</v>
      </c>
      <c r="H29" s="37">
        <f>SUM(H30:H35)</f>
        <v>22523910.289999999</v>
      </c>
      <c r="I29" s="37">
        <f>SUM(I30:I35)</f>
        <v>6464379.3799999999</v>
      </c>
      <c r="J29" s="37">
        <f>SUM(J30:J35)</f>
        <v>5211518.3000000007</v>
      </c>
      <c r="K29" s="37">
        <f>SUM(K30:K35)</f>
        <v>2219871.3000000003</v>
      </c>
    </row>
    <row r="30" spans="1:11">
      <c r="A30" s="262" t="s">
        <v>206</v>
      </c>
      <c r="B30" s="262"/>
      <c r="C30" s="262"/>
      <c r="D30" s="262"/>
      <c r="E30" s="262"/>
      <c r="F30" s="262"/>
      <c r="G30" s="15">
        <v>147</v>
      </c>
      <c r="H30" s="33">
        <v>12353992</v>
      </c>
      <c r="I30" s="33">
        <v>5906074.0899999999</v>
      </c>
      <c r="J30" s="33">
        <v>4415233.4800000004</v>
      </c>
      <c r="K30" s="33">
        <v>1644894.4800000004</v>
      </c>
    </row>
    <row r="31" spans="1:11">
      <c r="A31" s="262" t="s">
        <v>207</v>
      </c>
      <c r="B31" s="262"/>
      <c r="C31" s="262"/>
      <c r="D31" s="262"/>
      <c r="E31" s="262"/>
      <c r="F31" s="262"/>
      <c r="G31" s="15">
        <v>148</v>
      </c>
      <c r="H31" s="33">
        <v>0</v>
      </c>
      <c r="I31" s="33">
        <v>0</v>
      </c>
      <c r="J31" s="33">
        <v>0</v>
      </c>
      <c r="K31" s="33">
        <v>0</v>
      </c>
    </row>
    <row r="32" spans="1:11">
      <c r="A32" s="262" t="s">
        <v>208</v>
      </c>
      <c r="B32" s="262"/>
      <c r="C32" s="262"/>
      <c r="D32" s="262"/>
      <c r="E32" s="262"/>
      <c r="F32" s="262"/>
      <c r="G32" s="15">
        <v>149</v>
      </c>
      <c r="H32" s="33">
        <v>0</v>
      </c>
      <c r="I32" s="33">
        <v>0</v>
      </c>
      <c r="J32" s="33">
        <v>0</v>
      </c>
      <c r="K32" s="33">
        <v>0</v>
      </c>
    </row>
    <row r="33" spans="1:11">
      <c r="A33" s="262" t="s">
        <v>209</v>
      </c>
      <c r="B33" s="262"/>
      <c r="C33" s="262"/>
      <c r="D33" s="262"/>
      <c r="E33" s="262"/>
      <c r="F33" s="262"/>
      <c r="G33" s="15">
        <v>150</v>
      </c>
      <c r="H33" s="33">
        <v>0</v>
      </c>
      <c r="I33" s="33">
        <v>0</v>
      </c>
      <c r="J33" s="33">
        <v>0</v>
      </c>
      <c r="K33" s="33">
        <v>0</v>
      </c>
    </row>
    <row r="34" spans="1:11">
      <c r="A34" s="262" t="s">
        <v>210</v>
      </c>
      <c r="B34" s="262"/>
      <c r="C34" s="262"/>
      <c r="D34" s="262"/>
      <c r="E34" s="262"/>
      <c r="F34" s="262"/>
      <c r="G34" s="15">
        <v>151</v>
      </c>
      <c r="H34" s="33">
        <v>1543918.29</v>
      </c>
      <c r="I34" s="33">
        <v>558305.29</v>
      </c>
      <c r="J34" s="33">
        <v>542998.29</v>
      </c>
      <c r="K34" s="33">
        <v>321690.29000000004</v>
      </c>
    </row>
    <row r="35" spans="1:11">
      <c r="A35" s="262" t="s">
        <v>211</v>
      </c>
      <c r="B35" s="262"/>
      <c r="C35" s="262"/>
      <c r="D35" s="262"/>
      <c r="E35" s="262"/>
      <c r="F35" s="262"/>
      <c r="G35" s="15">
        <v>152</v>
      </c>
      <c r="H35" s="33">
        <v>8626000</v>
      </c>
      <c r="I35" s="33">
        <v>0</v>
      </c>
      <c r="J35" s="33">
        <v>253286.53</v>
      </c>
      <c r="K35" s="33">
        <v>253286.53</v>
      </c>
    </row>
    <row r="36" spans="1:11">
      <c r="A36" s="221" t="s">
        <v>212</v>
      </c>
      <c r="B36" s="221"/>
      <c r="C36" s="221"/>
      <c r="D36" s="221"/>
      <c r="E36" s="221"/>
      <c r="F36" s="221"/>
      <c r="G36" s="15">
        <v>153</v>
      </c>
      <c r="H36" s="33">
        <v>0</v>
      </c>
      <c r="I36" s="33">
        <v>0</v>
      </c>
      <c r="J36" s="33">
        <v>0</v>
      </c>
      <c r="K36" s="33">
        <v>0</v>
      </c>
    </row>
    <row r="37" spans="1:11">
      <c r="A37" s="257" t="s">
        <v>213</v>
      </c>
      <c r="B37" s="257"/>
      <c r="C37" s="257"/>
      <c r="D37" s="257"/>
      <c r="E37" s="257"/>
      <c r="F37" s="257"/>
      <c r="G37" s="20">
        <v>154</v>
      </c>
      <c r="H37" s="37">
        <f>SUM(H38:H47)</f>
        <v>7465937.3799999999</v>
      </c>
      <c r="I37" s="37">
        <f>SUM(I38:I47)</f>
        <v>1944384.38</v>
      </c>
      <c r="J37" s="37">
        <f>SUM(J38:J47)</f>
        <v>6133211.4400000004</v>
      </c>
      <c r="K37" s="37">
        <f>SUM(K38:K47)</f>
        <v>4298743.4400000004</v>
      </c>
    </row>
    <row r="38" spans="1:11" ht="23.45" customHeight="1">
      <c r="A38" s="221" t="s">
        <v>214</v>
      </c>
      <c r="B38" s="221"/>
      <c r="C38" s="221"/>
      <c r="D38" s="221"/>
      <c r="E38" s="221"/>
      <c r="F38" s="221"/>
      <c r="G38" s="15">
        <v>155</v>
      </c>
      <c r="H38" s="33">
        <v>0</v>
      </c>
      <c r="I38" s="33">
        <v>0</v>
      </c>
      <c r="J38" s="33">
        <v>0</v>
      </c>
      <c r="K38" s="33">
        <v>0</v>
      </c>
    </row>
    <row r="39" spans="1:11" ht="25.35" customHeight="1">
      <c r="A39" s="221" t="s">
        <v>215</v>
      </c>
      <c r="B39" s="221"/>
      <c r="C39" s="221"/>
      <c r="D39" s="221"/>
      <c r="E39" s="221"/>
      <c r="F39" s="221"/>
      <c r="G39" s="15">
        <v>156</v>
      </c>
      <c r="H39" s="33">
        <v>0</v>
      </c>
      <c r="I39" s="33">
        <v>0</v>
      </c>
      <c r="J39" s="33">
        <v>0</v>
      </c>
      <c r="K39" s="33">
        <v>0</v>
      </c>
    </row>
    <row r="40" spans="1:11" ht="25.35" customHeight="1">
      <c r="A40" s="221" t="s">
        <v>216</v>
      </c>
      <c r="B40" s="221"/>
      <c r="C40" s="221"/>
      <c r="D40" s="221"/>
      <c r="E40" s="221"/>
      <c r="F40" s="221"/>
      <c r="G40" s="15">
        <v>157</v>
      </c>
      <c r="H40" s="33">
        <v>0</v>
      </c>
      <c r="I40" s="33">
        <v>0</v>
      </c>
      <c r="J40" s="33">
        <v>0</v>
      </c>
      <c r="K40" s="33">
        <v>0</v>
      </c>
    </row>
    <row r="41" spans="1:11" ht="25.35" customHeight="1">
      <c r="A41" s="221" t="s">
        <v>217</v>
      </c>
      <c r="B41" s="221"/>
      <c r="C41" s="221"/>
      <c r="D41" s="221"/>
      <c r="E41" s="221"/>
      <c r="F41" s="221"/>
      <c r="G41" s="15">
        <v>158</v>
      </c>
      <c r="H41" s="33">
        <v>96025.9</v>
      </c>
      <c r="I41" s="33">
        <v>47224.899999999994</v>
      </c>
      <c r="J41" s="33">
        <v>6496.82</v>
      </c>
      <c r="K41" s="33">
        <v>0.81999999999970896</v>
      </c>
    </row>
    <row r="42" spans="1:11" ht="25.35" customHeight="1">
      <c r="A42" s="221" t="s">
        <v>218</v>
      </c>
      <c r="B42" s="221"/>
      <c r="C42" s="221"/>
      <c r="D42" s="221"/>
      <c r="E42" s="221"/>
      <c r="F42" s="221"/>
      <c r="G42" s="15">
        <v>159</v>
      </c>
      <c r="H42" s="33">
        <v>46169.599999999999</v>
      </c>
      <c r="I42" s="33">
        <v>44763.6</v>
      </c>
      <c r="J42" s="33">
        <v>0</v>
      </c>
      <c r="K42" s="33">
        <v>-88601</v>
      </c>
    </row>
    <row r="43" spans="1:11">
      <c r="A43" s="221" t="s">
        <v>219</v>
      </c>
      <c r="B43" s="221"/>
      <c r="C43" s="221"/>
      <c r="D43" s="221"/>
      <c r="E43" s="221"/>
      <c r="F43" s="221"/>
      <c r="G43" s="15">
        <v>160</v>
      </c>
      <c r="H43" s="33">
        <v>0</v>
      </c>
      <c r="I43" s="33">
        <v>0</v>
      </c>
      <c r="J43" s="33">
        <v>0</v>
      </c>
      <c r="K43" s="33">
        <v>0</v>
      </c>
    </row>
    <row r="44" spans="1:11">
      <c r="A44" s="221" t="s">
        <v>220</v>
      </c>
      <c r="B44" s="221"/>
      <c r="C44" s="221"/>
      <c r="D44" s="221"/>
      <c r="E44" s="221"/>
      <c r="F44" s="221"/>
      <c r="G44" s="15">
        <v>161</v>
      </c>
      <c r="H44" s="33">
        <v>4566860.88</v>
      </c>
      <c r="I44" s="33">
        <v>1832135.88</v>
      </c>
      <c r="J44" s="33">
        <v>6024714.6600000001</v>
      </c>
      <c r="K44" s="33">
        <v>4285343.66</v>
      </c>
    </row>
    <row r="45" spans="1:11">
      <c r="A45" s="221" t="s">
        <v>221</v>
      </c>
      <c r="B45" s="221"/>
      <c r="C45" s="221"/>
      <c r="D45" s="221"/>
      <c r="E45" s="221"/>
      <c r="F45" s="221"/>
      <c r="G45" s="15">
        <v>162</v>
      </c>
      <c r="H45" s="33">
        <v>1373098</v>
      </c>
      <c r="I45" s="33">
        <v>-332691</v>
      </c>
      <c r="J45" s="33">
        <v>0</v>
      </c>
      <c r="K45" s="33">
        <v>0</v>
      </c>
    </row>
    <row r="46" spans="1:11">
      <c r="A46" s="221" t="s">
        <v>222</v>
      </c>
      <c r="B46" s="221"/>
      <c r="C46" s="221"/>
      <c r="D46" s="221"/>
      <c r="E46" s="221"/>
      <c r="F46" s="221"/>
      <c r="G46" s="15">
        <v>163</v>
      </c>
      <c r="H46" s="33">
        <v>0</v>
      </c>
      <c r="I46" s="33">
        <v>0</v>
      </c>
      <c r="J46" s="33">
        <v>0</v>
      </c>
      <c r="K46" s="33">
        <v>0</v>
      </c>
    </row>
    <row r="47" spans="1:11">
      <c r="A47" s="221" t="s">
        <v>223</v>
      </c>
      <c r="B47" s="221"/>
      <c r="C47" s="221"/>
      <c r="D47" s="221"/>
      <c r="E47" s="221"/>
      <c r="F47" s="221"/>
      <c r="G47" s="15">
        <v>164</v>
      </c>
      <c r="H47" s="33">
        <v>1383783</v>
      </c>
      <c r="I47" s="33">
        <v>352951</v>
      </c>
      <c r="J47" s="33">
        <v>101999.96</v>
      </c>
      <c r="K47" s="33">
        <v>101999.96</v>
      </c>
    </row>
    <row r="48" spans="1:11">
      <c r="A48" s="257" t="s">
        <v>224</v>
      </c>
      <c r="B48" s="257"/>
      <c r="C48" s="257"/>
      <c r="D48" s="257"/>
      <c r="E48" s="257"/>
      <c r="F48" s="257"/>
      <c r="G48" s="20">
        <v>165</v>
      </c>
      <c r="H48" s="37">
        <f>SUM(H49:H55)</f>
        <v>670104.52</v>
      </c>
      <c r="I48" s="37">
        <f>SUM(I49:I55)</f>
        <v>166676.52000000002</v>
      </c>
      <c r="J48" s="37">
        <f>SUM(J49:J55)</f>
        <v>3384781.25</v>
      </c>
      <c r="K48" s="37">
        <f>SUM(K49:K55)</f>
        <v>1187557.2499999995</v>
      </c>
    </row>
    <row r="49" spans="1:11" ht="25.35" customHeight="1">
      <c r="A49" s="221" t="s">
        <v>225</v>
      </c>
      <c r="B49" s="221"/>
      <c r="C49" s="221"/>
      <c r="D49" s="221"/>
      <c r="E49" s="221"/>
      <c r="F49" s="221"/>
      <c r="G49" s="15">
        <v>166</v>
      </c>
      <c r="H49" s="33">
        <v>0</v>
      </c>
      <c r="I49" s="33">
        <v>0</v>
      </c>
      <c r="J49" s="33">
        <v>0</v>
      </c>
      <c r="K49" s="33">
        <v>0</v>
      </c>
    </row>
    <row r="50" spans="1:11" ht="24" customHeight="1">
      <c r="A50" s="258" t="s">
        <v>226</v>
      </c>
      <c r="B50" s="258"/>
      <c r="C50" s="258"/>
      <c r="D50" s="258"/>
      <c r="E50" s="258"/>
      <c r="F50" s="258"/>
      <c r="G50" s="15">
        <v>167</v>
      </c>
      <c r="H50" s="33">
        <v>0</v>
      </c>
      <c r="I50" s="33">
        <v>0</v>
      </c>
      <c r="J50" s="33">
        <v>0</v>
      </c>
      <c r="K50" s="33">
        <v>0</v>
      </c>
    </row>
    <row r="51" spans="1:11">
      <c r="A51" s="258" t="s">
        <v>227</v>
      </c>
      <c r="B51" s="258"/>
      <c r="C51" s="258"/>
      <c r="D51" s="258"/>
      <c r="E51" s="258"/>
      <c r="F51" s="258"/>
      <c r="G51" s="15">
        <v>168</v>
      </c>
      <c r="H51" s="33">
        <v>670104.52</v>
      </c>
      <c r="I51" s="33">
        <v>166676.52000000002</v>
      </c>
      <c r="J51" s="33">
        <v>1291152.3399999999</v>
      </c>
      <c r="K51" s="33">
        <v>314632.33999999985</v>
      </c>
    </row>
    <row r="52" spans="1:11">
      <c r="A52" s="258" t="s">
        <v>228</v>
      </c>
      <c r="B52" s="258"/>
      <c r="C52" s="258"/>
      <c r="D52" s="258"/>
      <c r="E52" s="258"/>
      <c r="F52" s="258"/>
      <c r="G52" s="15">
        <v>169</v>
      </c>
      <c r="H52" s="33">
        <v>0</v>
      </c>
      <c r="I52" s="33">
        <v>0</v>
      </c>
      <c r="J52" s="33">
        <v>2080584.9199999997</v>
      </c>
      <c r="K52" s="33">
        <v>928060.91999999969</v>
      </c>
    </row>
    <row r="53" spans="1:11">
      <c r="A53" s="258" t="s">
        <v>229</v>
      </c>
      <c r="B53" s="258"/>
      <c r="C53" s="258"/>
      <c r="D53" s="258"/>
      <c r="E53" s="258"/>
      <c r="F53" s="258"/>
      <c r="G53" s="15">
        <v>170</v>
      </c>
      <c r="H53" s="33">
        <v>0</v>
      </c>
      <c r="I53" s="33">
        <v>0</v>
      </c>
      <c r="J53" s="33">
        <v>0</v>
      </c>
      <c r="K53" s="33">
        <v>0</v>
      </c>
    </row>
    <row r="54" spans="1:11">
      <c r="A54" s="258" t="s">
        <v>230</v>
      </c>
      <c r="B54" s="258"/>
      <c r="C54" s="258"/>
      <c r="D54" s="258"/>
      <c r="E54" s="258"/>
      <c r="F54" s="258"/>
      <c r="G54" s="15">
        <v>171</v>
      </c>
      <c r="H54" s="33">
        <v>0</v>
      </c>
      <c r="I54" s="33">
        <v>0</v>
      </c>
      <c r="J54" s="33">
        <v>0</v>
      </c>
      <c r="K54" s="33">
        <v>0</v>
      </c>
    </row>
    <row r="55" spans="1:11">
      <c r="A55" s="258" t="s">
        <v>231</v>
      </c>
      <c r="B55" s="258"/>
      <c r="C55" s="258"/>
      <c r="D55" s="258"/>
      <c r="E55" s="258"/>
      <c r="F55" s="258"/>
      <c r="G55" s="15">
        <v>172</v>
      </c>
      <c r="H55" s="33">
        <v>0</v>
      </c>
      <c r="I55" s="33">
        <v>0</v>
      </c>
      <c r="J55" s="33">
        <v>13043.99</v>
      </c>
      <c r="K55" s="33">
        <v>-55136.01</v>
      </c>
    </row>
    <row r="56" spans="1:11" ht="22.35" customHeight="1">
      <c r="A56" s="259" t="s">
        <v>232</v>
      </c>
      <c r="B56" s="259"/>
      <c r="C56" s="259"/>
      <c r="D56" s="259"/>
      <c r="E56" s="259"/>
      <c r="F56" s="259"/>
      <c r="G56" s="15">
        <v>173</v>
      </c>
      <c r="H56" s="33">
        <v>0</v>
      </c>
      <c r="I56" s="33">
        <v>0</v>
      </c>
      <c r="J56" s="33">
        <v>0</v>
      </c>
      <c r="K56" s="33">
        <v>0</v>
      </c>
    </row>
    <row r="57" spans="1:11">
      <c r="A57" s="259" t="s">
        <v>233</v>
      </c>
      <c r="B57" s="259"/>
      <c r="C57" s="259"/>
      <c r="D57" s="259"/>
      <c r="E57" s="259"/>
      <c r="F57" s="259"/>
      <c r="G57" s="15">
        <v>174</v>
      </c>
      <c r="H57" s="33">
        <v>0</v>
      </c>
      <c r="I57" s="33">
        <v>0</v>
      </c>
      <c r="J57" s="33">
        <v>0</v>
      </c>
      <c r="K57" s="33">
        <v>0</v>
      </c>
    </row>
    <row r="58" spans="1:11" ht="24.6" customHeight="1">
      <c r="A58" s="259" t="s">
        <v>234</v>
      </c>
      <c r="B58" s="259"/>
      <c r="C58" s="259"/>
      <c r="D58" s="259"/>
      <c r="E58" s="259"/>
      <c r="F58" s="259"/>
      <c r="G58" s="15">
        <v>175</v>
      </c>
      <c r="H58" s="33">
        <v>0</v>
      </c>
      <c r="I58" s="33">
        <v>0</v>
      </c>
      <c r="J58" s="33">
        <v>0</v>
      </c>
      <c r="K58" s="33">
        <v>0</v>
      </c>
    </row>
    <row r="59" spans="1:11">
      <c r="A59" s="259" t="s">
        <v>235</v>
      </c>
      <c r="B59" s="259"/>
      <c r="C59" s="259"/>
      <c r="D59" s="259"/>
      <c r="E59" s="259"/>
      <c r="F59" s="259"/>
      <c r="G59" s="15">
        <v>176</v>
      </c>
      <c r="H59" s="33">
        <v>0</v>
      </c>
      <c r="I59" s="33">
        <v>0</v>
      </c>
      <c r="J59" s="33">
        <v>0</v>
      </c>
      <c r="K59" s="33">
        <v>0</v>
      </c>
    </row>
    <row r="60" spans="1:11">
      <c r="A60" s="257" t="s">
        <v>236</v>
      </c>
      <c r="B60" s="257"/>
      <c r="C60" s="257"/>
      <c r="D60" s="257"/>
      <c r="E60" s="257"/>
      <c r="F60" s="257"/>
      <c r="G60" s="20">
        <v>177</v>
      </c>
      <c r="H60" s="37">
        <f>H8+H37+H56+H57</f>
        <v>1569355283.0700002</v>
      </c>
      <c r="I60" s="37">
        <f>I8+I37+I56+I57</f>
        <v>466543322.07000005</v>
      </c>
      <c r="J60" s="37">
        <f>J8+J37+J56+J57</f>
        <v>1443648251.0100002</v>
      </c>
      <c r="K60" s="37">
        <f>K8+K37+K56+K57</f>
        <v>391779006.01000005</v>
      </c>
    </row>
    <row r="61" spans="1:11">
      <c r="A61" s="257" t="s">
        <v>237</v>
      </c>
      <c r="B61" s="257"/>
      <c r="C61" s="257"/>
      <c r="D61" s="257"/>
      <c r="E61" s="257"/>
      <c r="F61" s="257"/>
      <c r="G61" s="20">
        <v>178</v>
      </c>
      <c r="H61" s="37">
        <f>H14+H48+H58+H59</f>
        <v>1468983006.03</v>
      </c>
      <c r="I61" s="37">
        <f>I14+I48+I58+I59</f>
        <v>452180241.12</v>
      </c>
      <c r="J61" s="37">
        <f>J14+J48+J58+J59</f>
        <v>1358408172.6700001</v>
      </c>
      <c r="K61" s="37">
        <f>K14+K48+K58+K59</f>
        <v>374893882.67000008</v>
      </c>
    </row>
    <row r="62" spans="1:11">
      <c r="A62" s="257" t="s">
        <v>238</v>
      </c>
      <c r="B62" s="257"/>
      <c r="C62" s="257"/>
      <c r="D62" s="257"/>
      <c r="E62" s="257"/>
      <c r="F62" s="257"/>
      <c r="G62" s="20">
        <v>179</v>
      </c>
      <c r="H62" s="37">
        <f>H60-H61</f>
        <v>100372277.0400002</v>
      </c>
      <c r="I62" s="37">
        <f>I60-I61</f>
        <v>14363080.950000048</v>
      </c>
      <c r="J62" s="37">
        <f>J60-J61</f>
        <v>85240078.340000153</v>
      </c>
      <c r="K62" s="37">
        <f>K60-K61</f>
        <v>16885123.339999974</v>
      </c>
    </row>
    <row r="63" spans="1:11">
      <c r="A63" s="244" t="s">
        <v>239</v>
      </c>
      <c r="B63" s="244"/>
      <c r="C63" s="244"/>
      <c r="D63" s="244"/>
      <c r="E63" s="244"/>
      <c r="F63" s="244"/>
      <c r="G63" s="20">
        <v>180</v>
      </c>
      <c r="H63" s="37">
        <f>+IF((H60-H61)&gt;0,(H60-H61),0)</f>
        <v>100372277.0400002</v>
      </c>
      <c r="I63" s="37">
        <f>+IF((I60-I61)&gt;0,(I60-I61),0)</f>
        <v>14363080.950000048</v>
      </c>
      <c r="J63" s="37">
        <f>+IF((J60-J61)&gt;0,(J60-J61),0)</f>
        <v>85240078.340000153</v>
      </c>
      <c r="K63" s="37">
        <f>+IF((K60-K61)&gt;0,(K60-K61),0)</f>
        <v>16885123.339999974</v>
      </c>
    </row>
    <row r="64" spans="1:11">
      <c r="A64" s="244" t="s">
        <v>240</v>
      </c>
      <c r="B64" s="244"/>
      <c r="C64" s="244"/>
      <c r="D64" s="244"/>
      <c r="E64" s="244"/>
      <c r="F64" s="244"/>
      <c r="G64" s="20">
        <v>181</v>
      </c>
      <c r="H64" s="37">
        <f>+IF((H60-H61)&lt;0,(H60-H61),0)</f>
        <v>0</v>
      </c>
      <c r="I64" s="37">
        <f>+IF((I60-I61)&lt;0,(I60-I61),0)</f>
        <v>0</v>
      </c>
      <c r="J64" s="37">
        <f>+IF((J60-J61)&lt;0,(J60-J61),0)</f>
        <v>0</v>
      </c>
      <c r="K64" s="37">
        <f>+IF((K60-K61)&lt;0,(K60-K61),0)</f>
        <v>0</v>
      </c>
    </row>
    <row r="65" spans="1:11">
      <c r="A65" s="259" t="s">
        <v>241</v>
      </c>
      <c r="B65" s="259"/>
      <c r="C65" s="259"/>
      <c r="D65" s="259"/>
      <c r="E65" s="259"/>
      <c r="F65" s="259"/>
      <c r="G65" s="15">
        <v>182</v>
      </c>
      <c r="H65" s="33">
        <v>4821208.1999999993</v>
      </c>
      <c r="I65" s="33">
        <v>-7132351.8800000008</v>
      </c>
      <c r="J65" s="33">
        <v>8749197</v>
      </c>
      <c r="K65" s="33">
        <v>1695305</v>
      </c>
    </row>
    <row r="66" spans="1:11">
      <c r="A66" s="257" t="s">
        <v>242</v>
      </c>
      <c r="B66" s="257"/>
      <c r="C66" s="257"/>
      <c r="D66" s="257"/>
      <c r="E66" s="257"/>
      <c r="F66" s="257"/>
      <c r="G66" s="20">
        <v>183</v>
      </c>
      <c r="H66" s="37">
        <f>H62-H65</f>
        <v>95551068.840000197</v>
      </c>
      <c r="I66" s="37">
        <f>I62-I65</f>
        <v>21495432.83000005</v>
      </c>
      <c r="J66" s="37">
        <f>J62-J65</f>
        <v>76490881.340000153</v>
      </c>
      <c r="K66" s="37">
        <f>K62-K65</f>
        <v>15189818.339999974</v>
      </c>
    </row>
    <row r="67" spans="1:11">
      <c r="A67" s="244" t="s">
        <v>243</v>
      </c>
      <c r="B67" s="244"/>
      <c r="C67" s="244"/>
      <c r="D67" s="244"/>
      <c r="E67" s="244"/>
      <c r="F67" s="244"/>
      <c r="G67" s="20">
        <v>184</v>
      </c>
      <c r="H67" s="37">
        <f>+IF((H62-H65)&gt;0,(H62-H65),0)</f>
        <v>95551068.840000197</v>
      </c>
      <c r="I67" s="37">
        <f>+IF((I62-I65)&gt;0,(I62-I65),0)</f>
        <v>21495432.83000005</v>
      </c>
      <c r="J67" s="37">
        <f>+IF((J62-J65)&gt;0,(J62-J65),0)</f>
        <v>76490881.340000153</v>
      </c>
      <c r="K67" s="37">
        <f>+IF((K62-K65)&gt;0,(K62-K65),0)</f>
        <v>15189818.339999974</v>
      </c>
    </row>
    <row r="68" spans="1:11">
      <c r="A68" s="244" t="s">
        <v>244</v>
      </c>
      <c r="B68" s="244"/>
      <c r="C68" s="244"/>
      <c r="D68" s="244"/>
      <c r="E68" s="244"/>
      <c r="F68" s="244"/>
      <c r="G68" s="20">
        <v>185</v>
      </c>
      <c r="H68" s="37">
        <f>+IF((H62-H65)&lt;0,(H62-H65),0)</f>
        <v>0</v>
      </c>
      <c r="I68" s="37">
        <f>+IF((I62-I65)&lt;0,(I62-I65),0)</f>
        <v>0</v>
      </c>
      <c r="J68" s="37">
        <f>+IF((J62-J65)&lt;0,(J62-J65),0)</f>
        <v>0</v>
      </c>
      <c r="K68" s="37">
        <f>+IF((K62-K65)&lt;0,(K62-K65),0)</f>
        <v>0</v>
      </c>
    </row>
    <row r="69" spans="1:11">
      <c r="A69" s="240" t="s">
        <v>245</v>
      </c>
      <c r="B69" s="240"/>
      <c r="C69" s="240"/>
      <c r="D69" s="240"/>
      <c r="E69" s="240"/>
      <c r="F69" s="240"/>
      <c r="G69" s="254"/>
      <c r="H69" s="254"/>
      <c r="I69" s="254"/>
      <c r="J69" s="255"/>
      <c r="K69" s="255"/>
    </row>
    <row r="70" spans="1:11" ht="22.35" customHeight="1">
      <c r="A70" s="257" t="s">
        <v>246</v>
      </c>
      <c r="B70" s="257"/>
      <c r="C70" s="257"/>
      <c r="D70" s="257"/>
      <c r="E70" s="257"/>
      <c r="F70" s="257"/>
      <c r="G70" s="20">
        <v>186</v>
      </c>
      <c r="H70" s="37">
        <f>H71-H72</f>
        <v>0</v>
      </c>
      <c r="I70" s="37">
        <f>I71-I72</f>
        <v>0</v>
      </c>
      <c r="J70" s="37">
        <f>J71-J72</f>
        <v>0</v>
      </c>
      <c r="K70" s="37">
        <f>K71-K72</f>
        <v>0</v>
      </c>
    </row>
    <row r="71" spans="1:11">
      <c r="A71" s="258" t="s">
        <v>247</v>
      </c>
      <c r="B71" s="258"/>
      <c r="C71" s="258"/>
      <c r="D71" s="258"/>
      <c r="E71" s="258"/>
      <c r="F71" s="258"/>
      <c r="G71" s="15">
        <v>187</v>
      </c>
      <c r="H71" s="33">
        <v>0</v>
      </c>
      <c r="I71" s="33">
        <v>0</v>
      </c>
      <c r="J71" s="33">
        <v>0</v>
      </c>
      <c r="K71" s="33">
        <v>0</v>
      </c>
    </row>
    <row r="72" spans="1:11">
      <c r="A72" s="258" t="s">
        <v>248</v>
      </c>
      <c r="B72" s="258"/>
      <c r="C72" s="258"/>
      <c r="D72" s="258"/>
      <c r="E72" s="258"/>
      <c r="F72" s="258"/>
      <c r="G72" s="15">
        <v>188</v>
      </c>
      <c r="H72" s="33">
        <v>0</v>
      </c>
      <c r="I72" s="33">
        <v>0</v>
      </c>
      <c r="J72" s="33">
        <v>0</v>
      </c>
      <c r="K72" s="33">
        <v>0</v>
      </c>
    </row>
    <row r="73" spans="1:11">
      <c r="A73" s="259" t="s">
        <v>249</v>
      </c>
      <c r="B73" s="259"/>
      <c r="C73" s="259"/>
      <c r="D73" s="259"/>
      <c r="E73" s="259"/>
      <c r="F73" s="259"/>
      <c r="G73" s="15">
        <v>189</v>
      </c>
      <c r="H73" s="33">
        <v>0</v>
      </c>
      <c r="I73" s="33">
        <v>0</v>
      </c>
      <c r="J73" s="33">
        <v>0</v>
      </c>
      <c r="K73" s="33">
        <v>0</v>
      </c>
    </row>
    <row r="74" spans="1:11">
      <c r="A74" s="244" t="s">
        <v>250</v>
      </c>
      <c r="B74" s="244"/>
      <c r="C74" s="244"/>
      <c r="D74" s="244"/>
      <c r="E74" s="244"/>
      <c r="F74" s="244"/>
      <c r="G74" s="20">
        <v>190</v>
      </c>
      <c r="H74" s="121">
        <v>0</v>
      </c>
      <c r="I74" s="121">
        <v>0</v>
      </c>
      <c r="J74" s="121">
        <v>0</v>
      </c>
      <c r="K74" s="121">
        <v>0</v>
      </c>
    </row>
    <row r="75" spans="1:11">
      <c r="A75" s="244" t="s">
        <v>251</v>
      </c>
      <c r="B75" s="244"/>
      <c r="C75" s="244"/>
      <c r="D75" s="244"/>
      <c r="E75" s="244"/>
      <c r="F75" s="244"/>
      <c r="G75" s="20">
        <v>191</v>
      </c>
      <c r="H75" s="121">
        <v>0</v>
      </c>
      <c r="I75" s="121">
        <v>0</v>
      </c>
      <c r="J75" s="121">
        <v>0</v>
      </c>
      <c r="K75" s="121">
        <v>0</v>
      </c>
    </row>
    <row r="76" spans="1:11">
      <c r="A76" s="240" t="s">
        <v>252</v>
      </c>
      <c r="B76" s="240"/>
      <c r="C76" s="240"/>
      <c r="D76" s="240"/>
      <c r="E76" s="240"/>
      <c r="F76" s="240"/>
      <c r="G76" s="254"/>
      <c r="H76" s="254"/>
      <c r="I76" s="254"/>
      <c r="J76" s="255"/>
      <c r="K76" s="255"/>
    </row>
    <row r="77" spans="1:11">
      <c r="A77" s="257" t="s">
        <v>253</v>
      </c>
      <c r="B77" s="257"/>
      <c r="C77" s="257"/>
      <c r="D77" s="257"/>
      <c r="E77" s="257"/>
      <c r="F77" s="257"/>
      <c r="G77" s="20">
        <v>192</v>
      </c>
      <c r="H77" s="121">
        <v>0</v>
      </c>
      <c r="I77" s="121">
        <v>0</v>
      </c>
      <c r="J77" s="121">
        <v>0</v>
      </c>
      <c r="K77" s="121">
        <v>0</v>
      </c>
    </row>
    <row r="78" spans="1:11">
      <c r="A78" s="258" t="s">
        <v>254</v>
      </c>
      <c r="B78" s="258"/>
      <c r="C78" s="258"/>
      <c r="D78" s="258"/>
      <c r="E78" s="258"/>
      <c r="F78" s="258"/>
      <c r="G78" s="15">
        <v>193</v>
      </c>
      <c r="H78" s="33">
        <v>0</v>
      </c>
      <c r="I78" s="33">
        <v>0</v>
      </c>
      <c r="J78" s="33">
        <v>0</v>
      </c>
      <c r="K78" s="33">
        <v>0</v>
      </c>
    </row>
    <row r="79" spans="1:11">
      <c r="A79" s="258" t="s">
        <v>255</v>
      </c>
      <c r="B79" s="258"/>
      <c r="C79" s="258"/>
      <c r="D79" s="258"/>
      <c r="E79" s="258"/>
      <c r="F79" s="258"/>
      <c r="G79" s="15">
        <v>194</v>
      </c>
      <c r="H79" s="33">
        <v>0</v>
      </c>
      <c r="I79" s="33">
        <v>0</v>
      </c>
      <c r="J79" s="33">
        <v>0</v>
      </c>
      <c r="K79" s="33">
        <v>0</v>
      </c>
    </row>
    <row r="80" spans="1:11">
      <c r="A80" s="257" t="s">
        <v>256</v>
      </c>
      <c r="B80" s="257"/>
      <c r="C80" s="257"/>
      <c r="D80" s="257"/>
      <c r="E80" s="257"/>
      <c r="F80" s="257"/>
      <c r="G80" s="20">
        <v>195</v>
      </c>
      <c r="H80" s="121">
        <v>0</v>
      </c>
      <c r="I80" s="121">
        <v>0</v>
      </c>
      <c r="J80" s="121">
        <v>0</v>
      </c>
      <c r="K80" s="121">
        <v>0</v>
      </c>
    </row>
    <row r="81" spans="1:11">
      <c r="A81" s="257" t="s">
        <v>257</v>
      </c>
      <c r="B81" s="257"/>
      <c r="C81" s="257"/>
      <c r="D81" s="257"/>
      <c r="E81" s="257"/>
      <c r="F81" s="257"/>
      <c r="G81" s="20">
        <v>196</v>
      </c>
      <c r="H81" s="121">
        <v>0</v>
      </c>
      <c r="I81" s="121">
        <v>0</v>
      </c>
      <c r="J81" s="121">
        <v>0</v>
      </c>
      <c r="K81" s="121">
        <v>0</v>
      </c>
    </row>
    <row r="82" spans="1:11">
      <c r="A82" s="244" t="s">
        <v>258</v>
      </c>
      <c r="B82" s="244"/>
      <c r="C82" s="244"/>
      <c r="D82" s="244"/>
      <c r="E82" s="244"/>
      <c r="F82" s="244"/>
      <c r="G82" s="20">
        <v>197</v>
      </c>
      <c r="H82" s="121">
        <v>0</v>
      </c>
      <c r="I82" s="121">
        <v>0</v>
      </c>
      <c r="J82" s="121">
        <v>0</v>
      </c>
      <c r="K82" s="121">
        <v>0</v>
      </c>
    </row>
    <row r="83" spans="1:11">
      <c r="A83" s="244" t="s">
        <v>259</v>
      </c>
      <c r="B83" s="244"/>
      <c r="C83" s="244"/>
      <c r="D83" s="244"/>
      <c r="E83" s="244"/>
      <c r="F83" s="244"/>
      <c r="G83" s="20">
        <v>198</v>
      </c>
      <c r="H83" s="121">
        <v>0</v>
      </c>
      <c r="I83" s="121">
        <v>0</v>
      </c>
      <c r="J83" s="121">
        <v>0</v>
      </c>
      <c r="K83" s="121">
        <v>0</v>
      </c>
    </row>
    <row r="84" spans="1:11">
      <c r="A84" s="240" t="s">
        <v>260</v>
      </c>
      <c r="B84" s="240"/>
      <c r="C84" s="240"/>
      <c r="D84" s="240"/>
      <c r="E84" s="240"/>
      <c r="F84" s="240"/>
      <c r="G84" s="254"/>
      <c r="H84" s="254"/>
      <c r="I84" s="254"/>
      <c r="J84" s="255"/>
      <c r="K84" s="255"/>
    </row>
    <row r="85" spans="1:11">
      <c r="A85" s="242" t="s">
        <v>261</v>
      </c>
      <c r="B85" s="242"/>
      <c r="C85" s="242"/>
      <c r="D85" s="242"/>
      <c r="E85" s="242"/>
      <c r="F85" s="242"/>
      <c r="G85" s="20">
        <v>199</v>
      </c>
      <c r="H85" s="38">
        <f>H86+H87</f>
        <v>0</v>
      </c>
      <c r="I85" s="38">
        <f>I86+I87</f>
        <v>0</v>
      </c>
      <c r="J85" s="38">
        <f>J86+J87</f>
        <v>0</v>
      </c>
      <c r="K85" s="38">
        <f>K86+K87</f>
        <v>0</v>
      </c>
    </row>
    <row r="86" spans="1:11">
      <c r="A86" s="243" t="s">
        <v>262</v>
      </c>
      <c r="B86" s="243"/>
      <c r="C86" s="243"/>
      <c r="D86" s="243"/>
      <c r="E86" s="243"/>
      <c r="F86" s="243"/>
      <c r="G86" s="15">
        <v>200</v>
      </c>
      <c r="H86" s="33">
        <v>0</v>
      </c>
      <c r="I86" s="33">
        <v>0</v>
      </c>
      <c r="J86" s="33">
        <v>0</v>
      </c>
      <c r="K86" s="33">
        <v>0</v>
      </c>
    </row>
    <row r="87" spans="1:11">
      <c r="A87" s="243" t="s">
        <v>263</v>
      </c>
      <c r="B87" s="243"/>
      <c r="C87" s="243"/>
      <c r="D87" s="243"/>
      <c r="E87" s="243"/>
      <c r="F87" s="243"/>
      <c r="G87" s="15">
        <v>201</v>
      </c>
      <c r="H87" s="33">
        <v>0</v>
      </c>
      <c r="I87" s="33">
        <v>0</v>
      </c>
      <c r="J87" s="33">
        <v>0</v>
      </c>
      <c r="K87" s="33">
        <v>0</v>
      </c>
    </row>
    <row r="88" spans="1:11">
      <c r="A88" s="263" t="s">
        <v>264</v>
      </c>
      <c r="B88" s="263"/>
      <c r="C88" s="263"/>
      <c r="D88" s="263"/>
      <c r="E88" s="263"/>
      <c r="F88" s="263"/>
      <c r="G88" s="264"/>
      <c r="H88" s="264"/>
      <c r="I88" s="264"/>
      <c r="J88" s="255"/>
      <c r="K88" s="255"/>
    </row>
    <row r="89" spans="1:11">
      <c r="A89" s="238" t="s">
        <v>265</v>
      </c>
      <c r="B89" s="238"/>
      <c r="C89" s="238"/>
      <c r="D89" s="238"/>
      <c r="E89" s="238"/>
      <c r="F89" s="238"/>
      <c r="G89" s="15">
        <v>202</v>
      </c>
      <c r="H89" s="39">
        <v>95551068.780000255</v>
      </c>
      <c r="I89" s="39">
        <v>21495432.500000402</v>
      </c>
      <c r="J89" s="39">
        <v>76490880.900000349</v>
      </c>
      <c r="K89" s="39">
        <v>15189818.130000353</v>
      </c>
    </row>
    <row r="90" spans="1:11" ht="24" customHeight="1">
      <c r="A90" s="266" t="s">
        <v>266</v>
      </c>
      <c r="B90" s="266"/>
      <c r="C90" s="266"/>
      <c r="D90" s="266"/>
      <c r="E90" s="266"/>
      <c r="F90" s="266"/>
      <c r="G90" s="20">
        <v>203</v>
      </c>
      <c r="H90" s="38">
        <f>SUM(H91:H98)</f>
        <v>0</v>
      </c>
      <c r="I90" s="38">
        <f>SUM(I91:I98)</f>
        <v>0</v>
      </c>
      <c r="J90" s="38">
        <f>SUM(J91:J98)</f>
        <v>0</v>
      </c>
      <c r="K90" s="38">
        <f>SUM(K91:K98)</f>
        <v>0</v>
      </c>
    </row>
    <row r="91" spans="1:11">
      <c r="A91" s="258" t="s">
        <v>267</v>
      </c>
      <c r="B91" s="258"/>
      <c r="C91" s="258"/>
      <c r="D91" s="258"/>
      <c r="E91" s="258"/>
      <c r="F91" s="258"/>
      <c r="G91" s="15">
        <v>204</v>
      </c>
      <c r="H91" s="33">
        <v>0</v>
      </c>
      <c r="I91" s="33">
        <v>0</v>
      </c>
      <c r="J91" s="33">
        <v>0</v>
      </c>
      <c r="K91" s="33">
        <v>0</v>
      </c>
    </row>
    <row r="92" spans="1:11" ht="22.35" customHeight="1">
      <c r="A92" s="258" t="s">
        <v>268</v>
      </c>
      <c r="B92" s="258"/>
      <c r="C92" s="258"/>
      <c r="D92" s="258"/>
      <c r="E92" s="258"/>
      <c r="F92" s="258"/>
      <c r="G92" s="15">
        <v>205</v>
      </c>
      <c r="H92" s="33">
        <v>0</v>
      </c>
      <c r="I92" s="33">
        <v>0</v>
      </c>
      <c r="J92" s="33">
        <v>0</v>
      </c>
      <c r="K92" s="33">
        <v>0</v>
      </c>
    </row>
    <row r="93" spans="1:11" ht="22.35" customHeight="1">
      <c r="A93" s="258" t="s">
        <v>269</v>
      </c>
      <c r="B93" s="258"/>
      <c r="C93" s="258"/>
      <c r="D93" s="258"/>
      <c r="E93" s="258"/>
      <c r="F93" s="258"/>
      <c r="G93" s="15">
        <v>206</v>
      </c>
      <c r="H93" s="33">
        <v>0</v>
      </c>
      <c r="I93" s="33">
        <v>0</v>
      </c>
      <c r="J93" s="33">
        <v>0</v>
      </c>
      <c r="K93" s="33">
        <v>0</v>
      </c>
    </row>
    <row r="94" spans="1:11" ht="22.35" customHeight="1">
      <c r="A94" s="258" t="s">
        <v>270</v>
      </c>
      <c r="B94" s="258"/>
      <c r="C94" s="258"/>
      <c r="D94" s="258"/>
      <c r="E94" s="258"/>
      <c r="F94" s="258"/>
      <c r="G94" s="15">
        <v>207</v>
      </c>
      <c r="H94" s="33">
        <v>0</v>
      </c>
      <c r="I94" s="33">
        <v>0</v>
      </c>
      <c r="J94" s="33">
        <v>0</v>
      </c>
      <c r="K94" s="33">
        <v>0</v>
      </c>
    </row>
    <row r="95" spans="1:11" ht="22.35" customHeight="1">
      <c r="A95" s="258" t="s">
        <v>271</v>
      </c>
      <c r="B95" s="258"/>
      <c r="C95" s="258"/>
      <c r="D95" s="258"/>
      <c r="E95" s="258"/>
      <c r="F95" s="258"/>
      <c r="G95" s="15">
        <v>208</v>
      </c>
      <c r="H95" s="33">
        <v>0</v>
      </c>
      <c r="I95" s="33">
        <v>0</v>
      </c>
      <c r="J95" s="33">
        <v>0</v>
      </c>
      <c r="K95" s="33">
        <v>0</v>
      </c>
    </row>
    <row r="96" spans="1:11" ht="22.35" customHeight="1">
      <c r="A96" s="258" t="s">
        <v>272</v>
      </c>
      <c r="B96" s="258"/>
      <c r="C96" s="258"/>
      <c r="D96" s="258"/>
      <c r="E96" s="258"/>
      <c r="F96" s="258"/>
      <c r="G96" s="15">
        <v>209</v>
      </c>
      <c r="H96" s="33">
        <v>0</v>
      </c>
      <c r="I96" s="33">
        <v>0</v>
      </c>
      <c r="J96" s="33">
        <v>0</v>
      </c>
      <c r="K96" s="33">
        <v>0</v>
      </c>
    </row>
    <row r="97" spans="1:11">
      <c r="A97" s="258" t="s">
        <v>273</v>
      </c>
      <c r="B97" s="258"/>
      <c r="C97" s="258"/>
      <c r="D97" s="258"/>
      <c r="E97" s="258"/>
      <c r="F97" s="258"/>
      <c r="G97" s="15">
        <v>210</v>
      </c>
      <c r="H97" s="33">
        <v>0</v>
      </c>
      <c r="I97" s="33">
        <v>0</v>
      </c>
      <c r="J97" s="33">
        <v>0</v>
      </c>
      <c r="K97" s="33">
        <v>0</v>
      </c>
    </row>
    <row r="98" spans="1:11">
      <c r="A98" s="258" t="s">
        <v>274</v>
      </c>
      <c r="B98" s="258"/>
      <c r="C98" s="258"/>
      <c r="D98" s="258"/>
      <c r="E98" s="258"/>
      <c r="F98" s="258"/>
      <c r="G98" s="15">
        <v>211</v>
      </c>
      <c r="H98" s="33">
        <v>0</v>
      </c>
      <c r="I98" s="33">
        <v>0</v>
      </c>
      <c r="J98" s="33">
        <v>0</v>
      </c>
      <c r="K98" s="33">
        <v>0</v>
      </c>
    </row>
    <row r="99" spans="1:11">
      <c r="A99" s="238" t="s">
        <v>275</v>
      </c>
      <c r="B99" s="238"/>
      <c r="C99" s="238"/>
      <c r="D99" s="238"/>
      <c r="E99" s="238"/>
      <c r="F99" s="238"/>
      <c r="G99" s="15">
        <v>212</v>
      </c>
      <c r="H99" s="33">
        <v>0</v>
      </c>
      <c r="I99" s="33">
        <v>0</v>
      </c>
      <c r="J99" s="33">
        <v>0</v>
      </c>
      <c r="K99" s="33">
        <v>0</v>
      </c>
    </row>
    <row r="100" spans="1:11" ht="23.1" customHeight="1">
      <c r="A100" s="266" t="s">
        <v>276</v>
      </c>
      <c r="B100" s="266"/>
      <c r="C100" s="266"/>
      <c r="D100" s="266"/>
      <c r="E100" s="266"/>
      <c r="F100" s="266"/>
      <c r="G100" s="20">
        <v>213</v>
      </c>
      <c r="H100" s="38">
        <f>H90-H99</f>
        <v>0</v>
      </c>
      <c r="I100" s="38">
        <f>I90-I99</f>
        <v>0</v>
      </c>
      <c r="J100" s="38">
        <f>J90-J99</f>
        <v>0</v>
      </c>
      <c r="K100" s="38">
        <f>K90-K99</f>
        <v>0</v>
      </c>
    </row>
    <row r="101" spans="1:11" ht="23.1" customHeight="1">
      <c r="A101" s="266" t="s">
        <v>277</v>
      </c>
      <c r="B101" s="266"/>
      <c r="C101" s="266"/>
      <c r="D101" s="266"/>
      <c r="E101" s="266"/>
      <c r="F101" s="266"/>
      <c r="G101" s="20">
        <v>214</v>
      </c>
      <c r="H101" s="38">
        <f>H89+H100</f>
        <v>95551068.780000255</v>
      </c>
      <c r="I101" s="38">
        <f>I89+I100</f>
        <v>21495432.500000402</v>
      </c>
      <c r="J101" s="38">
        <f>J89+J100</f>
        <v>76490880.900000349</v>
      </c>
      <c r="K101" s="38">
        <f>K89+K100</f>
        <v>15189818.130000353</v>
      </c>
    </row>
    <row r="102" spans="1:11">
      <c r="A102" s="240" t="s">
        <v>278</v>
      </c>
      <c r="B102" s="240"/>
      <c r="C102" s="240"/>
      <c r="D102" s="240"/>
      <c r="E102" s="240"/>
      <c r="F102" s="240"/>
      <c r="G102" s="254"/>
      <c r="H102" s="254"/>
      <c r="I102" s="254"/>
      <c r="J102" s="255"/>
      <c r="K102" s="255"/>
    </row>
    <row r="103" spans="1:11" ht="27" customHeight="1">
      <c r="A103" s="242" t="s">
        <v>279</v>
      </c>
      <c r="B103" s="242"/>
      <c r="C103" s="242"/>
      <c r="D103" s="242"/>
      <c r="E103" s="242"/>
      <c r="F103" s="242"/>
      <c r="G103" s="20">
        <v>215</v>
      </c>
      <c r="H103" s="38">
        <f>H104+H105</f>
        <v>95551068.780000255</v>
      </c>
      <c r="I103" s="38">
        <f>I104+I105</f>
        <v>21495432.500000402</v>
      </c>
      <c r="J103" s="38">
        <f>J104+J105</f>
        <v>76490880.900000349</v>
      </c>
      <c r="K103" s="38">
        <f>K104+K105</f>
        <v>15189818.130000353</v>
      </c>
    </row>
    <row r="104" spans="1:11">
      <c r="A104" s="243" t="s">
        <v>280</v>
      </c>
      <c r="B104" s="243"/>
      <c r="C104" s="243"/>
      <c r="D104" s="243"/>
      <c r="E104" s="243"/>
      <c r="F104" s="243"/>
      <c r="G104" s="15">
        <v>216</v>
      </c>
      <c r="H104" s="33">
        <v>95551068.780000255</v>
      </c>
      <c r="I104" s="33">
        <v>21495432.500000402</v>
      </c>
      <c r="J104" s="33">
        <v>76490880.900000349</v>
      </c>
      <c r="K104" s="33">
        <v>15189818.130000353</v>
      </c>
    </row>
    <row r="105" spans="1:11">
      <c r="A105" s="243" t="s">
        <v>281</v>
      </c>
      <c r="B105" s="243"/>
      <c r="C105" s="243"/>
      <c r="D105" s="243"/>
      <c r="E105" s="243"/>
      <c r="F105" s="243"/>
      <c r="G105" s="15">
        <v>217</v>
      </c>
      <c r="H105" s="33">
        <v>0</v>
      </c>
      <c r="I105" s="33">
        <v>0</v>
      </c>
      <c r="J105" s="33">
        <v>0</v>
      </c>
      <c r="K105" s="33">
        <v>0</v>
      </c>
    </row>
  </sheetData>
  <sheetProtection algorithmName="SHA-512" hashValue="aIcFSmOvJIut0wtPtXafKaPXShZcAcClbtJAmZA95NwWdmdnEPzwOiojQhnLb9wNY8ZF5FQII+CkBhesMtUU1w==" saltValue="skDmGcWzqvqIG1lz08+ktg==" spinCount="100000" sheet="1" objects="1" scenarios="1"/>
  <mergeCells count="107">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xr:uid="{00000000-0002-0000-0200-000000000000}">
      <formula1>0</formula1>
    </dataValidation>
    <dataValidation type="whole" operator="notEqual" allowBlank="1" showInputMessage="1" showErrorMessage="1" errorTitle="Incorrect entry" error="You can enter only positive or negative whole numbers."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xr:uid="{00000000-0002-0000-0200-000001000000}">
      <formula1>999999999999</formula1>
    </dataValidation>
    <dataValidation type="whole" operator="notEqual" allowBlank="1" showInputMessage="1" showErrorMessage="1" errorTitle="Incorrect entry" error="You can enter only whole numbers."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xr:uid="{00000000-0002-0000-0200-000002000000}">
      <formula1>999999999999</formula1>
    </dataValidation>
    <dataValidation type="whole" operator="notEqual" allowBlank="1" showInputMessage="1" showErrorMessage="1" errorTitle="Incorrect entry" error="You can enter only whole numbers" sqref="H15:K15 H26:K35 H54:K54 H103:K105 H62:K62 H70:K70 H73:K73 H77:K77 H80:K81 H85:K87 H89:K101 H65:K66"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87" orientation="portrait"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zoomScale="90" zoomScaleNormal="90" zoomScaleSheetLayoutView="100" workbookViewId="0">
      <selection activeCell="I23" sqref="I23"/>
    </sheetView>
  </sheetViews>
  <sheetFormatPr defaultColWidth="9.140625" defaultRowHeight="12.75"/>
  <cols>
    <col min="1" max="7" width="9.140625" style="21"/>
    <col min="8" max="9" width="15.140625" style="50" customWidth="1"/>
    <col min="10" max="16384" width="9.140625" style="21"/>
  </cols>
  <sheetData>
    <row r="1" spans="1:9">
      <c r="A1" s="261" t="s">
        <v>282</v>
      </c>
      <c r="B1" s="267"/>
      <c r="C1" s="267"/>
      <c r="D1" s="267"/>
      <c r="E1" s="267"/>
      <c r="F1" s="267"/>
      <c r="G1" s="267"/>
      <c r="H1" s="267"/>
      <c r="I1" s="267"/>
    </row>
    <row r="2" spans="1:9">
      <c r="A2" s="260" t="s">
        <v>538</v>
      </c>
      <c r="B2" s="227"/>
      <c r="C2" s="227"/>
      <c r="D2" s="227"/>
      <c r="E2" s="227"/>
      <c r="F2" s="227"/>
      <c r="G2" s="227"/>
      <c r="H2" s="227"/>
      <c r="I2" s="227"/>
    </row>
    <row r="3" spans="1:9">
      <c r="A3" s="275" t="s">
        <v>283</v>
      </c>
      <c r="B3" s="276"/>
      <c r="C3" s="276"/>
      <c r="D3" s="276"/>
      <c r="E3" s="276"/>
      <c r="F3" s="276"/>
      <c r="G3" s="276"/>
      <c r="H3" s="276"/>
      <c r="I3" s="276"/>
    </row>
    <row r="4" spans="1:9">
      <c r="A4" s="271" t="s">
        <v>530</v>
      </c>
      <c r="B4" s="231"/>
      <c r="C4" s="231"/>
      <c r="D4" s="231"/>
      <c r="E4" s="231"/>
      <c r="F4" s="231"/>
      <c r="G4" s="231"/>
      <c r="H4" s="231"/>
      <c r="I4" s="232"/>
    </row>
    <row r="5" spans="1:9" ht="24" thickBot="1">
      <c r="A5" s="283" t="s">
        <v>284</v>
      </c>
      <c r="B5" s="284"/>
      <c r="C5" s="284"/>
      <c r="D5" s="284"/>
      <c r="E5" s="284"/>
      <c r="F5" s="285"/>
      <c r="G5" s="22" t="s">
        <v>285</v>
      </c>
      <c r="H5" s="40" t="s">
        <v>286</v>
      </c>
      <c r="I5" s="40" t="s">
        <v>287</v>
      </c>
    </row>
    <row r="6" spans="1:9">
      <c r="A6" s="286">
        <v>1</v>
      </c>
      <c r="B6" s="287"/>
      <c r="C6" s="287"/>
      <c r="D6" s="287"/>
      <c r="E6" s="287"/>
      <c r="F6" s="288"/>
      <c r="G6" s="23">
        <v>2</v>
      </c>
      <c r="H6" s="41" t="s">
        <v>288</v>
      </c>
      <c r="I6" s="41" t="s">
        <v>289</v>
      </c>
    </row>
    <row r="7" spans="1:9">
      <c r="A7" s="289" t="s">
        <v>290</v>
      </c>
      <c r="B7" s="290"/>
      <c r="C7" s="290"/>
      <c r="D7" s="290"/>
      <c r="E7" s="290"/>
      <c r="F7" s="290"/>
      <c r="G7" s="290"/>
      <c r="H7" s="290"/>
      <c r="I7" s="291"/>
    </row>
    <row r="8" spans="1:9" ht="12.75" customHeight="1">
      <c r="A8" s="292" t="s">
        <v>291</v>
      </c>
      <c r="B8" s="293"/>
      <c r="C8" s="293"/>
      <c r="D8" s="293"/>
      <c r="E8" s="293"/>
      <c r="F8" s="294"/>
      <c r="G8" s="24">
        <v>1</v>
      </c>
      <c r="H8" s="42">
        <v>100372277</v>
      </c>
      <c r="I8" s="42">
        <v>85240078.13000001</v>
      </c>
    </row>
    <row r="9" spans="1:9" ht="12.75" customHeight="1">
      <c r="A9" s="280" t="s">
        <v>292</v>
      </c>
      <c r="B9" s="281"/>
      <c r="C9" s="281"/>
      <c r="D9" s="281"/>
      <c r="E9" s="281"/>
      <c r="F9" s="282"/>
      <c r="G9" s="25">
        <v>2</v>
      </c>
      <c r="H9" s="43">
        <f>H10+H11+H12+H13+H14+H15+H16+H17</f>
        <v>31889167</v>
      </c>
      <c r="I9" s="43">
        <f>I10+I11+I12+I13+I14+I15+I16+I17</f>
        <v>55702025.329162396</v>
      </c>
    </row>
    <row r="10" spans="1:9" ht="12.75" customHeight="1">
      <c r="A10" s="272" t="s">
        <v>293</v>
      </c>
      <c r="B10" s="273"/>
      <c r="C10" s="273"/>
      <c r="D10" s="273"/>
      <c r="E10" s="273"/>
      <c r="F10" s="274"/>
      <c r="G10" s="26">
        <v>3</v>
      </c>
      <c r="H10" s="44">
        <v>41590323</v>
      </c>
      <c r="I10" s="44">
        <v>42733754.899999999</v>
      </c>
    </row>
    <row r="11" spans="1:9" ht="22.35" customHeight="1">
      <c r="A11" s="272" t="s">
        <v>294</v>
      </c>
      <c r="B11" s="273"/>
      <c r="C11" s="273"/>
      <c r="D11" s="273"/>
      <c r="E11" s="273"/>
      <c r="F11" s="274"/>
      <c r="G11" s="26">
        <v>4</v>
      </c>
      <c r="H11" s="44">
        <v>-2321811</v>
      </c>
      <c r="I11" s="44">
        <v>-25231.440000000002</v>
      </c>
    </row>
    <row r="12" spans="1:9" ht="23.45" customHeight="1">
      <c r="A12" s="272" t="s">
        <v>295</v>
      </c>
      <c r="B12" s="273"/>
      <c r="C12" s="273"/>
      <c r="D12" s="273"/>
      <c r="E12" s="273"/>
      <c r="F12" s="274"/>
      <c r="G12" s="26">
        <v>5</v>
      </c>
      <c r="H12" s="44">
        <v>-497069</v>
      </c>
      <c r="I12" s="44">
        <v>-265282.25999999989</v>
      </c>
    </row>
    <row r="13" spans="1:9" ht="12.75" customHeight="1">
      <c r="A13" s="272" t="s">
        <v>296</v>
      </c>
      <c r="B13" s="273"/>
      <c r="C13" s="273"/>
      <c r="D13" s="273"/>
      <c r="E13" s="273"/>
      <c r="F13" s="274"/>
      <c r="G13" s="26">
        <v>6</v>
      </c>
      <c r="H13" s="44">
        <v>-5831467</v>
      </c>
      <c r="I13" s="44">
        <v>-6031211.4800000004</v>
      </c>
    </row>
    <row r="14" spans="1:9" ht="12.75" customHeight="1">
      <c r="A14" s="272" t="s">
        <v>297</v>
      </c>
      <c r="B14" s="273"/>
      <c r="C14" s="273"/>
      <c r="D14" s="273"/>
      <c r="E14" s="273"/>
      <c r="F14" s="274"/>
      <c r="G14" s="26">
        <v>7</v>
      </c>
      <c r="H14" s="44">
        <v>669175</v>
      </c>
      <c r="I14" s="44">
        <v>1291147.08</v>
      </c>
    </row>
    <row r="15" spans="1:9" ht="12.75" customHeight="1">
      <c r="A15" s="272" t="s">
        <v>298</v>
      </c>
      <c r="B15" s="273"/>
      <c r="C15" s="273"/>
      <c r="D15" s="273"/>
      <c r="E15" s="273"/>
      <c r="F15" s="274"/>
      <c r="G15" s="26">
        <v>8</v>
      </c>
      <c r="H15" s="44">
        <v>0</v>
      </c>
      <c r="I15" s="44">
        <v>0</v>
      </c>
    </row>
    <row r="16" spans="1:9" ht="12.75" customHeight="1">
      <c r="A16" s="272" t="s">
        <v>299</v>
      </c>
      <c r="B16" s="273"/>
      <c r="C16" s="273"/>
      <c r="D16" s="273"/>
      <c r="E16" s="273"/>
      <c r="F16" s="274"/>
      <c r="G16" s="26">
        <v>9</v>
      </c>
      <c r="H16" s="44">
        <v>-5596692</v>
      </c>
      <c r="I16" s="44">
        <v>4783346.5291624004</v>
      </c>
    </row>
    <row r="17" spans="1:9" ht="25.35" customHeight="1">
      <c r="A17" s="272" t="s">
        <v>300</v>
      </c>
      <c r="B17" s="273"/>
      <c r="C17" s="273"/>
      <c r="D17" s="273"/>
      <c r="E17" s="273"/>
      <c r="F17" s="274"/>
      <c r="G17" s="26">
        <v>10</v>
      </c>
      <c r="H17" s="44">
        <f>846224+4050114-1019630</f>
        <v>3876708</v>
      </c>
      <c r="I17" s="44">
        <v>13215502</v>
      </c>
    </row>
    <row r="18" spans="1:9" ht="28.35" customHeight="1">
      <c r="A18" s="277" t="s">
        <v>301</v>
      </c>
      <c r="B18" s="278"/>
      <c r="C18" s="278"/>
      <c r="D18" s="278"/>
      <c r="E18" s="278"/>
      <c r="F18" s="279"/>
      <c r="G18" s="25">
        <v>11</v>
      </c>
      <c r="H18" s="43">
        <f>H8+H9</f>
        <v>132261444</v>
      </c>
      <c r="I18" s="43">
        <f>I8+I9</f>
        <v>140942103.45916241</v>
      </c>
    </row>
    <row r="19" spans="1:9" ht="12.75" customHeight="1">
      <c r="A19" s="280" t="s">
        <v>302</v>
      </c>
      <c r="B19" s="281"/>
      <c r="C19" s="281"/>
      <c r="D19" s="281"/>
      <c r="E19" s="281"/>
      <c r="F19" s="282"/>
      <c r="G19" s="25">
        <v>12</v>
      </c>
      <c r="H19" s="43">
        <f>H20+H21+H22+H23</f>
        <v>-87665732.521393821</v>
      </c>
      <c r="I19" s="43">
        <f>I20+I21+I22+I23</f>
        <v>136678745.06651315</v>
      </c>
    </row>
    <row r="20" spans="1:9" ht="12.75" customHeight="1">
      <c r="A20" s="272" t="s">
        <v>303</v>
      </c>
      <c r="B20" s="273"/>
      <c r="C20" s="273"/>
      <c r="D20" s="273"/>
      <c r="E20" s="273"/>
      <c r="F20" s="274"/>
      <c r="G20" s="26">
        <v>13</v>
      </c>
      <c r="H20" s="44">
        <v>31019080.738606177</v>
      </c>
      <c r="I20" s="44">
        <v>-125472010.96391004</v>
      </c>
    </row>
    <row r="21" spans="1:9" ht="12.75" customHeight="1">
      <c r="A21" s="272" t="s">
        <v>304</v>
      </c>
      <c r="B21" s="273"/>
      <c r="C21" s="273"/>
      <c r="D21" s="273"/>
      <c r="E21" s="273"/>
      <c r="F21" s="274"/>
      <c r="G21" s="26">
        <v>14</v>
      </c>
      <c r="H21" s="44">
        <v>-53090036</v>
      </c>
      <c r="I21" s="44">
        <v>135656777.3704232</v>
      </c>
    </row>
    <row r="22" spans="1:9" ht="12.75" customHeight="1">
      <c r="A22" s="272" t="s">
        <v>305</v>
      </c>
      <c r="B22" s="273"/>
      <c r="C22" s="273"/>
      <c r="D22" s="273"/>
      <c r="E22" s="273"/>
      <c r="F22" s="274"/>
      <c r="G22" s="26">
        <v>15</v>
      </c>
      <c r="H22" s="44">
        <v>-61824707</v>
      </c>
      <c r="I22" s="44">
        <v>125745642.39</v>
      </c>
    </row>
    <row r="23" spans="1:9" ht="12.75" customHeight="1">
      <c r="A23" s="272" t="s">
        <v>306</v>
      </c>
      <c r="B23" s="273"/>
      <c r="C23" s="273"/>
      <c r="D23" s="273"/>
      <c r="E23" s="273"/>
      <c r="F23" s="274"/>
      <c r="G23" s="26">
        <v>16</v>
      </c>
      <c r="H23" s="44">
        <v>-3770070.26</v>
      </c>
      <c r="I23" s="44">
        <v>748336.26999999955</v>
      </c>
    </row>
    <row r="24" spans="1:9" ht="12.75" customHeight="1">
      <c r="A24" s="277" t="s">
        <v>307</v>
      </c>
      <c r="B24" s="278"/>
      <c r="C24" s="278"/>
      <c r="D24" s="278"/>
      <c r="E24" s="278"/>
      <c r="F24" s="279"/>
      <c r="G24" s="25">
        <v>17</v>
      </c>
      <c r="H24" s="43">
        <f>H18+H19</f>
        <v>44595711.478606179</v>
      </c>
      <c r="I24" s="43">
        <f>I18+I19</f>
        <v>277620848.52567554</v>
      </c>
    </row>
    <row r="25" spans="1:9" ht="12.75" customHeight="1">
      <c r="A25" s="268" t="s">
        <v>308</v>
      </c>
      <c r="B25" s="269"/>
      <c r="C25" s="269"/>
      <c r="D25" s="269"/>
      <c r="E25" s="269"/>
      <c r="F25" s="270"/>
      <c r="G25" s="26">
        <v>18</v>
      </c>
      <c r="H25" s="44">
        <v>-655519</v>
      </c>
      <c r="I25" s="44">
        <v>-1223923.4031884</v>
      </c>
    </row>
    <row r="26" spans="1:9" ht="12.75" customHeight="1">
      <c r="A26" s="268" t="s">
        <v>309</v>
      </c>
      <c r="B26" s="269"/>
      <c r="C26" s="269"/>
      <c r="D26" s="269"/>
      <c r="E26" s="269"/>
      <c r="F26" s="270"/>
      <c r="G26" s="26">
        <v>19</v>
      </c>
      <c r="H26" s="44">
        <v>-3968121</v>
      </c>
      <c r="I26" s="44">
        <v>-406637.44</v>
      </c>
    </row>
    <row r="27" spans="1:9" ht="26.1" customHeight="1">
      <c r="A27" s="295" t="s">
        <v>310</v>
      </c>
      <c r="B27" s="296"/>
      <c r="C27" s="296"/>
      <c r="D27" s="296"/>
      <c r="E27" s="296"/>
      <c r="F27" s="297"/>
      <c r="G27" s="27">
        <v>20</v>
      </c>
      <c r="H27" s="45">
        <f>H24+H25+H26</f>
        <v>39972071.478606179</v>
      </c>
      <c r="I27" s="45">
        <f>I24+I25+I26</f>
        <v>275990287.68248713</v>
      </c>
    </row>
    <row r="28" spans="1:9">
      <c r="A28" s="289" t="s">
        <v>311</v>
      </c>
      <c r="B28" s="290"/>
      <c r="C28" s="290"/>
      <c r="D28" s="290"/>
      <c r="E28" s="290"/>
      <c r="F28" s="290"/>
      <c r="G28" s="290"/>
      <c r="H28" s="290"/>
      <c r="I28" s="291"/>
    </row>
    <row r="29" spans="1:9" ht="30.6" customHeight="1">
      <c r="A29" s="292" t="s">
        <v>312</v>
      </c>
      <c r="B29" s="293"/>
      <c r="C29" s="293"/>
      <c r="D29" s="293"/>
      <c r="E29" s="293"/>
      <c r="F29" s="294"/>
      <c r="G29" s="24">
        <v>21</v>
      </c>
      <c r="H29" s="46">
        <v>2360356.2500000005</v>
      </c>
      <c r="I29" s="46">
        <v>168735.26</v>
      </c>
    </row>
    <row r="30" spans="1:9" ht="12.75" customHeight="1">
      <c r="A30" s="268" t="s">
        <v>313</v>
      </c>
      <c r="B30" s="269"/>
      <c r="C30" s="269"/>
      <c r="D30" s="269"/>
      <c r="E30" s="269"/>
      <c r="F30" s="270"/>
      <c r="G30" s="26">
        <v>22</v>
      </c>
      <c r="H30" s="47">
        <v>10955477</v>
      </c>
      <c r="I30" s="47">
        <v>5013291.6470984602</v>
      </c>
    </row>
    <row r="31" spans="1:9" ht="12.75" customHeight="1">
      <c r="A31" s="268" t="s">
        <v>314</v>
      </c>
      <c r="B31" s="269"/>
      <c r="C31" s="269"/>
      <c r="D31" s="269"/>
      <c r="E31" s="269"/>
      <c r="F31" s="270"/>
      <c r="G31" s="26">
        <v>23</v>
      </c>
      <c r="H31" s="47">
        <v>1733650</v>
      </c>
      <c r="I31" s="47">
        <v>1783759.4495768098</v>
      </c>
    </row>
    <row r="32" spans="1:9" ht="12.75" customHeight="1">
      <c r="A32" s="268" t="s">
        <v>315</v>
      </c>
      <c r="B32" s="269"/>
      <c r="C32" s="269"/>
      <c r="D32" s="269"/>
      <c r="E32" s="269"/>
      <c r="F32" s="270"/>
      <c r="G32" s="26">
        <v>24</v>
      </c>
      <c r="H32" s="47">
        <v>69720</v>
      </c>
      <c r="I32" s="47">
        <v>58616.09</v>
      </c>
    </row>
    <row r="33" spans="1:9" ht="12.75" customHeight="1">
      <c r="A33" s="268" t="s">
        <v>316</v>
      </c>
      <c r="B33" s="269"/>
      <c r="C33" s="269"/>
      <c r="D33" s="269"/>
      <c r="E33" s="269"/>
      <c r="F33" s="270"/>
      <c r="G33" s="26">
        <v>25</v>
      </c>
      <c r="H33" s="47">
        <v>0</v>
      </c>
      <c r="I33" s="47">
        <f>16015125+788977</f>
        <v>16804102</v>
      </c>
    </row>
    <row r="34" spans="1:9" ht="12.75" customHeight="1">
      <c r="A34" s="268" t="s">
        <v>317</v>
      </c>
      <c r="B34" s="269"/>
      <c r="C34" s="269"/>
      <c r="D34" s="269"/>
      <c r="E34" s="269"/>
      <c r="F34" s="270"/>
      <c r="G34" s="26">
        <v>26</v>
      </c>
      <c r="H34" s="47">
        <v>4794322.45</v>
      </c>
      <c r="I34" s="47">
        <v>11260832.960000003</v>
      </c>
    </row>
    <row r="35" spans="1:9" ht="26.45" customHeight="1">
      <c r="A35" s="277" t="s">
        <v>318</v>
      </c>
      <c r="B35" s="278"/>
      <c r="C35" s="278"/>
      <c r="D35" s="278"/>
      <c r="E35" s="278"/>
      <c r="F35" s="279"/>
      <c r="G35" s="25">
        <v>27</v>
      </c>
      <c r="H35" s="48">
        <f>H29+H30+H31+H32+H33+H34</f>
        <v>19913525.699999999</v>
      </c>
      <c r="I35" s="48">
        <f>I29+I30+I31+I32+I33+I34</f>
        <v>35089337.406675272</v>
      </c>
    </row>
    <row r="36" spans="1:9" ht="23.1" customHeight="1">
      <c r="A36" s="268" t="s">
        <v>319</v>
      </c>
      <c r="B36" s="269"/>
      <c r="C36" s="269"/>
      <c r="D36" s="269"/>
      <c r="E36" s="269"/>
      <c r="F36" s="270"/>
      <c r="G36" s="26">
        <v>28</v>
      </c>
      <c r="H36" s="47">
        <v>-78141941</v>
      </c>
      <c r="I36" s="47">
        <v>-59252056.690000005</v>
      </c>
    </row>
    <row r="37" spans="1:9" ht="12.75" customHeight="1">
      <c r="A37" s="268" t="s">
        <v>320</v>
      </c>
      <c r="B37" s="269"/>
      <c r="C37" s="269"/>
      <c r="D37" s="269"/>
      <c r="E37" s="269"/>
      <c r="F37" s="270"/>
      <c r="G37" s="26">
        <v>29</v>
      </c>
      <c r="H37" s="47">
        <v>0</v>
      </c>
      <c r="I37" s="47">
        <v>0</v>
      </c>
    </row>
    <row r="38" spans="1:9" ht="12.75" customHeight="1">
      <c r="A38" s="268" t="s">
        <v>321</v>
      </c>
      <c r="B38" s="269"/>
      <c r="C38" s="269"/>
      <c r="D38" s="269"/>
      <c r="E38" s="269"/>
      <c r="F38" s="270"/>
      <c r="G38" s="26">
        <v>30</v>
      </c>
      <c r="H38" s="47">
        <v>-3439843</v>
      </c>
      <c r="I38" s="47">
        <v>-15000000</v>
      </c>
    </row>
    <row r="39" spans="1:9" ht="12.75" customHeight="1">
      <c r="A39" s="268" t="s">
        <v>322</v>
      </c>
      <c r="B39" s="269"/>
      <c r="C39" s="269"/>
      <c r="D39" s="269"/>
      <c r="E39" s="269"/>
      <c r="F39" s="270"/>
      <c r="G39" s="26">
        <v>31</v>
      </c>
      <c r="H39" s="47">
        <v>0</v>
      </c>
      <c r="I39" s="47">
        <v>0</v>
      </c>
    </row>
    <row r="40" spans="1:9" ht="12.75" customHeight="1">
      <c r="A40" s="268" t="s">
        <v>323</v>
      </c>
      <c r="B40" s="269"/>
      <c r="C40" s="269"/>
      <c r="D40" s="269"/>
      <c r="E40" s="269"/>
      <c r="F40" s="270"/>
      <c r="G40" s="26">
        <v>32</v>
      </c>
      <c r="H40" s="47">
        <v>0</v>
      </c>
      <c r="I40" s="47">
        <v>0</v>
      </c>
    </row>
    <row r="41" spans="1:9" ht="24" customHeight="1">
      <c r="A41" s="277" t="s">
        <v>324</v>
      </c>
      <c r="B41" s="278"/>
      <c r="C41" s="278"/>
      <c r="D41" s="278"/>
      <c r="E41" s="278"/>
      <c r="F41" s="279"/>
      <c r="G41" s="25">
        <v>33</v>
      </c>
      <c r="H41" s="48">
        <f>H36+H37+H38+H39+H40</f>
        <v>-81581784</v>
      </c>
      <c r="I41" s="48">
        <f>I36+I37+I38+I39+I40</f>
        <v>-74252056.689999998</v>
      </c>
    </row>
    <row r="42" spans="1:9" ht="29.45" customHeight="1">
      <c r="A42" s="295" t="s">
        <v>325</v>
      </c>
      <c r="B42" s="296"/>
      <c r="C42" s="296"/>
      <c r="D42" s="296"/>
      <c r="E42" s="296"/>
      <c r="F42" s="297"/>
      <c r="G42" s="27">
        <v>34</v>
      </c>
      <c r="H42" s="49">
        <f>H35+H41</f>
        <v>-61668258.299999997</v>
      </c>
      <c r="I42" s="49">
        <f>I35+I41</f>
        <v>-39162719.283324726</v>
      </c>
    </row>
    <row r="43" spans="1:9">
      <c r="A43" s="289" t="s">
        <v>326</v>
      </c>
      <c r="B43" s="290"/>
      <c r="C43" s="290"/>
      <c r="D43" s="290"/>
      <c r="E43" s="290"/>
      <c r="F43" s="290"/>
      <c r="G43" s="290"/>
      <c r="H43" s="290"/>
      <c r="I43" s="291"/>
    </row>
    <row r="44" spans="1:9" ht="12.75" customHeight="1">
      <c r="A44" s="292" t="s">
        <v>327</v>
      </c>
      <c r="B44" s="293"/>
      <c r="C44" s="293"/>
      <c r="D44" s="293"/>
      <c r="E44" s="293"/>
      <c r="F44" s="294"/>
      <c r="G44" s="24">
        <v>35</v>
      </c>
      <c r="H44" s="46">
        <v>0</v>
      </c>
      <c r="I44" s="46">
        <v>0</v>
      </c>
    </row>
    <row r="45" spans="1:9" ht="25.35" customHeight="1">
      <c r="A45" s="268" t="s">
        <v>328</v>
      </c>
      <c r="B45" s="269"/>
      <c r="C45" s="269"/>
      <c r="D45" s="269"/>
      <c r="E45" s="269"/>
      <c r="F45" s="270"/>
      <c r="G45" s="26">
        <v>36</v>
      </c>
      <c r="H45" s="47">
        <v>0</v>
      </c>
      <c r="I45" s="47">
        <v>0</v>
      </c>
    </row>
    <row r="46" spans="1:9" ht="12.75" customHeight="1">
      <c r="A46" s="268" t="s">
        <v>329</v>
      </c>
      <c r="B46" s="269"/>
      <c r="C46" s="269"/>
      <c r="D46" s="269"/>
      <c r="E46" s="269"/>
      <c r="F46" s="270"/>
      <c r="G46" s="26">
        <v>37</v>
      </c>
      <c r="H46" s="47">
        <v>23715826</v>
      </c>
      <c r="I46" s="47">
        <v>20609226.220000003</v>
      </c>
    </row>
    <row r="47" spans="1:9" ht="12.75" customHeight="1">
      <c r="A47" s="268" t="s">
        <v>330</v>
      </c>
      <c r="B47" s="269"/>
      <c r="C47" s="269"/>
      <c r="D47" s="269"/>
      <c r="E47" s="269"/>
      <c r="F47" s="270"/>
      <c r="G47" s="26">
        <v>38</v>
      </c>
      <c r="H47" s="47">
        <v>0</v>
      </c>
      <c r="I47" s="47">
        <v>0</v>
      </c>
    </row>
    <row r="48" spans="1:9" ht="22.35" customHeight="1">
      <c r="A48" s="277" t="s">
        <v>331</v>
      </c>
      <c r="B48" s="278"/>
      <c r="C48" s="278"/>
      <c r="D48" s="278"/>
      <c r="E48" s="278"/>
      <c r="F48" s="279"/>
      <c r="G48" s="25">
        <v>39</v>
      </c>
      <c r="H48" s="48">
        <f>H44+H45+H46+H47</f>
        <v>23715826</v>
      </c>
      <c r="I48" s="48">
        <f>I44+I45+I46+I47</f>
        <v>20609226.220000003</v>
      </c>
    </row>
    <row r="49" spans="1:9" ht="24.6" customHeight="1">
      <c r="A49" s="268" t="s">
        <v>332</v>
      </c>
      <c r="B49" s="269"/>
      <c r="C49" s="269"/>
      <c r="D49" s="269"/>
      <c r="E49" s="269"/>
      <c r="F49" s="270"/>
      <c r="G49" s="26">
        <v>40</v>
      </c>
      <c r="H49" s="47">
        <v>0</v>
      </c>
      <c r="I49" s="47">
        <v>-13795972.110000001</v>
      </c>
    </row>
    <row r="50" spans="1:9" ht="12.75" customHeight="1">
      <c r="A50" s="268" t="s">
        <v>333</v>
      </c>
      <c r="B50" s="269"/>
      <c r="C50" s="269"/>
      <c r="D50" s="269"/>
      <c r="E50" s="269"/>
      <c r="F50" s="270"/>
      <c r="G50" s="26">
        <v>41</v>
      </c>
      <c r="H50" s="47">
        <v>-94000379</v>
      </c>
      <c r="I50" s="47">
        <v>-65231346</v>
      </c>
    </row>
    <row r="51" spans="1:9" ht="12.75" customHeight="1">
      <c r="A51" s="268" t="s">
        <v>334</v>
      </c>
      <c r="B51" s="269"/>
      <c r="C51" s="269"/>
      <c r="D51" s="269"/>
      <c r="E51" s="269"/>
      <c r="F51" s="270"/>
      <c r="G51" s="26">
        <v>42</v>
      </c>
      <c r="H51" s="47">
        <v>0</v>
      </c>
      <c r="I51" s="47">
        <v>-11502388.140000001</v>
      </c>
    </row>
    <row r="52" spans="1:9" ht="23.1" customHeight="1">
      <c r="A52" s="268" t="s">
        <v>335</v>
      </c>
      <c r="B52" s="269"/>
      <c r="C52" s="269"/>
      <c r="D52" s="269"/>
      <c r="E52" s="269"/>
      <c r="F52" s="270"/>
      <c r="G52" s="26">
        <v>43</v>
      </c>
      <c r="H52" s="47">
        <v>0</v>
      </c>
      <c r="I52" s="47">
        <v>0</v>
      </c>
    </row>
    <row r="53" spans="1:9" ht="12.75" customHeight="1">
      <c r="A53" s="268" t="s">
        <v>336</v>
      </c>
      <c r="B53" s="269"/>
      <c r="C53" s="269"/>
      <c r="D53" s="269"/>
      <c r="E53" s="269"/>
      <c r="F53" s="270"/>
      <c r="G53" s="26">
        <v>44</v>
      </c>
      <c r="H53" s="47">
        <v>-9189804</v>
      </c>
      <c r="I53" s="47">
        <v>-1234760</v>
      </c>
    </row>
    <row r="54" spans="1:9" ht="30.6" customHeight="1">
      <c r="A54" s="277" t="s">
        <v>337</v>
      </c>
      <c r="B54" s="278"/>
      <c r="C54" s="278"/>
      <c r="D54" s="278"/>
      <c r="E54" s="278"/>
      <c r="F54" s="279"/>
      <c r="G54" s="25">
        <v>45</v>
      </c>
      <c r="H54" s="48">
        <f>H49+H50+H51+H52+H53</f>
        <v>-103190183</v>
      </c>
      <c r="I54" s="48">
        <f>I49+I50+I51+I52+I53</f>
        <v>-91764466.25</v>
      </c>
    </row>
    <row r="55" spans="1:9" ht="29.45" customHeight="1">
      <c r="A55" s="298" t="s">
        <v>338</v>
      </c>
      <c r="B55" s="299"/>
      <c r="C55" s="299"/>
      <c r="D55" s="299"/>
      <c r="E55" s="299"/>
      <c r="F55" s="300"/>
      <c r="G55" s="25">
        <v>46</v>
      </c>
      <c r="H55" s="48">
        <f>H48+H54</f>
        <v>-79474357</v>
      </c>
      <c r="I55" s="48">
        <f>I48+I54</f>
        <v>-71155240.030000001</v>
      </c>
    </row>
    <row r="56" spans="1:9" ht="32.450000000000003" customHeight="1">
      <c r="A56" s="268" t="s">
        <v>339</v>
      </c>
      <c r="B56" s="269"/>
      <c r="C56" s="269"/>
      <c r="D56" s="269"/>
      <c r="E56" s="269"/>
      <c r="F56" s="270"/>
      <c r="G56" s="26">
        <v>47</v>
      </c>
      <c r="H56" s="47">
        <v>560233</v>
      </c>
      <c r="I56" s="47">
        <v>-1671780</v>
      </c>
    </row>
    <row r="57" spans="1:9" ht="26.45" customHeight="1">
      <c r="A57" s="298" t="s">
        <v>340</v>
      </c>
      <c r="B57" s="299"/>
      <c r="C57" s="299"/>
      <c r="D57" s="299"/>
      <c r="E57" s="299"/>
      <c r="F57" s="300"/>
      <c r="G57" s="25">
        <v>48</v>
      </c>
      <c r="H57" s="48">
        <f>H27+H42+H55+H56</f>
        <v>-100610310.82139382</v>
      </c>
      <c r="I57" s="48">
        <f>I27+I42+I55+I56</f>
        <v>164000548.36916241</v>
      </c>
    </row>
    <row r="58" spans="1:9" ht="24" customHeight="1">
      <c r="A58" s="301" t="s">
        <v>341</v>
      </c>
      <c r="B58" s="302"/>
      <c r="C58" s="302"/>
      <c r="D58" s="302"/>
      <c r="E58" s="302"/>
      <c r="F58" s="303"/>
      <c r="G58" s="26">
        <v>49</v>
      </c>
      <c r="H58" s="47">
        <v>182442833</v>
      </c>
      <c r="I58" s="47">
        <v>81832522</v>
      </c>
    </row>
    <row r="59" spans="1:9" ht="31.35" customHeight="1">
      <c r="A59" s="295" t="s">
        <v>342</v>
      </c>
      <c r="B59" s="296"/>
      <c r="C59" s="296"/>
      <c r="D59" s="296"/>
      <c r="E59" s="296"/>
      <c r="F59" s="297"/>
      <c r="G59" s="27">
        <v>50</v>
      </c>
      <c r="H59" s="49">
        <f>H57+H58</f>
        <v>81832522.178606182</v>
      </c>
      <c r="I59" s="49">
        <f>I57+I58</f>
        <v>245833070.36916241</v>
      </c>
    </row>
  </sheetData>
  <sheetProtection algorithmName="SHA-512" hashValue="7R0TouUtKN9Qnh4DwreiE+c1TCKmen2DagNMvIMj1sskB9xlN/neRKMczgThT1KJXkQzDYqGy746wRdF8lOlEA==" saltValue="6YASzqzDbTyYi34joCL/i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68"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view="pageBreakPreview" zoomScale="110" zoomScaleNormal="100" workbookViewId="0">
      <selection activeCell="I12" sqref="I12"/>
    </sheetView>
  </sheetViews>
  <sheetFormatPr defaultRowHeight="12.75"/>
  <cols>
    <col min="1" max="7" width="9.140625" style="17"/>
    <col min="8" max="9" width="15.42578125" style="36" customWidth="1"/>
    <col min="10" max="10" width="12" style="17" bestFit="1" customWidth="1"/>
    <col min="11" max="11" width="10.140625" style="17" bestFit="1" customWidth="1"/>
    <col min="12" max="12" width="12.140625" style="17" bestFit="1" customWidth="1"/>
    <col min="13" max="263" width="9.140625" style="17"/>
    <col min="264" max="265" width="9.85546875" style="17" bestFit="1" customWidth="1"/>
    <col min="266" max="266" width="12" style="17" bestFit="1" customWidth="1"/>
    <col min="267" max="267" width="10.140625" style="17" bestFit="1" customWidth="1"/>
    <col min="268" max="268" width="12.140625" style="17" bestFit="1" customWidth="1"/>
    <col min="269" max="519" width="9.140625" style="17"/>
    <col min="520" max="521" width="9.85546875" style="17" bestFit="1" customWidth="1"/>
    <col min="522" max="522" width="12" style="17" bestFit="1" customWidth="1"/>
    <col min="523" max="523" width="10.140625" style="17" bestFit="1" customWidth="1"/>
    <col min="524" max="524" width="12.140625" style="17" bestFit="1" customWidth="1"/>
    <col min="525" max="775" width="9.140625" style="17"/>
    <col min="776" max="777" width="9.85546875" style="17" bestFit="1" customWidth="1"/>
    <col min="778" max="778" width="12" style="17" bestFit="1" customWidth="1"/>
    <col min="779" max="779" width="10.140625" style="17" bestFit="1" customWidth="1"/>
    <col min="780" max="780" width="12.140625" style="17" bestFit="1" customWidth="1"/>
    <col min="781" max="1031" width="9.140625" style="17"/>
    <col min="1032" max="1033" width="9.85546875" style="17" bestFit="1" customWidth="1"/>
    <col min="1034" max="1034" width="12" style="17" bestFit="1" customWidth="1"/>
    <col min="1035" max="1035" width="10.140625" style="17" bestFit="1" customWidth="1"/>
    <col min="1036" max="1036" width="12.140625" style="17" bestFit="1" customWidth="1"/>
    <col min="1037" max="1287" width="9.140625" style="17"/>
    <col min="1288" max="1289" width="9.85546875" style="17" bestFit="1" customWidth="1"/>
    <col min="1290" max="1290" width="12" style="17" bestFit="1" customWidth="1"/>
    <col min="1291" max="1291" width="10.140625" style="17" bestFit="1" customWidth="1"/>
    <col min="1292" max="1292" width="12.140625" style="17" bestFit="1" customWidth="1"/>
    <col min="1293" max="1543" width="9.140625" style="17"/>
    <col min="1544" max="1545" width="9.85546875" style="17" bestFit="1" customWidth="1"/>
    <col min="1546" max="1546" width="12" style="17" bestFit="1" customWidth="1"/>
    <col min="1547" max="1547" width="10.140625" style="17" bestFit="1" customWidth="1"/>
    <col min="1548" max="1548" width="12.140625" style="17" bestFit="1" customWidth="1"/>
    <col min="1549" max="1799" width="9.140625" style="17"/>
    <col min="1800" max="1801" width="9.85546875" style="17" bestFit="1" customWidth="1"/>
    <col min="1802" max="1802" width="12" style="17" bestFit="1" customWidth="1"/>
    <col min="1803" max="1803" width="10.140625" style="17" bestFit="1" customWidth="1"/>
    <col min="1804" max="1804" width="12.140625" style="17" bestFit="1" customWidth="1"/>
    <col min="1805" max="2055" width="9.140625" style="17"/>
    <col min="2056" max="2057" width="9.85546875" style="17" bestFit="1" customWidth="1"/>
    <col min="2058" max="2058" width="12" style="17" bestFit="1" customWidth="1"/>
    <col min="2059" max="2059" width="10.140625" style="17" bestFit="1" customWidth="1"/>
    <col min="2060" max="2060" width="12.140625" style="17" bestFit="1" customWidth="1"/>
    <col min="2061" max="2311" width="9.140625" style="17"/>
    <col min="2312" max="2313" width="9.85546875" style="17" bestFit="1" customWidth="1"/>
    <col min="2314" max="2314" width="12" style="17" bestFit="1" customWidth="1"/>
    <col min="2315" max="2315" width="10.140625" style="17" bestFit="1" customWidth="1"/>
    <col min="2316" max="2316" width="12.140625" style="17" bestFit="1" customWidth="1"/>
    <col min="2317" max="2567" width="9.140625" style="17"/>
    <col min="2568" max="2569" width="9.85546875" style="17" bestFit="1" customWidth="1"/>
    <col min="2570" max="2570" width="12" style="17" bestFit="1" customWidth="1"/>
    <col min="2571" max="2571" width="10.140625" style="17" bestFit="1" customWidth="1"/>
    <col min="2572" max="2572" width="12.140625" style="17" bestFit="1" customWidth="1"/>
    <col min="2573" max="2823" width="9.140625" style="17"/>
    <col min="2824" max="2825" width="9.85546875" style="17" bestFit="1" customWidth="1"/>
    <col min="2826" max="2826" width="12" style="17" bestFit="1" customWidth="1"/>
    <col min="2827" max="2827" width="10.140625" style="17" bestFit="1" customWidth="1"/>
    <col min="2828" max="2828" width="12.140625" style="17" bestFit="1" customWidth="1"/>
    <col min="2829" max="3079" width="9.140625" style="17"/>
    <col min="3080" max="3081" width="9.85546875" style="17" bestFit="1" customWidth="1"/>
    <col min="3082" max="3082" width="12" style="17" bestFit="1" customWidth="1"/>
    <col min="3083" max="3083" width="10.140625" style="17" bestFit="1" customWidth="1"/>
    <col min="3084" max="3084" width="12.140625" style="17" bestFit="1" customWidth="1"/>
    <col min="3085" max="3335" width="9.140625" style="17"/>
    <col min="3336" max="3337" width="9.85546875" style="17" bestFit="1" customWidth="1"/>
    <col min="3338" max="3338" width="12" style="17" bestFit="1" customWidth="1"/>
    <col min="3339" max="3339" width="10.140625" style="17" bestFit="1" customWidth="1"/>
    <col min="3340" max="3340" width="12.140625" style="17" bestFit="1" customWidth="1"/>
    <col min="3341" max="3591" width="9.140625" style="17"/>
    <col min="3592" max="3593" width="9.85546875" style="17" bestFit="1" customWidth="1"/>
    <col min="3594" max="3594" width="12" style="17" bestFit="1" customWidth="1"/>
    <col min="3595" max="3595" width="10.140625" style="17" bestFit="1" customWidth="1"/>
    <col min="3596" max="3596" width="12.140625" style="17" bestFit="1" customWidth="1"/>
    <col min="3597" max="3847" width="9.140625" style="17"/>
    <col min="3848" max="3849" width="9.85546875" style="17" bestFit="1" customWidth="1"/>
    <col min="3850" max="3850" width="12" style="17" bestFit="1" customWidth="1"/>
    <col min="3851" max="3851" width="10.140625" style="17" bestFit="1" customWidth="1"/>
    <col min="3852" max="3852" width="12.140625" style="17" bestFit="1" customWidth="1"/>
    <col min="3853" max="4103" width="9.140625" style="17"/>
    <col min="4104" max="4105" width="9.85546875" style="17" bestFit="1" customWidth="1"/>
    <col min="4106" max="4106" width="12" style="17" bestFit="1" customWidth="1"/>
    <col min="4107" max="4107" width="10.140625" style="17" bestFit="1" customWidth="1"/>
    <col min="4108" max="4108" width="12.140625" style="17" bestFit="1" customWidth="1"/>
    <col min="4109" max="4359" width="9.140625" style="17"/>
    <col min="4360" max="4361" width="9.85546875" style="17" bestFit="1" customWidth="1"/>
    <col min="4362" max="4362" width="12" style="17" bestFit="1" customWidth="1"/>
    <col min="4363" max="4363" width="10.140625" style="17" bestFit="1" customWidth="1"/>
    <col min="4364" max="4364" width="12.140625" style="17" bestFit="1" customWidth="1"/>
    <col min="4365" max="4615" width="9.140625" style="17"/>
    <col min="4616" max="4617" width="9.85546875" style="17" bestFit="1" customWidth="1"/>
    <col min="4618" max="4618" width="12" style="17" bestFit="1" customWidth="1"/>
    <col min="4619" max="4619" width="10.140625" style="17" bestFit="1" customWidth="1"/>
    <col min="4620" max="4620" width="12.140625" style="17" bestFit="1" customWidth="1"/>
    <col min="4621" max="4871" width="9.140625" style="17"/>
    <col min="4872" max="4873" width="9.85546875" style="17" bestFit="1" customWidth="1"/>
    <col min="4874" max="4874" width="12" style="17" bestFit="1" customWidth="1"/>
    <col min="4875" max="4875" width="10.140625" style="17" bestFit="1" customWidth="1"/>
    <col min="4876" max="4876" width="12.140625" style="17" bestFit="1" customWidth="1"/>
    <col min="4877" max="5127" width="9.140625" style="17"/>
    <col min="5128" max="5129" width="9.85546875" style="17" bestFit="1" customWidth="1"/>
    <col min="5130" max="5130" width="12" style="17" bestFit="1" customWidth="1"/>
    <col min="5131" max="5131" width="10.140625" style="17" bestFit="1" customWidth="1"/>
    <col min="5132" max="5132" width="12.140625" style="17" bestFit="1" customWidth="1"/>
    <col min="5133" max="5383" width="9.140625" style="17"/>
    <col min="5384" max="5385" width="9.85546875" style="17" bestFit="1" customWidth="1"/>
    <col min="5386" max="5386" width="12" style="17" bestFit="1" customWidth="1"/>
    <col min="5387" max="5387" width="10.140625" style="17" bestFit="1" customWidth="1"/>
    <col min="5388" max="5388" width="12.140625" style="17" bestFit="1" customWidth="1"/>
    <col min="5389" max="5639" width="9.140625" style="17"/>
    <col min="5640" max="5641" width="9.85546875" style="17" bestFit="1" customWidth="1"/>
    <col min="5642" max="5642" width="12" style="17" bestFit="1" customWidth="1"/>
    <col min="5643" max="5643" width="10.140625" style="17" bestFit="1" customWidth="1"/>
    <col min="5644" max="5644" width="12.140625" style="17" bestFit="1" customWidth="1"/>
    <col min="5645" max="5895" width="9.140625" style="17"/>
    <col min="5896" max="5897" width="9.85546875" style="17" bestFit="1" customWidth="1"/>
    <col min="5898" max="5898" width="12" style="17" bestFit="1" customWidth="1"/>
    <col min="5899" max="5899" width="10.140625" style="17" bestFit="1" customWidth="1"/>
    <col min="5900" max="5900" width="12.140625" style="17" bestFit="1" customWidth="1"/>
    <col min="5901" max="6151" width="9.140625" style="17"/>
    <col min="6152" max="6153" width="9.85546875" style="17" bestFit="1" customWidth="1"/>
    <col min="6154" max="6154" width="12" style="17" bestFit="1" customWidth="1"/>
    <col min="6155" max="6155" width="10.140625" style="17" bestFit="1" customWidth="1"/>
    <col min="6156" max="6156" width="12.140625" style="17" bestFit="1" customWidth="1"/>
    <col min="6157" max="6407" width="9.140625" style="17"/>
    <col min="6408" max="6409" width="9.85546875" style="17" bestFit="1" customWidth="1"/>
    <col min="6410" max="6410" width="12" style="17" bestFit="1" customWidth="1"/>
    <col min="6411" max="6411" width="10.140625" style="17" bestFit="1" customWidth="1"/>
    <col min="6412" max="6412" width="12.140625" style="17" bestFit="1" customWidth="1"/>
    <col min="6413" max="6663" width="9.140625" style="17"/>
    <col min="6664" max="6665" width="9.85546875" style="17" bestFit="1" customWidth="1"/>
    <col min="6666" max="6666" width="12" style="17" bestFit="1" customWidth="1"/>
    <col min="6667" max="6667" width="10.140625" style="17" bestFit="1" customWidth="1"/>
    <col min="6668" max="6668" width="12.140625" style="17" bestFit="1" customWidth="1"/>
    <col min="6669" max="6919" width="9.140625" style="17"/>
    <col min="6920" max="6921" width="9.85546875" style="17" bestFit="1" customWidth="1"/>
    <col min="6922" max="6922" width="12" style="17" bestFit="1" customWidth="1"/>
    <col min="6923" max="6923" width="10.140625" style="17" bestFit="1" customWidth="1"/>
    <col min="6924" max="6924" width="12.140625" style="17" bestFit="1" customWidth="1"/>
    <col min="6925" max="7175" width="9.140625" style="17"/>
    <col min="7176" max="7177" width="9.85546875" style="17" bestFit="1" customWidth="1"/>
    <col min="7178" max="7178" width="12" style="17" bestFit="1" customWidth="1"/>
    <col min="7179" max="7179" width="10.140625" style="17" bestFit="1" customWidth="1"/>
    <col min="7180" max="7180" width="12.140625" style="17" bestFit="1" customWidth="1"/>
    <col min="7181" max="7431" width="9.140625" style="17"/>
    <col min="7432" max="7433" width="9.85546875" style="17" bestFit="1" customWidth="1"/>
    <col min="7434" max="7434" width="12" style="17" bestFit="1" customWidth="1"/>
    <col min="7435" max="7435" width="10.140625" style="17" bestFit="1" customWidth="1"/>
    <col min="7436" max="7436" width="12.140625" style="17" bestFit="1" customWidth="1"/>
    <col min="7437" max="7687" width="9.140625" style="17"/>
    <col min="7688" max="7689" width="9.85546875" style="17" bestFit="1" customWidth="1"/>
    <col min="7690" max="7690" width="12" style="17" bestFit="1" customWidth="1"/>
    <col min="7691" max="7691" width="10.140625" style="17" bestFit="1" customWidth="1"/>
    <col min="7692" max="7692" width="12.140625" style="17" bestFit="1" customWidth="1"/>
    <col min="7693" max="7943" width="9.140625" style="17"/>
    <col min="7944" max="7945" width="9.85546875" style="17" bestFit="1" customWidth="1"/>
    <col min="7946" max="7946" width="12" style="17" bestFit="1" customWidth="1"/>
    <col min="7947" max="7947" width="10.140625" style="17" bestFit="1" customWidth="1"/>
    <col min="7948" max="7948" width="12.140625" style="17" bestFit="1" customWidth="1"/>
    <col min="7949" max="8199" width="9.140625" style="17"/>
    <col min="8200" max="8201" width="9.85546875" style="17" bestFit="1" customWidth="1"/>
    <col min="8202" max="8202" width="12" style="17" bestFit="1" customWidth="1"/>
    <col min="8203" max="8203" width="10.140625" style="17" bestFit="1" customWidth="1"/>
    <col min="8204" max="8204" width="12.140625" style="17" bestFit="1" customWidth="1"/>
    <col min="8205" max="8455" width="9.140625" style="17"/>
    <col min="8456" max="8457" width="9.85546875" style="17" bestFit="1" customWidth="1"/>
    <col min="8458" max="8458" width="12" style="17" bestFit="1" customWidth="1"/>
    <col min="8459" max="8459" width="10.140625" style="17" bestFit="1" customWidth="1"/>
    <col min="8460" max="8460" width="12.140625" style="17" bestFit="1" customWidth="1"/>
    <col min="8461" max="8711" width="9.140625" style="17"/>
    <col min="8712" max="8713" width="9.85546875" style="17" bestFit="1" customWidth="1"/>
    <col min="8714" max="8714" width="12" style="17" bestFit="1" customWidth="1"/>
    <col min="8715" max="8715" width="10.140625" style="17" bestFit="1" customWidth="1"/>
    <col min="8716" max="8716" width="12.140625" style="17" bestFit="1" customWidth="1"/>
    <col min="8717" max="8967" width="9.140625" style="17"/>
    <col min="8968" max="8969" width="9.85546875" style="17" bestFit="1" customWidth="1"/>
    <col min="8970" max="8970" width="12" style="17" bestFit="1" customWidth="1"/>
    <col min="8971" max="8971" width="10.140625" style="17" bestFit="1" customWidth="1"/>
    <col min="8972" max="8972" width="12.140625" style="17" bestFit="1" customWidth="1"/>
    <col min="8973" max="9223" width="9.140625" style="17"/>
    <col min="9224" max="9225" width="9.85546875" style="17" bestFit="1" customWidth="1"/>
    <col min="9226" max="9226" width="12" style="17" bestFit="1" customWidth="1"/>
    <col min="9227" max="9227" width="10.140625" style="17" bestFit="1" customWidth="1"/>
    <col min="9228" max="9228" width="12.140625" style="17" bestFit="1" customWidth="1"/>
    <col min="9229" max="9479" width="9.140625" style="17"/>
    <col min="9480" max="9481" width="9.85546875" style="17" bestFit="1" customWidth="1"/>
    <col min="9482" max="9482" width="12" style="17" bestFit="1" customWidth="1"/>
    <col min="9483" max="9483" width="10.140625" style="17" bestFit="1" customWidth="1"/>
    <col min="9484" max="9484" width="12.140625" style="17" bestFit="1" customWidth="1"/>
    <col min="9485" max="9735" width="9.140625" style="17"/>
    <col min="9736" max="9737" width="9.85546875" style="17" bestFit="1" customWidth="1"/>
    <col min="9738" max="9738" width="12" style="17" bestFit="1" customWidth="1"/>
    <col min="9739" max="9739" width="10.140625" style="17" bestFit="1" customWidth="1"/>
    <col min="9740" max="9740" width="12.140625" style="17" bestFit="1" customWidth="1"/>
    <col min="9741" max="9991" width="9.140625" style="17"/>
    <col min="9992" max="9993" width="9.85546875" style="17" bestFit="1" customWidth="1"/>
    <col min="9994" max="9994" width="12" style="17" bestFit="1" customWidth="1"/>
    <col min="9995" max="9995" width="10.140625" style="17" bestFit="1" customWidth="1"/>
    <col min="9996" max="9996" width="12.140625" style="17" bestFit="1" customWidth="1"/>
    <col min="9997" max="10247" width="9.140625" style="17"/>
    <col min="10248" max="10249" width="9.85546875" style="17" bestFit="1" customWidth="1"/>
    <col min="10250" max="10250" width="12" style="17" bestFit="1" customWidth="1"/>
    <col min="10251" max="10251" width="10.140625" style="17" bestFit="1" customWidth="1"/>
    <col min="10252" max="10252" width="12.140625" style="17" bestFit="1" customWidth="1"/>
    <col min="10253" max="10503" width="9.140625" style="17"/>
    <col min="10504" max="10505" width="9.85546875" style="17" bestFit="1" customWidth="1"/>
    <col min="10506" max="10506" width="12" style="17" bestFit="1" customWidth="1"/>
    <col min="10507" max="10507" width="10.140625" style="17" bestFit="1" customWidth="1"/>
    <col min="10508" max="10508" width="12.140625" style="17" bestFit="1" customWidth="1"/>
    <col min="10509" max="10759" width="9.140625" style="17"/>
    <col min="10760" max="10761" width="9.85546875" style="17" bestFit="1" customWidth="1"/>
    <col min="10762" max="10762" width="12" style="17" bestFit="1" customWidth="1"/>
    <col min="10763" max="10763" width="10.140625" style="17" bestFit="1" customWidth="1"/>
    <col min="10764" max="10764" width="12.140625" style="17" bestFit="1" customWidth="1"/>
    <col min="10765" max="11015" width="9.140625" style="17"/>
    <col min="11016" max="11017" width="9.85546875" style="17" bestFit="1" customWidth="1"/>
    <col min="11018" max="11018" width="12" style="17" bestFit="1" customWidth="1"/>
    <col min="11019" max="11019" width="10.140625" style="17" bestFit="1" customWidth="1"/>
    <col min="11020" max="11020" width="12.140625" style="17" bestFit="1" customWidth="1"/>
    <col min="11021" max="11271" width="9.140625" style="17"/>
    <col min="11272" max="11273" width="9.85546875" style="17" bestFit="1" customWidth="1"/>
    <col min="11274" max="11274" width="12" style="17" bestFit="1" customWidth="1"/>
    <col min="11275" max="11275" width="10.140625" style="17" bestFit="1" customWidth="1"/>
    <col min="11276" max="11276" width="12.140625" style="17" bestFit="1" customWidth="1"/>
    <col min="11277" max="11527" width="9.140625" style="17"/>
    <col min="11528" max="11529" width="9.85546875" style="17" bestFit="1" customWidth="1"/>
    <col min="11530" max="11530" width="12" style="17" bestFit="1" customWidth="1"/>
    <col min="11531" max="11531" width="10.140625" style="17" bestFit="1" customWidth="1"/>
    <col min="11532" max="11532" width="12.140625" style="17" bestFit="1" customWidth="1"/>
    <col min="11533" max="11783" width="9.140625" style="17"/>
    <col min="11784" max="11785" width="9.85546875" style="17" bestFit="1" customWidth="1"/>
    <col min="11786" max="11786" width="12" style="17" bestFit="1" customWidth="1"/>
    <col min="11787" max="11787" width="10.140625" style="17" bestFit="1" customWidth="1"/>
    <col min="11788" max="11788" width="12.140625" style="17" bestFit="1" customWidth="1"/>
    <col min="11789" max="12039" width="9.140625" style="17"/>
    <col min="12040" max="12041" width="9.85546875" style="17" bestFit="1" customWidth="1"/>
    <col min="12042" max="12042" width="12" style="17" bestFit="1" customWidth="1"/>
    <col min="12043" max="12043" width="10.140625" style="17" bestFit="1" customWidth="1"/>
    <col min="12044" max="12044" width="12.140625" style="17" bestFit="1" customWidth="1"/>
    <col min="12045" max="12295" width="9.140625" style="17"/>
    <col min="12296" max="12297" width="9.85546875" style="17" bestFit="1" customWidth="1"/>
    <col min="12298" max="12298" width="12" style="17" bestFit="1" customWidth="1"/>
    <col min="12299" max="12299" width="10.140625" style="17" bestFit="1" customWidth="1"/>
    <col min="12300" max="12300" width="12.140625" style="17" bestFit="1" customWidth="1"/>
    <col min="12301" max="12551" width="9.140625" style="17"/>
    <col min="12552" max="12553" width="9.85546875" style="17" bestFit="1" customWidth="1"/>
    <col min="12554" max="12554" width="12" style="17" bestFit="1" customWidth="1"/>
    <col min="12555" max="12555" width="10.140625" style="17" bestFit="1" customWidth="1"/>
    <col min="12556" max="12556" width="12.140625" style="17" bestFit="1" customWidth="1"/>
    <col min="12557" max="12807" width="9.140625" style="17"/>
    <col min="12808" max="12809" width="9.85546875" style="17" bestFit="1" customWidth="1"/>
    <col min="12810" max="12810" width="12" style="17" bestFit="1" customWidth="1"/>
    <col min="12811" max="12811" width="10.140625" style="17" bestFit="1" customWidth="1"/>
    <col min="12812" max="12812" width="12.140625" style="17" bestFit="1" customWidth="1"/>
    <col min="12813" max="13063" width="9.140625" style="17"/>
    <col min="13064" max="13065" width="9.85546875" style="17" bestFit="1" customWidth="1"/>
    <col min="13066" max="13066" width="12" style="17" bestFit="1" customWidth="1"/>
    <col min="13067" max="13067" width="10.140625" style="17" bestFit="1" customWidth="1"/>
    <col min="13068" max="13068" width="12.140625" style="17" bestFit="1" customWidth="1"/>
    <col min="13069" max="13319" width="9.140625" style="17"/>
    <col min="13320" max="13321" width="9.85546875" style="17" bestFit="1" customWidth="1"/>
    <col min="13322" max="13322" width="12" style="17" bestFit="1" customWidth="1"/>
    <col min="13323" max="13323" width="10.140625" style="17" bestFit="1" customWidth="1"/>
    <col min="13324" max="13324" width="12.140625" style="17" bestFit="1" customWidth="1"/>
    <col min="13325" max="13575" width="9.140625" style="17"/>
    <col min="13576" max="13577" width="9.85546875" style="17" bestFit="1" customWidth="1"/>
    <col min="13578" max="13578" width="12" style="17" bestFit="1" customWidth="1"/>
    <col min="13579" max="13579" width="10.140625" style="17" bestFit="1" customWidth="1"/>
    <col min="13580" max="13580" width="12.140625" style="17" bestFit="1" customWidth="1"/>
    <col min="13581" max="13831" width="9.140625" style="17"/>
    <col min="13832" max="13833" width="9.85546875" style="17" bestFit="1" customWidth="1"/>
    <col min="13834" max="13834" width="12" style="17" bestFit="1" customWidth="1"/>
    <col min="13835" max="13835" width="10.140625" style="17" bestFit="1" customWidth="1"/>
    <col min="13836" max="13836" width="12.140625" style="17" bestFit="1" customWidth="1"/>
    <col min="13837" max="14087" width="9.140625" style="17"/>
    <col min="14088" max="14089" width="9.85546875" style="17" bestFit="1" customWidth="1"/>
    <col min="14090" max="14090" width="12" style="17" bestFit="1" customWidth="1"/>
    <col min="14091" max="14091" width="10.140625" style="17" bestFit="1" customWidth="1"/>
    <col min="14092" max="14092" width="12.140625" style="17" bestFit="1" customWidth="1"/>
    <col min="14093" max="14343" width="9.140625" style="17"/>
    <col min="14344" max="14345" width="9.85546875" style="17" bestFit="1" customWidth="1"/>
    <col min="14346" max="14346" width="12" style="17" bestFit="1" customWidth="1"/>
    <col min="14347" max="14347" width="10.140625" style="17" bestFit="1" customWidth="1"/>
    <col min="14348" max="14348" width="12.140625" style="17" bestFit="1" customWidth="1"/>
    <col min="14349" max="14599" width="9.140625" style="17"/>
    <col min="14600" max="14601" width="9.85546875" style="17" bestFit="1" customWidth="1"/>
    <col min="14602" max="14602" width="12" style="17" bestFit="1" customWidth="1"/>
    <col min="14603" max="14603" width="10.140625" style="17" bestFit="1" customWidth="1"/>
    <col min="14604" max="14604" width="12.140625" style="17" bestFit="1" customWidth="1"/>
    <col min="14605" max="14855" width="9.140625" style="17"/>
    <col min="14856" max="14857" width="9.85546875" style="17" bestFit="1" customWidth="1"/>
    <col min="14858" max="14858" width="12" style="17" bestFit="1" customWidth="1"/>
    <col min="14859" max="14859" width="10.140625" style="17" bestFit="1" customWidth="1"/>
    <col min="14860" max="14860" width="12.140625" style="17" bestFit="1" customWidth="1"/>
    <col min="14861" max="15111" width="9.140625" style="17"/>
    <col min="15112" max="15113" width="9.85546875" style="17" bestFit="1" customWidth="1"/>
    <col min="15114" max="15114" width="12" style="17" bestFit="1" customWidth="1"/>
    <col min="15115" max="15115" width="10.140625" style="17" bestFit="1" customWidth="1"/>
    <col min="15116" max="15116" width="12.140625" style="17" bestFit="1" customWidth="1"/>
    <col min="15117" max="15367" width="9.140625" style="17"/>
    <col min="15368" max="15369" width="9.85546875" style="17" bestFit="1" customWidth="1"/>
    <col min="15370" max="15370" width="12" style="17" bestFit="1" customWidth="1"/>
    <col min="15371" max="15371" width="10.140625" style="17" bestFit="1" customWidth="1"/>
    <col min="15372" max="15372" width="12.140625" style="17" bestFit="1" customWidth="1"/>
    <col min="15373" max="15623" width="9.140625" style="17"/>
    <col min="15624" max="15625" width="9.85546875" style="17" bestFit="1" customWidth="1"/>
    <col min="15626" max="15626" width="12" style="17" bestFit="1" customWidth="1"/>
    <col min="15627" max="15627" width="10.140625" style="17" bestFit="1" customWidth="1"/>
    <col min="15628" max="15628" width="12.140625" style="17" bestFit="1" customWidth="1"/>
    <col min="15629" max="15879" width="9.140625" style="17"/>
    <col min="15880" max="15881" width="9.85546875" style="17" bestFit="1" customWidth="1"/>
    <col min="15882" max="15882" width="12" style="17" bestFit="1" customWidth="1"/>
    <col min="15883" max="15883" width="10.140625" style="17" bestFit="1" customWidth="1"/>
    <col min="15884" max="15884" width="12.140625" style="17" bestFit="1" customWidth="1"/>
    <col min="15885" max="16135" width="9.140625" style="17"/>
    <col min="16136" max="16137" width="9.85546875" style="17" bestFit="1" customWidth="1"/>
    <col min="16138" max="16138" width="12" style="17" bestFit="1" customWidth="1"/>
    <col min="16139" max="16139" width="10.140625" style="17" bestFit="1" customWidth="1"/>
    <col min="16140" max="16140" width="12.140625" style="17" bestFit="1" customWidth="1"/>
    <col min="16141" max="16384" width="9.140625" style="17"/>
  </cols>
  <sheetData>
    <row r="1" spans="1:9" ht="12.75" customHeight="1">
      <c r="A1" s="261" t="s">
        <v>343</v>
      </c>
      <c r="B1" s="267"/>
      <c r="C1" s="267"/>
      <c r="D1" s="267"/>
      <c r="E1" s="267"/>
      <c r="F1" s="267"/>
      <c r="G1" s="267"/>
      <c r="H1" s="267"/>
      <c r="I1" s="267"/>
    </row>
    <row r="2" spans="1:9" ht="12.75" customHeight="1">
      <c r="A2" s="260" t="s">
        <v>538</v>
      </c>
      <c r="B2" s="227"/>
      <c r="C2" s="227"/>
      <c r="D2" s="227"/>
      <c r="E2" s="227"/>
      <c r="F2" s="227"/>
      <c r="G2" s="227"/>
      <c r="H2" s="227"/>
      <c r="I2" s="227"/>
    </row>
    <row r="3" spans="1:9">
      <c r="A3" s="313" t="s">
        <v>344</v>
      </c>
      <c r="B3" s="314"/>
      <c r="C3" s="314"/>
      <c r="D3" s="314"/>
      <c r="E3" s="314"/>
      <c r="F3" s="314"/>
      <c r="G3" s="314"/>
      <c r="H3" s="314"/>
      <c r="I3" s="314"/>
    </row>
    <row r="4" spans="1:9">
      <c r="A4" s="271" t="s">
        <v>530</v>
      </c>
      <c r="B4" s="231"/>
      <c r="C4" s="231"/>
      <c r="D4" s="231"/>
      <c r="E4" s="231"/>
      <c r="F4" s="231"/>
      <c r="G4" s="231"/>
      <c r="H4" s="231"/>
      <c r="I4" s="232"/>
    </row>
    <row r="5" spans="1:9" ht="24" thickBot="1">
      <c r="A5" s="283" t="s">
        <v>345</v>
      </c>
      <c r="B5" s="284"/>
      <c r="C5" s="284"/>
      <c r="D5" s="284"/>
      <c r="E5" s="284"/>
      <c r="F5" s="285"/>
      <c r="G5" s="22" t="s">
        <v>346</v>
      </c>
      <c r="H5" s="40" t="s">
        <v>347</v>
      </c>
      <c r="I5" s="40" t="s">
        <v>348</v>
      </c>
    </row>
    <row r="6" spans="1:9">
      <c r="A6" s="286">
        <v>1</v>
      </c>
      <c r="B6" s="287"/>
      <c r="C6" s="287"/>
      <c r="D6" s="287"/>
      <c r="E6" s="287"/>
      <c r="F6" s="288"/>
      <c r="G6" s="28">
        <v>2</v>
      </c>
      <c r="H6" s="41" t="s">
        <v>349</v>
      </c>
      <c r="I6" s="41" t="s">
        <v>350</v>
      </c>
    </row>
    <row r="7" spans="1:9">
      <c r="A7" s="308" t="s">
        <v>351</v>
      </c>
      <c r="B7" s="309"/>
      <c r="C7" s="309"/>
      <c r="D7" s="309"/>
      <c r="E7" s="309"/>
      <c r="F7" s="309"/>
      <c r="G7" s="309"/>
      <c r="H7" s="309"/>
      <c r="I7" s="310"/>
    </row>
    <row r="8" spans="1:9">
      <c r="A8" s="312" t="s">
        <v>352</v>
      </c>
      <c r="B8" s="312"/>
      <c r="C8" s="312"/>
      <c r="D8" s="312"/>
      <c r="E8" s="312"/>
      <c r="F8" s="312"/>
      <c r="G8" s="29">
        <v>1</v>
      </c>
      <c r="H8" s="51">
        <v>0</v>
      </c>
      <c r="I8" s="51">
        <v>0</v>
      </c>
    </row>
    <row r="9" spans="1:9">
      <c r="A9" s="305" t="s">
        <v>353</v>
      </c>
      <c r="B9" s="305"/>
      <c r="C9" s="305"/>
      <c r="D9" s="305"/>
      <c r="E9" s="305"/>
      <c r="F9" s="305"/>
      <c r="G9" s="30">
        <v>2</v>
      </c>
      <c r="H9" s="51">
        <v>0</v>
      </c>
      <c r="I9" s="51">
        <v>0</v>
      </c>
    </row>
    <row r="10" spans="1:9">
      <c r="A10" s="305" t="s">
        <v>354</v>
      </c>
      <c r="B10" s="305"/>
      <c r="C10" s="305"/>
      <c r="D10" s="305"/>
      <c r="E10" s="305"/>
      <c r="F10" s="305"/>
      <c r="G10" s="30">
        <v>3</v>
      </c>
      <c r="H10" s="51">
        <v>0</v>
      </c>
      <c r="I10" s="51">
        <v>0</v>
      </c>
    </row>
    <row r="11" spans="1:9">
      <c r="A11" s="305" t="s">
        <v>355</v>
      </c>
      <c r="B11" s="305"/>
      <c r="C11" s="305"/>
      <c r="D11" s="305"/>
      <c r="E11" s="305"/>
      <c r="F11" s="305"/>
      <c r="G11" s="30">
        <v>4</v>
      </c>
      <c r="H11" s="51">
        <v>0</v>
      </c>
      <c r="I11" s="51">
        <v>0</v>
      </c>
    </row>
    <row r="12" spans="1:9">
      <c r="A12" s="305" t="s">
        <v>356</v>
      </c>
      <c r="B12" s="305"/>
      <c r="C12" s="305"/>
      <c r="D12" s="305"/>
      <c r="E12" s="305"/>
      <c r="F12" s="305"/>
      <c r="G12" s="30">
        <v>5</v>
      </c>
      <c r="H12" s="51">
        <v>0</v>
      </c>
      <c r="I12" s="51">
        <v>0</v>
      </c>
    </row>
    <row r="13" spans="1:9">
      <c r="A13" s="305" t="s">
        <v>357</v>
      </c>
      <c r="B13" s="305"/>
      <c r="C13" s="305"/>
      <c r="D13" s="305"/>
      <c r="E13" s="305"/>
      <c r="F13" s="305"/>
      <c r="G13" s="30">
        <v>6</v>
      </c>
      <c r="H13" s="51">
        <v>0</v>
      </c>
      <c r="I13" s="51">
        <v>0</v>
      </c>
    </row>
    <row r="14" spans="1:9">
      <c r="A14" s="305" t="s">
        <v>358</v>
      </c>
      <c r="B14" s="305"/>
      <c r="C14" s="305"/>
      <c r="D14" s="305"/>
      <c r="E14" s="305"/>
      <c r="F14" s="305"/>
      <c r="G14" s="30">
        <v>7</v>
      </c>
      <c r="H14" s="51">
        <v>0</v>
      </c>
      <c r="I14" s="51">
        <v>0</v>
      </c>
    </row>
    <row r="15" spans="1:9">
      <c r="A15" s="305" t="s">
        <v>359</v>
      </c>
      <c r="B15" s="305"/>
      <c r="C15" s="305"/>
      <c r="D15" s="305"/>
      <c r="E15" s="305"/>
      <c r="F15" s="305"/>
      <c r="G15" s="30">
        <v>8</v>
      </c>
      <c r="H15" s="51">
        <v>0</v>
      </c>
      <c r="I15" s="51">
        <v>0</v>
      </c>
    </row>
    <row r="16" spans="1:9">
      <c r="A16" s="306" t="s">
        <v>360</v>
      </c>
      <c r="B16" s="306"/>
      <c r="C16" s="306"/>
      <c r="D16" s="306"/>
      <c r="E16" s="306"/>
      <c r="F16" s="306"/>
      <c r="G16" s="31">
        <v>9</v>
      </c>
      <c r="H16" s="52">
        <f>SUM(H8:H15)</f>
        <v>0</v>
      </c>
      <c r="I16" s="52">
        <f>SUM(I8:I15)</f>
        <v>0</v>
      </c>
    </row>
    <row r="17" spans="1:9">
      <c r="A17" s="305" t="s">
        <v>361</v>
      </c>
      <c r="B17" s="305"/>
      <c r="C17" s="305"/>
      <c r="D17" s="305"/>
      <c r="E17" s="305"/>
      <c r="F17" s="305"/>
      <c r="G17" s="30">
        <v>10</v>
      </c>
      <c r="H17" s="51">
        <v>0</v>
      </c>
      <c r="I17" s="51">
        <v>0</v>
      </c>
    </row>
    <row r="18" spans="1:9">
      <c r="A18" s="305" t="s">
        <v>362</v>
      </c>
      <c r="B18" s="305"/>
      <c r="C18" s="305"/>
      <c r="D18" s="305"/>
      <c r="E18" s="305"/>
      <c r="F18" s="305"/>
      <c r="G18" s="30">
        <v>11</v>
      </c>
      <c r="H18" s="51">
        <v>0</v>
      </c>
      <c r="I18" s="51">
        <v>0</v>
      </c>
    </row>
    <row r="19" spans="1:9" ht="27.6" customHeight="1">
      <c r="A19" s="311" t="s">
        <v>363</v>
      </c>
      <c r="B19" s="311"/>
      <c r="C19" s="311"/>
      <c r="D19" s="311"/>
      <c r="E19" s="311"/>
      <c r="F19" s="311"/>
      <c r="G19" s="32">
        <v>12</v>
      </c>
      <c r="H19" s="53">
        <f>H16+H17+H18</f>
        <v>0</v>
      </c>
      <c r="I19" s="53">
        <f>I16+I17+I18</f>
        <v>0</v>
      </c>
    </row>
    <row r="20" spans="1:9">
      <c r="A20" s="308" t="s">
        <v>364</v>
      </c>
      <c r="B20" s="309"/>
      <c r="C20" s="309"/>
      <c r="D20" s="309"/>
      <c r="E20" s="309"/>
      <c r="F20" s="309"/>
      <c r="G20" s="309"/>
      <c r="H20" s="309"/>
      <c r="I20" s="310"/>
    </row>
    <row r="21" spans="1:9" ht="26.45" customHeight="1">
      <c r="A21" s="312" t="s">
        <v>365</v>
      </c>
      <c r="B21" s="312"/>
      <c r="C21" s="312"/>
      <c r="D21" s="312"/>
      <c r="E21" s="312"/>
      <c r="F21" s="312"/>
      <c r="G21" s="29">
        <v>13</v>
      </c>
      <c r="H21" s="51">
        <v>0</v>
      </c>
      <c r="I21" s="51">
        <v>0</v>
      </c>
    </row>
    <row r="22" spans="1:9">
      <c r="A22" s="305" t="s">
        <v>366</v>
      </c>
      <c r="B22" s="305"/>
      <c r="C22" s="305"/>
      <c r="D22" s="305"/>
      <c r="E22" s="305"/>
      <c r="F22" s="305"/>
      <c r="G22" s="30">
        <v>14</v>
      </c>
      <c r="H22" s="51">
        <v>0</v>
      </c>
      <c r="I22" s="51">
        <v>0</v>
      </c>
    </row>
    <row r="23" spans="1:9">
      <c r="A23" s="305" t="s">
        <v>367</v>
      </c>
      <c r="B23" s="305"/>
      <c r="C23" s="305"/>
      <c r="D23" s="305"/>
      <c r="E23" s="305"/>
      <c r="F23" s="305"/>
      <c r="G23" s="30">
        <v>15</v>
      </c>
      <c r="H23" s="51">
        <v>0</v>
      </c>
      <c r="I23" s="51">
        <v>0</v>
      </c>
    </row>
    <row r="24" spans="1:9">
      <c r="A24" s="305" t="s">
        <v>368</v>
      </c>
      <c r="B24" s="305"/>
      <c r="C24" s="305"/>
      <c r="D24" s="305"/>
      <c r="E24" s="305"/>
      <c r="F24" s="305"/>
      <c r="G24" s="30">
        <v>16</v>
      </c>
      <c r="H24" s="51">
        <v>0</v>
      </c>
      <c r="I24" s="51">
        <v>0</v>
      </c>
    </row>
    <row r="25" spans="1:9">
      <c r="A25" s="305" t="s">
        <v>369</v>
      </c>
      <c r="B25" s="305"/>
      <c r="C25" s="305"/>
      <c r="D25" s="305"/>
      <c r="E25" s="305"/>
      <c r="F25" s="305"/>
      <c r="G25" s="30">
        <v>17</v>
      </c>
      <c r="H25" s="51">
        <v>0</v>
      </c>
      <c r="I25" s="51">
        <v>0</v>
      </c>
    </row>
    <row r="26" spans="1:9">
      <c r="A26" s="305" t="s">
        <v>370</v>
      </c>
      <c r="B26" s="305"/>
      <c r="C26" s="305"/>
      <c r="D26" s="305"/>
      <c r="E26" s="305"/>
      <c r="F26" s="305"/>
      <c r="G26" s="30">
        <v>18</v>
      </c>
      <c r="H26" s="51">
        <v>0</v>
      </c>
      <c r="I26" s="51">
        <v>0</v>
      </c>
    </row>
    <row r="27" spans="1:9" ht="24" customHeight="1">
      <c r="A27" s="306" t="s">
        <v>371</v>
      </c>
      <c r="B27" s="306"/>
      <c r="C27" s="306"/>
      <c r="D27" s="306"/>
      <c r="E27" s="306"/>
      <c r="F27" s="306"/>
      <c r="G27" s="31">
        <v>19</v>
      </c>
      <c r="H27" s="52">
        <f>SUM(H21:H26)</f>
        <v>0</v>
      </c>
      <c r="I27" s="52">
        <f>SUM(I21:I26)</f>
        <v>0</v>
      </c>
    </row>
    <row r="28" spans="1:9" ht="27" customHeight="1">
      <c r="A28" s="305" t="s">
        <v>372</v>
      </c>
      <c r="B28" s="305"/>
      <c r="C28" s="305"/>
      <c r="D28" s="305"/>
      <c r="E28" s="305"/>
      <c r="F28" s="305"/>
      <c r="G28" s="30">
        <v>20</v>
      </c>
      <c r="H28" s="51">
        <v>0</v>
      </c>
      <c r="I28" s="51">
        <v>0</v>
      </c>
    </row>
    <row r="29" spans="1:9">
      <c r="A29" s="305" t="s">
        <v>373</v>
      </c>
      <c r="B29" s="305"/>
      <c r="C29" s="305"/>
      <c r="D29" s="305"/>
      <c r="E29" s="305"/>
      <c r="F29" s="305"/>
      <c r="G29" s="30">
        <v>21</v>
      </c>
      <c r="H29" s="51">
        <v>0</v>
      </c>
      <c r="I29" s="51">
        <v>0</v>
      </c>
    </row>
    <row r="30" spans="1:9">
      <c r="A30" s="305" t="s">
        <v>374</v>
      </c>
      <c r="B30" s="305"/>
      <c r="C30" s="305"/>
      <c r="D30" s="305"/>
      <c r="E30" s="305"/>
      <c r="F30" s="305"/>
      <c r="G30" s="30">
        <v>22</v>
      </c>
      <c r="H30" s="51">
        <v>0</v>
      </c>
      <c r="I30" s="51">
        <v>0</v>
      </c>
    </row>
    <row r="31" spans="1:9">
      <c r="A31" s="305" t="s">
        <v>375</v>
      </c>
      <c r="B31" s="305"/>
      <c r="C31" s="305"/>
      <c r="D31" s="305"/>
      <c r="E31" s="305"/>
      <c r="F31" s="305"/>
      <c r="G31" s="30">
        <v>23</v>
      </c>
      <c r="H31" s="51">
        <v>0</v>
      </c>
      <c r="I31" s="51">
        <v>0</v>
      </c>
    </row>
    <row r="32" spans="1:9">
      <c r="A32" s="305" t="s">
        <v>376</v>
      </c>
      <c r="B32" s="305"/>
      <c r="C32" s="305"/>
      <c r="D32" s="305"/>
      <c r="E32" s="305"/>
      <c r="F32" s="305"/>
      <c r="G32" s="30">
        <v>24</v>
      </c>
      <c r="H32" s="51">
        <v>0</v>
      </c>
      <c r="I32" s="51">
        <v>0</v>
      </c>
    </row>
    <row r="33" spans="1:9" ht="26.1" customHeight="1">
      <c r="A33" s="306" t="s">
        <v>377</v>
      </c>
      <c r="B33" s="306"/>
      <c r="C33" s="306"/>
      <c r="D33" s="306"/>
      <c r="E33" s="306"/>
      <c r="F33" s="306"/>
      <c r="G33" s="31">
        <v>25</v>
      </c>
      <c r="H33" s="52">
        <f>SUM(H28:H32)</f>
        <v>0</v>
      </c>
      <c r="I33" s="52">
        <f>SUM(I28:I32)</f>
        <v>0</v>
      </c>
    </row>
    <row r="34" spans="1:9" ht="28.35" customHeight="1">
      <c r="A34" s="311" t="s">
        <v>378</v>
      </c>
      <c r="B34" s="311"/>
      <c r="C34" s="311"/>
      <c r="D34" s="311"/>
      <c r="E34" s="311"/>
      <c r="F34" s="311"/>
      <c r="G34" s="32">
        <v>26</v>
      </c>
      <c r="H34" s="53">
        <f>H27+H33</f>
        <v>0</v>
      </c>
      <c r="I34" s="53">
        <f>I27+I33</f>
        <v>0</v>
      </c>
    </row>
    <row r="35" spans="1:9">
      <c r="A35" s="308" t="s">
        <v>379</v>
      </c>
      <c r="B35" s="309"/>
      <c r="C35" s="309"/>
      <c r="D35" s="309"/>
      <c r="E35" s="309"/>
      <c r="F35" s="309"/>
      <c r="G35" s="309">
        <v>0</v>
      </c>
      <c r="H35" s="309"/>
      <c r="I35" s="310"/>
    </row>
    <row r="36" spans="1:9">
      <c r="A36" s="307" t="s">
        <v>380</v>
      </c>
      <c r="B36" s="307"/>
      <c r="C36" s="307"/>
      <c r="D36" s="307"/>
      <c r="E36" s="307"/>
      <c r="F36" s="307"/>
      <c r="G36" s="29">
        <v>27</v>
      </c>
      <c r="H36" s="51">
        <v>0</v>
      </c>
      <c r="I36" s="51">
        <v>0</v>
      </c>
    </row>
    <row r="37" spans="1:9" ht="25.35" customHeight="1">
      <c r="A37" s="304" t="s">
        <v>381</v>
      </c>
      <c r="B37" s="304"/>
      <c r="C37" s="304"/>
      <c r="D37" s="304"/>
      <c r="E37" s="304"/>
      <c r="F37" s="304"/>
      <c r="G37" s="30">
        <v>28</v>
      </c>
      <c r="H37" s="51">
        <v>0</v>
      </c>
      <c r="I37" s="51">
        <v>0</v>
      </c>
    </row>
    <row r="38" spans="1:9">
      <c r="A38" s="304" t="s">
        <v>382</v>
      </c>
      <c r="B38" s="304"/>
      <c r="C38" s="304"/>
      <c r="D38" s="304"/>
      <c r="E38" s="304"/>
      <c r="F38" s="304"/>
      <c r="G38" s="30">
        <v>29</v>
      </c>
      <c r="H38" s="51">
        <v>0</v>
      </c>
      <c r="I38" s="51">
        <v>0</v>
      </c>
    </row>
    <row r="39" spans="1:9">
      <c r="A39" s="304" t="s">
        <v>383</v>
      </c>
      <c r="B39" s="304"/>
      <c r="C39" s="304"/>
      <c r="D39" s="304"/>
      <c r="E39" s="304"/>
      <c r="F39" s="304"/>
      <c r="G39" s="30">
        <v>30</v>
      </c>
      <c r="H39" s="51">
        <v>0</v>
      </c>
      <c r="I39" s="51">
        <v>0</v>
      </c>
    </row>
    <row r="40" spans="1:9" ht="26.1" customHeight="1">
      <c r="A40" s="306" t="s">
        <v>384</v>
      </c>
      <c r="B40" s="306"/>
      <c r="C40" s="306"/>
      <c r="D40" s="306"/>
      <c r="E40" s="306"/>
      <c r="F40" s="306"/>
      <c r="G40" s="31">
        <v>31</v>
      </c>
      <c r="H40" s="52">
        <f>H39+H38+H37+H36</f>
        <v>0</v>
      </c>
      <c r="I40" s="52">
        <f>I39+I38+I37+I36</f>
        <v>0</v>
      </c>
    </row>
    <row r="41" spans="1:9" ht="24.6" customHeight="1">
      <c r="A41" s="304" t="s">
        <v>385</v>
      </c>
      <c r="B41" s="304"/>
      <c r="C41" s="304"/>
      <c r="D41" s="304"/>
      <c r="E41" s="304"/>
      <c r="F41" s="304"/>
      <c r="G41" s="30">
        <v>32</v>
      </c>
      <c r="H41" s="51">
        <v>0</v>
      </c>
      <c r="I41" s="51">
        <v>0</v>
      </c>
    </row>
    <row r="42" spans="1:9">
      <c r="A42" s="304" t="s">
        <v>386</v>
      </c>
      <c r="B42" s="304"/>
      <c r="C42" s="304"/>
      <c r="D42" s="304"/>
      <c r="E42" s="304"/>
      <c r="F42" s="304"/>
      <c r="G42" s="30">
        <v>33</v>
      </c>
      <c r="H42" s="51">
        <v>0</v>
      </c>
      <c r="I42" s="51">
        <v>0</v>
      </c>
    </row>
    <row r="43" spans="1:9">
      <c r="A43" s="304" t="s">
        <v>387</v>
      </c>
      <c r="B43" s="304"/>
      <c r="C43" s="304"/>
      <c r="D43" s="304"/>
      <c r="E43" s="304"/>
      <c r="F43" s="304"/>
      <c r="G43" s="30">
        <v>34</v>
      </c>
      <c r="H43" s="51">
        <v>0</v>
      </c>
      <c r="I43" s="51">
        <v>0</v>
      </c>
    </row>
    <row r="44" spans="1:9" ht="21" customHeight="1">
      <c r="A44" s="304" t="s">
        <v>388</v>
      </c>
      <c r="B44" s="304"/>
      <c r="C44" s="304"/>
      <c r="D44" s="304"/>
      <c r="E44" s="304"/>
      <c r="F44" s="304"/>
      <c r="G44" s="30">
        <v>35</v>
      </c>
      <c r="H44" s="51">
        <v>0</v>
      </c>
      <c r="I44" s="51">
        <v>0</v>
      </c>
    </row>
    <row r="45" spans="1:9">
      <c r="A45" s="304" t="s">
        <v>389</v>
      </c>
      <c r="B45" s="304"/>
      <c r="C45" s="304"/>
      <c r="D45" s="304"/>
      <c r="E45" s="304"/>
      <c r="F45" s="304"/>
      <c r="G45" s="30">
        <v>36</v>
      </c>
      <c r="H45" s="51">
        <v>0</v>
      </c>
      <c r="I45" s="51">
        <v>0</v>
      </c>
    </row>
    <row r="46" spans="1:9" ht="23.1" customHeight="1">
      <c r="A46" s="306" t="s">
        <v>390</v>
      </c>
      <c r="B46" s="306"/>
      <c r="C46" s="306"/>
      <c r="D46" s="306"/>
      <c r="E46" s="306"/>
      <c r="F46" s="306"/>
      <c r="G46" s="31">
        <v>37</v>
      </c>
      <c r="H46" s="52">
        <f>H45+H44+H43+H42+H41</f>
        <v>0</v>
      </c>
      <c r="I46" s="52">
        <f>I45+I44+I43+I42+I41</f>
        <v>0</v>
      </c>
    </row>
    <row r="47" spans="1:9" ht="26.1" customHeight="1">
      <c r="A47" s="315" t="s">
        <v>391</v>
      </c>
      <c r="B47" s="315"/>
      <c r="C47" s="315"/>
      <c r="D47" s="315"/>
      <c r="E47" s="315"/>
      <c r="F47" s="315"/>
      <c r="G47" s="31">
        <v>38</v>
      </c>
      <c r="H47" s="52">
        <f>H46+H40</f>
        <v>0</v>
      </c>
      <c r="I47" s="52">
        <f>I46+I40</f>
        <v>0</v>
      </c>
    </row>
    <row r="48" spans="1:9" ht="22.35" customHeight="1">
      <c r="A48" s="305" t="s">
        <v>392</v>
      </c>
      <c r="B48" s="305"/>
      <c r="C48" s="305"/>
      <c r="D48" s="305"/>
      <c r="E48" s="305"/>
      <c r="F48" s="305"/>
      <c r="G48" s="30">
        <v>39</v>
      </c>
      <c r="H48" s="51">
        <v>0</v>
      </c>
      <c r="I48" s="51">
        <v>0</v>
      </c>
    </row>
    <row r="49" spans="1:9" ht="26.1" customHeight="1">
      <c r="A49" s="315" t="s">
        <v>393</v>
      </c>
      <c r="B49" s="315"/>
      <c r="C49" s="315"/>
      <c r="D49" s="315"/>
      <c r="E49" s="315"/>
      <c r="F49" s="315"/>
      <c r="G49" s="31">
        <v>40</v>
      </c>
      <c r="H49" s="52">
        <f>H19+H34+H47+H48</f>
        <v>0</v>
      </c>
      <c r="I49" s="52">
        <f>I19+I34+I47+I48</f>
        <v>0</v>
      </c>
    </row>
    <row r="50" spans="1:9" ht="25.35" customHeight="1">
      <c r="A50" s="316" t="s">
        <v>394</v>
      </c>
      <c r="B50" s="316"/>
      <c r="C50" s="316"/>
      <c r="D50" s="316"/>
      <c r="E50" s="316"/>
      <c r="F50" s="316"/>
      <c r="G50" s="30">
        <v>41</v>
      </c>
      <c r="H50" s="51">
        <v>0</v>
      </c>
      <c r="I50" s="51">
        <v>0</v>
      </c>
    </row>
    <row r="51" spans="1:9" ht="32.1" customHeight="1">
      <c r="A51" s="311" t="s">
        <v>395</v>
      </c>
      <c r="B51" s="311"/>
      <c r="C51" s="311"/>
      <c r="D51" s="311"/>
      <c r="E51" s="311"/>
      <c r="F51" s="311"/>
      <c r="G51" s="32">
        <v>42</v>
      </c>
      <c r="H51" s="53">
        <f>H50+H49</f>
        <v>0</v>
      </c>
      <c r="I51" s="53">
        <f>I50+I49</f>
        <v>0</v>
      </c>
    </row>
  </sheetData>
  <sheetProtection algorithmName="SHA-512" hashValue="gcLQziT4bSCOLfutP0BzEb/MBNMthqHMa180Q8V1OKUWCjaO/4tpaSQljMB3b7WN0KlHovpn0129NViBpZxm/g==" saltValue="GRnQmtbXFX/9qBO8nt8TMQ==" spinCount="100000" sheet="1" objects="1" scenarios="1"/>
  <mergeCells count="51">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 ref="A18:F18"/>
    <mergeCell ref="A19:F19"/>
    <mergeCell ref="A20:I20"/>
    <mergeCell ref="A21:F21"/>
    <mergeCell ref="A22:F22"/>
    <mergeCell ref="A7:I7"/>
    <mergeCell ref="A8:F8"/>
    <mergeCell ref="A9:F9"/>
    <mergeCell ref="A10:F10"/>
    <mergeCell ref="A11:F11"/>
    <mergeCell ref="A38:F38"/>
    <mergeCell ref="A39:F39"/>
    <mergeCell ref="A24:F24"/>
    <mergeCell ref="A25:F25"/>
    <mergeCell ref="A26:F26"/>
    <mergeCell ref="A27:F27"/>
    <mergeCell ref="A35:I35"/>
    <mergeCell ref="A33:F33"/>
    <mergeCell ref="A34:F34"/>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s>
  <dataValidations count="6">
    <dataValidation type="whole" operator="greaterThanOrEqual" allowBlank="1" showInputMessage="1" showErrorMessage="1" errorTitle="Incorrect entry" error="You can enter only positive whole numbers."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Incorrect entry" error="You can enter only whole numbers."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Incorrect entry" error="You can enter only positive whole numbers."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Incorrect entry" error="You can enter only whole numbers" sqref="H15:I16 H18:I19 H31:I31 H34:I34 H47:I49" xr:uid="{00000000-0002-0000-0400-000003000000}">
      <formula1>999999999999</formula1>
    </dataValidation>
    <dataValidation type="whole" operator="lessThanOrEqual" allowBlank="1" showInputMessage="1" showErrorMessage="1" errorTitle="Incorrect entry" error="You can enter only negative whole numbers or a zero" sqref="H12:I14 H17:I17 H28:I30 H32:I33 H41:I46" xr:uid="{00000000-0002-0000-0400-000004000000}">
      <formula1>0</formula1>
    </dataValidation>
    <dataValidation type="whole" operator="greaterThanOrEqual" allowBlank="1" showInputMessage="1" showErrorMessage="1" errorTitle="Incorrect entry" error="You can enter only positive whole numbers" sqref="H8:I11 H21:I27 H36:I40 H50:I51" xr:uid="{00000000-0002-0000-0400-000005000000}">
      <formula1>0</formula1>
    </dataValidation>
  </dataValidations>
  <pageMargins left="0.71" right="0.22" top="1" bottom="1" header="0.5" footer="0.5"/>
  <pageSetup paperSize="9" scale="87" orientation="portrait" r:id="rId1"/>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61"/>
  <sheetViews>
    <sheetView view="pageBreakPreview" zoomScale="90" zoomScaleNormal="100" zoomScaleSheetLayoutView="90" workbookViewId="0">
      <selection activeCell="N69" sqref="N69"/>
    </sheetView>
  </sheetViews>
  <sheetFormatPr defaultRowHeight="12.75"/>
  <cols>
    <col min="1" max="4" width="9.140625" style="1"/>
    <col min="5" max="5" width="10.140625" style="1" bestFit="1" customWidth="1"/>
    <col min="6" max="6" width="9.140625" style="1"/>
    <col min="7" max="7" width="10.85546875" style="1" bestFit="1" customWidth="1"/>
    <col min="8" max="23" width="15" style="55" customWidth="1"/>
    <col min="24" max="26" width="15" style="1" customWidth="1"/>
    <col min="27" max="259" width="9.140625" style="1"/>
    <col min="260" max="260" width="10.140625" style="1" bestFit="1" customWidth="1"/>
    <col min="261" max="264" width="9.140625" style="1"/>
    <col min="265" max="266" width="9.85546875" style="1" bestFit="1" customWidth="1"/>
    <col min="267" max="515" width="9.140625" style="1"/>
    <col min="516" max="516" width="10.140625" style="1" bestFit="1" customWidth="1"/>
    <col min="517" max="520" width="9.140625" style="1"/>
    <col min="521" max="522" width="9.85546875" style="1" bestFit="1" customWidth="1"/>
    <col min="523" max="771" width="9.140625" style="1"/>
    <col min="772" max="772" width="10.140625" style="1" bestFit="1" customWidth="1"/>
    <col min="773" max="776" width="9.140625" style="1"/>
    <col min="777" max="778" width="9.85546875" style="1" bestFit="1" customWidth="1"/>
    <col min="779" max="1027" width="9.140625" style="1"/>
    <col min="1028" max="1028" width="10.140625" style="1" bestFit="1" customWidth="1"/>
    <col min="1029" max="1032" width="9.140625" style="1"/>
    <col min="1033" max="1034" width="9.85546875" style="1" bestFit="1" customWidth="1"/>
    <col min="1035" max="1283" width="9.140625" style="1"/>
    <col min="1284" max="1284" width="10.140625" style="1" bestFit="1" customWidth="1"/>
    <col min="1285" max="1288" width="9.140625" style="1"/>
    <col min="1289" max="1290" width="9.85546875" style="1" bestFit="1" customWidth="1"/>
    <col min="1291" max="1539" width="9.140625" style="1"/>
    <col min="1540" max="1540" width="10.140625" style="1" bestFit="1" customWidth="1"/>
    <col min="1541" max="1544" width="9.140625" style="1"/>
    <col min="1545" max="1546" width="9.85546875" style="1" bestFit="1" customWidth="1"/>
    <col min="1547" max="1795" width="9.140625" style="1"/>
    <col min="1796" max="1796" width="10.140625" style="1" bestFit="1" customWidth="1"/>
    <col min="1797" max="1800" width="9.140625" style="1"/>
    <col min="1801" max="1802" width="9.85546875" style="1" bestFit="1" customWidth="1"/>
    <col min="1803" max="2051" width="9.140625" style="1"/>
    <col min="2052" max="2052" width="10.140625" style="1" bestFit="1" customWidth="1"/>
    <col min="2053" max="2056" width="9.140625" style="1"/>
    <col min="2057" max="2058" width="9.85546875" style="1" bestFit="1" customWidth="1"/>
    <col min="2059" max="2307" width="9.140625" style="1"/>
    <col min="2308" max="2308" width="10.140625" style="1" bestFit="1" customWidth="1"/>
    <col min="2309" max="2312" width="9.140625" style="1"/>
    <col min="2313" max="2314" width="9.85546875" style="1" bestFit="1" customWidth="1"/>
    <col min="2315" max="2563" width="9.140625" style="1"/>
    <col min="2564" max="2564" width="10.140625" style="1" bestFit="1" customWidth="1"/>
    <col min="2565" max="2568" width="9.140625" style="1"/>
    <col min="2569" max="2570" width="9.85546875" style="1" bestFit="1" customWidth="1"/>
    <col min="2571" max="2819" width="9.140625" style="1"/>
    <col min="2820" max="2820" width="10.140625" style="1" bestFit="1" customWidth="1"/>
    <col min="2821" max="2824" width="9.140625" style="1"/>
    <col min="2825" max="2826" width="9.85546875" style="1" bestFit="1" customWidth="1"/>
    <col min="2827" max="3075" width="9.140625" style="1"/>
    <col min="3076" max="3076" width="10.140625" style="1" bestFit="1" customWidth="1"/>
    <col min="3077" max="3080" width="9.140625" style="1"/>
    <col min="3081" max="3082" width="9.85546875" style="1" bestFit="1" customWidth="1"/>
    <col min="3083" max="3331" width="9.140625" style="1"/>
    <col min="3332" max="3332" width="10.140625" style="1" bestFit="1" customWidth="1"/>
    <col min="3333" max="3336" width="9.140625" style="1"/>
    <col min="3337" max="3338" width="9.85546875" style="1" bestFit="1" customWidth="1"/>
    <col min="3339" max="3587" width="9.140625" style="1"/>
    <col min="3588" max="3588" width="10.140625" style="1" bestFit="1" customWidth="1"/>
    <col min="3589" max="3592" width="9.140625" style="1"/>
    <col min="3593" max="3594" width="9.85546875" style="1" bestFit="1" customWidth="1"/>
    <col min="3595" max="3843" width="9.140625" style="1"/>
    <col min="3844" max="3844" width="10.140625" style="1" bestFit="1" customWidth="1"/>
    <col min="3845" max="3848" width="9.140625" style="1"/>
    <col min="3849" max="3850" width="9.85546875" style="1" bestFit="1" customWidth="1"/>
    <col min="3851" max="4099" width="9.140625" style="1"/>
    <col min="4100" max="4100" width="10.140625" style="1" bestFit="1" customWidth="1"/>
    <col min="4101" max="4104" width="9.140625" style="1"/>
    <col min="4105" max="4106" width="9.85546875" style="1" bestFit="1" customWidth="1"/>
    <col min="4107" max="4355" width="9.140625" style="1"/>
    <col min="4356" max="4356" width="10.140625" style="1" bestFit="1" customWidth="1"/>
    <col min="4357" max="4360" width="9.140625" style="1"/>
    <col min="4361" max="4362" width="9.85546875" style="1" bestFit="1" customWidth="1"/>
    <col min="4363" max="4611" width="9.140625" style="1"/>
    <col min="4612" max="4612" width="10.140625" style="1" bestFit="1" customWidth="1"/>
    <col min="4613" max="4616" width="9.140625" style="1"/>
    <col min="4617" max="4618" width="9.85546875" style="1" bestFit="1" customWidth="1"/>
    <col min="4619" max="4867" width="9.140625" style="1"/>
    <col min="4868" max="4868" width="10.140625" style="1" bestFit="1" customWidth="1"/>
    <col min="4869" max="4872" width="9.140625" style="1"/>
    <col min="4873" max="4874" width="9.85546875" style="1" bestFit="1" customWidth="1"/>
    <col min="4875" max="5123" width="9.140625" style="1"/>
    <col min="5124" max="5124" width="10.140625" style="1" bestFit="1" customWidth="1"/>
    <col min="5125" max="5128" width="9.140625" style="1"/>
    <col min="5129" max="5130" width="9.85546875" style="1" bestFit="1" customWidth="1"/>
    <col min="5131" max="5379" width="9.140625" style="1"/>
    <col min="5380" max="5380" width="10.140625" style="1" bestFit="1" customWidth="1"/>
    <col min="5381" max="5384" width="9.140625" style="1"/>
    <col min="5385" max="5386" width="9.85546875" style="1" bestFit="1" customWidth="1"/>
    <col min="5387" max="5635" width="9.140625" style="1"/>
    <col min="5636" max="5636" width="10.140625" style="1" bestFit="1" customWidth="1"/>
    <col min="5637" max="5640" width="9.140625" style="1"/>
    <col min="5641" max="5642" width="9.85546875" style="1" bestFit="1" customWidth="1"/>
    <col min="5643" max="5891" width="9.140625" style="1"/>
    <col min="5892" max="5892" width="10.140625" style="1" bestFit="1" customWidth="1"/>
    <col min="5893" max="5896" width="9.140625" style="1"/>
    <col min="5897" max="5898" width="9.85546875" style="1" bestFit="1" customWidth="1"/>
    <col min="5899" max="6147" width="9.140625" style="1"/>
    <col min="6148" max="6148" width="10.140625" style="1" bestFit="1" customWidth="1"/>
    <col min="6149" max="6152" width="9.140625" style="1"/>
    <col min="6153" max="6154" width="9.85546875" style="1" bestFit="1" customWidth="1"/>
    <col min="6155" max="6403" width="9.140625" style="1"/>
    <col min="6404" max="6404" width="10.140625" style="1" bestFit="1" customWidth="1"/>
    <col min="6405" max="6408" width="9.140625" style="1"/>
    <col min="6409" max="6410" width="9.85546875" style="1" bestFit="1" customWidth="1"/>
    <col min="6411" max="6659" width="9.140625" style="1"/>
    <col min="6660" max="6660" width="10.140625" style="1" bestFit="1" customWidth="1"/>
    <col min="6661" max="6664" width="9.140625" style="1"/>
    <col min="6665" max="6666" width="9.85546875" style="1" bestFit="1" customWidth="1"/>
    <col min="6667" max="6915" width="9.140625" style="1"/>
    <col min="6916" max="6916" width="10.140625" style="1" bestFit="1" customWidth="1"/>
    <col min="6917" max="6920" width="9.140625" style="1"/>
    <col min="6921" max="6922" width="9.85546875" style="1" bestFit="1" customWidth="1"/>
    <col min="6923" max="7171" width="9.140625" style="1"/>
    <col min="7172" max="7172" width="10.140625" style="1" bestFit="1" customWidth="1"/>
    <col min="7173" max="7176" width="9.140625" style="1"/>
    <col min="7177" max="7178" width="9.85546875" style="1" bestFit="1" customWidth="1"/>
    <col min="7179" max="7427" width="9.140625" style="1"/>
    <col min="7428" max="7428" width="10.140625" style="1" bestFit="1" customWidth="1"/>
    <col min="7429" max="7432" width="9.140625" style="1"/>
    <col min="7433" max="7434" width="9.85546875" style="1" bestFit="1" customWidth="1"/>
    <col min="7435" max="7683" width="9.140625" style="1"/>
    <col min="7684" max="7684" width="10.140625" style="1" bestFit="1" customWidth="1"/>
    <col min="7685" max="7688" width="9.140625" style="1"/>
    <col min="7689" max="7690" width="9.85546875" style="1" bestFit="1" customWidth="1"/>
    <col min="7691" max="7939" width="9.140625" style="1"/>
    <col min="7940" max="7940" width="10.140625" style="1" bestFit="1" customWidth="1"/>
    <col min="7941" max="7944" width="9.140625" style="1"/>
    <col min="7945" max="7946" width="9.85546875" style="1" bestFit="1" customWidth="1"/>
    <col min="7947" max="8195" width="9.140625" style="1"/>
    <col min="8196" max="8196" width="10.140625" style="1" bestFit="1" customWidth="1"/>
    <col min="8197" max="8200" width="9.140625" style="1"/>
    <col min="8201" max="8202" width="9.85546875" style="1" bestFit="1" customWidth="1"/>
    <col min="8203" max="8451" width="9.140625" style="1"/>
    <col min="8452" max="8452" width="10.140625" style="1" bestFit="1" customWidth="1"/>
    <col min="8453" max="8456" width="9.140625" style="1"/>
    <col min="8457" max="8458" width="9.85546875" style="1" bestFit="1" customWidth="1"/>
    <col min="8459" max="8707" width="9.140625" style="1"/>
    <col min="8708" max="8708" width="10.140625" style="1" bestFit="1" customWidth="1"/>
    <col min="8709" max="8712" width="9.140625" style="1"/>
    <col min="8713" max="8714" width="9.85546875" style="1" bestFit="1" customWidth="1"/>
    <col min="8715" max="8963" width="9.140625" style="1"/>
    <col min="8964" max="8964" width="10.140625" style="1" bestFit="1" customWidth="1"/>
    <col min="8965" max="8968" width="9.140625" style="1"/>
    <col min="8969" max="8970" width="9.85546875" style="1" bestFit="1" customWidth="1"/>
    <col min="8971" max="9219" width="9.140625" style="1"/>
    <col min="9220" max="9220" width="10.140625" style="1" bestFit="1" customWidth="1"/>
    <col min="9221" max="9224" width="9.140625" style="1"/>
    <col min="9225" max="9226" width="9.85546875" style="1" bestFit="1" customWidth="1"/>
    <col min="9227" max="9475" width="9.140625" style="1"/>
    <col min="9476" max="9476" width="10.140625" style="1" bestFit="1" customWidth="1"/>
    <col min="9477" max="9480" width="9.140625" style="1"/>
    <col min="9481" max="9482" width="9.85546875" style="1" bestFit="1" customWidth="1"/>
    <col min="9483" max="9731" width="9.140625" style="1"/>
    <col min="9732" max="9732" width="10.140625" style="1" bestFit="1" customWidth="1"/>
    <col min="9733" max="9736" width="9.140625" style="1"/>
    <col min="9737" max="9738" width="9.85546875" style="1" bestFit="1" customWidth="1"/>
    <col min="9739" max="9987" width="9.140625" style="1"/>
    <col min="9988" max="9988" width="10.140625" style="1" bestFit="1" customWidth="1"/>
    <col min="9989" max="9992" width="9.140625" style="1"/>
    <col min="9993" max="9994" width="9.85546875" style="1" bestFit="1" customWidth="1"/>
    <col min="9995" max="10243" width="9.140625" style="1"/>
    <col min="10244" max="10244" width="10.140625" style="1" bestFit="1" customWidth="1"/>
    <col min="10245" max="10248" width="9.140625" style="1"/>
    <col min="10249" max="10250" width="9.85546875" style="1" bestFit="1" customWidth="1"/>
    <col min="10251" max="10499" width="9.140625" style="1"/>
    <col min="10500" max="10500" width="10.140625" style="1" bestFit="1" customWidth="1"/>
    <col min="10501" max="10504" width="9.140625" style="1"/>
    <col min="10505" max="10506" width="9.85546875" style="1" bestFit="1" customWidth="1"/>
    <col min="10507" max="10755" width="9.140625" style="1"/>
    <col min="10756" max="10756" width="10.140625" style="1" bestFit="1" customWidth="1"/>
    <col min="10757" max="10760" width="9.140625" style="1"/>
    <col min="10761" max="10762" width="9.85546875" style="1" bestFit="1" customWidth="1"/>
    <col min="10763" max="11011" width="9.140625" style="1"/>
    <col min="11012" max="11012" width="10.140625" style="1" bestFit="1" customWidth="1"/>
    <col min="11013" max="11016" width="9.140625" style="1"/>
    <col min="11017" max="11018" width="9.85546875" style="1" bestFit="1" customWidth="1"/>
    <col min="11019" max="11267" width="9.140625" style="1"/>
    <col min="11268" max="11268" width="10.140625" style="1" bestFit="1" customWidth="1"/>
    <col min="11269" max="11272" width="9.140625" style="1"/>
    <col min="11273" max="11274" width="9.85546875" style="1" bestFit="1" customWidth="1"/>
    <col min="11275" max="11523" width="9.140625" style="1"/>
    <col min="11524" max="11524" width="10.140625" style="1" bestFit="1" customWidth="1"/>
    <col min="11525" max="11528" width="9.140625" style="1"/>
    <col min="11529" max="11530" width="9.85546875" style="1" bestFit="1" customWidth="1"/>
    <col min="11531" max="11779" width="9.140625" style="1"/>
    <col min="11780" max="11780" width="10.140625" style="1" bestFit="1" customWidth="1"/>
    <col min="11781" max="11784" width="9.140625" style="1"/>
    <col min="11785" max="11786" width="9.85546875" style="1" bestFit="1" customWidth="1"/>
    <col min="11787" max="12035" width="9.140625" style="1"/>
    <col min="12036" max="12036" width="10.140625" style="1" bestFit="1" customWidth="1"/>
    <col min="12037" max="12040" width="9.140625" style="1"/>
    <col min="12041" max="12042" width="9.85546875" style="1" bestFit="1" customWidth="1"/>
    <col min="12043" max="12291" width="9.140625" style="1"/>
    <col min="12292" max="12292" width="10.140625" style="1" bestFit="1" customWidth="1"/>
    <col min="12293" max="12296" width="9.140625" style="1"/>
    <col min="12297" max="12298" width="9.85546875" style="1" bestFit="1" customWidth="1"/>
    <col min="12299" max="12547" width="9.140625" style="1"/>
    <col min="12548" max="12548" width="10.140625" style="1" bestFit="1" customWidth="1"/>
    <col min="12549" max="12552" width="9.140625" style="1"/>
    <col min="12553" max="12554" width="9.85546875" style="1" bestFit="1" customWidth="1"/>
    <col min="12555" max="12803" width="9.140625" style="1"/>
    <col min="12804" max="12804" width="10.140625" style="1" bestFit="1" customWidth="1"/>
    <col min="12805" max="12808" width="9.140625" style="1"/>
    <col min="12809" max="12810" width="9.85546875" style="1" bestFit="1" customWidth="1"/>
    <col min="12811" max="13059" width="9.140625" style="1"/>
    <col min="13060" max="13060" width="10.140625" style="1" bestFit="1" customWidth="1"/>
    <col min="13061" max="13064" width="9.140625" style="1"/>
    <col min="13065" max="13066" width="9.85546875" style="1" bestFit="1" customWidth="1"/>
    <col min="13067" max="13315" width="9.140625" style="1"/>
    <col min="13316" max="13316" width="10.140625" style="1" bestFit="1" customWidth="1"/>
    <col min="13317" max="13320" width="9.140625" style="1"/>
    <col min="13321" max="13322" width="9.85546875" style="1" bestFit="1" customWidth="1"/>
    <col min="13323" max="13571" width="9.140625" style="1"/>
    <col min="13572" max="13572" width="10.140625" style="1" bestFit="1" customWidth="1"/>
    <col min="13573" max="13576" width="9.140625" style="1"/>
    <col min="13577" max="13578" width="9.85546875" style="1" bestFit="1" customWidth="1"/>
    <col min="13579" max="13827" width="9.140625" style="1"/>
    <col min="13828" max="13828" width="10.140625" style="1" bestFit="1" customWidth="1"/>
    <col min="13829" max="13832" width="9.140625" style="1"/>
    <col min="13833" max="13834" width="9.85546875" style="1" bestFit="1" customWidth="1"/>
    <col min="13835" max="14083" width="9.140625" style="1"/>
    <col min="14084" max="14084" width="10.140625" style="1" bestFit="1" customWidth="1"/>
    <col min="14085" max="14088" width="9.140625" style="1"/>
    <col min="14089" max="14090" width="9.85546875" style="1" bestFit="1" customWidth="1"/>
    <col min="14091" max="14339" width="9.140625" style="1"/>
    <col min="14340" max="14340" width="10.140625" style="1" bestFit="1" customWidth="1"/>
    <col min="14341" max="14344" width="9.140625" style="1"/>
    <col min="14345" max="14346" width="9.85546875" style="1" bestFit="1" customWidth="1"/>
    <col min="14347" max="14595" width="9.140625" style="1"/>
    <col min="14596" max="14596" width="10.140625" style="1" bestFit="1" customWidth="1"/>
    <col min="14597" max="14600" width="9.140625" style="1"/>
    <col min="14601" max="14602" width="9.85546875" style="1" bestFit="1" customWidth="1"/>
    <col min="14603" max="14851" width="9.140625" style="1"/>
    <col min="14852" max="14852" width="10.140625" style="1" bestFit="1" customWidth="1"/>
    <col min="14853" max="14856" width="9.140625" style="1"/>
    <col min="14857" max="14858" width="9.85546875" style="1" bestFit="1" customWidth="1"/>
    <col min="14859" max="15107" width="9.140625" style="1"/>
    <col min="15108" max="15108" width="10.140625" style="1" bestFit="1" customWidth="1"/>
    <col min="15109" max="15112" width="9.140625" style="1"/>
    <col min="15113" max="15114" width="9.85546875" style="1" bestFit="1" customWidth="1"/>
    <col min="15115" max="15363" width="9.140625" style="1"/>
    <col min="15364" max="15364" width="10.140625" style="1" bestFit="1" customWidth="1"/>
    <col min="15365" max="15368" width="9.140625" style="1"/>
    <col min="15369" max="15370" width="9.85546875" style="1" bestFit="1" customWidth="1"/>
    <col min="15371" max="15619" width="9.140625" style="1"/>
    <col min="15620" max="15620" width="10.140625" style="1" bestFit="1" customWidth="1"/>
    <col min="15621" max="15624" width="9.140625" style="1"/>
    <col min="15625" max="15626" width="9.85546875" style="1" bestFit="1" customWidth="1"/>
    <col min="15627" max="15875" width="9.140625" style="1"/>
    <col min="15876" max="15876" width="10.140625" style="1" bestFit="1" customWidth="1"/>
    <col min="15877" max="15880" width="9.140625" style="1"/>
    <col min="15881" max="15882" width="9.85546875" style="1" bestFit="1" customWidth="1"/>
    <col min="15883" max="16131" width="9.140625" style="1"/>
    <col min="16132" max="16132" width="10.140625" style="1" bestFit="1" customWidth="1"/>
    <col min="16133" max="16136" width="9.140625" style="1"/>
    <col min="16137" max="16138" width="9.85546875" style="1" bestFit="1" customWidth="1"/>
    <col min="16139" max="16384" width="9.140625" style="1"/>
  </cols>
  <sheetData>
    <row r="1" spans="1:23">
      <c r="A1" s="317" t="s">
        <v>396</v>
      </c>
      <c r="B1" s="318"/>
      <c r="C1" s="318"/>
      <c r="D1" s="318"/>
      <c r="E1" s="318"/>
      <c r="F1" s="318"/>
      <c r="G1" s="318"/>
      <c r="H1" s="318"/>
      <c r="I1" s="318"/>
      <c r="J1" s="318"/>
      <c r="K1" s="54"/>
    </row>
    <row r="2" spans="1:23" ht="15.75">
      <c r="A2" s="2"/>
      <c r="B2" s="3"/>
      <c r="C2" s="319" t="s">
        <v>397</v>
      </c>
      <c r="D2" s="319"/>
      <c r="E2" s="10">
        <v>43831</v>
      </c>
      <c r="F2" s="4" t="s">
        <v>398</v>
      </c>
      <c r="G2" s="10">
        <v>44196</v>
      </c>
      <c r="H2" s="56"/>
      <c r="I2" s="56"/>
      <c r="J2" s="56"/>
      <c r="K2" s="57"/>
      <c r="V2" s="58" t="s">
        <v>399</v>
      </c>
    </row>
    <row r="3" spans="1:23" ht="13.5" customHeight="1" thickBot="1">
      <c r="A3" s="322" t="s">
        <v>400</v>
      </c>
      <c r="B3" s="323"/>
      <c r="C3" s="323"/>
      <c r="D3" s="323"/>
      <c r="E3" s="323"/>
      <c r="F3" s="323"/>
      <c r="G3" s="326" t="s">
        <v>401</v>
      </c>
      <c r="H3" s="328" t="s">
        <v>402</v>
      </c>
      <c r="I3" s="328"/>
      <c r="J3" s="328"/>
      <c r="K3" s="328"/>
      <c r="L3" s="328"/>
      <c r="M3" s="328"/>
      <c r="N3" s="328"/>
      <c r="O3" s="328"/>
      <c r="P3" s="328"/>
      <c r="Q3" s="328"/>
      <c r="R3" s="328"/>
      <c r="S3" s="328"/>
      <c r="T3" s="328"/>
      <c r="U3" s="328"/>
      <c r="V3" s="328" t="s">
        <v>403</v>
      </c>
      <c r="W3" s="330" t="s">
        <v>404</v>
      </c>
    </row>
    <row r="4" spans="1:23" ht="57" thickBot="1">
      <c r="A4" s="324"/>
      <c r="B4" s="325"/>
      <c r="C4" s="325"/>
      <c r="D4" s="325"/>
      <c r="E4" s="325"/>
      <c r="F4" s="325"/>
      <c r="G4" s="327"/>
      <c r="H4" s="59" t="s">
        <v>405</v>
      </c>
      <c r="I4" s="59" t="s">
        <v>406</v>
      </c>
      <c r="J4" s="59" t="s">
        <v>407</v>
      </c>
      <c r="K4" s="59" t="s">
        <v>408</v>
      </c>
      <c r="L4" s="59" t="s">
        <v>409</v>
      </c>
      <c r="M4" s="59" t="s">
        <v>410</v>
      </c>
      <c r="N4" s="59" t="s">
        <v>411</v>
      </c>
      <c r="O4" s="59" t="s">
        <v>412</v>
      </c>
      <c r="P4" s="59" t="s">
        <v>413</v>
      </c>
      <c r="Q4" s="59" t="s">
        <v>414</v>
      </c>
      <c r="R4" s="59" t="s">
        <v>415</v>
      </c>
      <c r="S4" s="59" t="s">
        <v>416</v>
      </c>
      <c r="T4" s="59" t="s">
        <v>417</v>
      </c>
      <c r="U4" s="59" t="s">
        <v>418</v>
      </c>
      <c r="V4" s="329"/>
      <c r="W4" s="331"/>
    </row>
    <row r="5" spans="1:23" ht="22.5">
      <c r="A5" s="332">
        <v>1</v>
      </c>
      <c r="B5" s="333"/>
      <c r="C5" s="333"/>
      <c r="D5" s="333"/>
      <c r="E5" s="333"/>
      <c r="F5" s="333"/>
      <c r="G5" s="5">
        <v>2</v>
      </c>
      <c r="H5" s="60" t="s">
        <v>419</v>
      </c>
      <c r="I5" s="61" t="s">
        <v>420</v>
      </c>
      <c r="J5" s="60" t="s">
        <v>421</v>
      </c>
      <c r="K5" s="61" t="s">
        <v>422</v>
      </c>
      <c r="L5" s="60" t="s">
        <v>423</v>
      </c>
      <c r="M5" s="61" t="s">
        <v>424</v>
      </c>
      <c r="N5" s="60" t="s">
        <v>425</v>
      </c>
      <c r="O5" s="61" t="s">
        <v>426</v>
      </c>
      <c r="P5" s="60" t="s">
        <v>427</v>
      </c>
      <c r="Q5" s="61" t="s">
        <v>428</v>
      </c>
      <c r="R5" s="60" t="s">
        <v>429</v>
      </c>
      <c r="S5" s="61" t="s">
        <v>430</v>
      </c>
      <c r="T5" s="60" t="s">
        <v>431</v>
      </c>
      <c r="U5" s="60" t="s">
        <v>432</v>
      </c>
      <c r="V5" s="60" t="s">
        <v>433</v>
      </c>
      <c r="W5" s="62" t="s">
        <v>434</v>
      </c>
    </row>
    <row r="6" spans="1:23">
      <c r="A6" s="334" t="s">
        <v>435</v>
      </c>
      <c r="B6" s="334"/>
      <c r="C6" s="334"/>
      <c r="D6" s="334"/>
      <c r="E6" s="334"/>
      <c r="F6" s="334"/>
      <c r="G6" s="334"/>
      <c r="H6" s="334"/>
      <c r="I6" s="334"/>
      <c r="J6" s="334"/>
      <c r="K6" s="334"/>
      <c r="L6" s="334"/>
      <c r="M6" s="334"/>
      <c r="N6" s="335"/>
      <c r="O6" s="335"/>
      <c r="P6" s="335"/>
      <c r="Q6" s="335"/>
      <c r="R6" s="335"/>
      <c r="S6" s="335"/>
      <c r="T6" s="335"/>
      <c r="U6" s="335"/>
      <c r="V6" s="335"/>
      <c r="W6" s="336"/>
    </row>
    <row r="7" spans="1:23">
      <c r="A7" s="337" t="s">
        <v>436</v>
      </c>
      <c r="B7" s="337"/>
      <c r="C7" s="337"/>
      <c r="D7" s="337"/>
      <c r="E7" s="337"/>
      <c r="F7" s="337"/>
      <c r="G7" s="6">
        <v>1</v>
      </c>
      <c r="H7" s="63">
        <v>133165000</v>
      </c>
      <c r="I7" s="63">
        <v>0</v>
      </c>
      <c r="J7" s="63">
        <v>6658250</v>
      </c>
      <c r="K7" s="63">
        <v>14872546</v>
      </c>
      <c r="L7" s="63">
        <v>240540</v>
      </c>
      <c r="M7" s="63">
        <v>0</v>
      </c>
      <c r="N7" s="63">
        <v>0</v>
      </c>
      <c r="O7" s="63">
        <v>0</v>
      </c>
      <c r="P7" s="63">
        <v>0</v>
      </c>
      <c r="Q7" s="63">
        <v>0</v>
      </c>
      <c r="R7" s="63">
        <v>0</v>
      </c>
      <c r="S7" s="63">
        <v>24830595</v>
      </c>
      <c r="T7" s="63">
        <v>111848080</v>
      </c>
      <c r="U7" s="64">
        <f>H7+I7+J7+K7-L7+M7+N7+O7+P7+Q7+R7+S7+T7</f>
        <v>291133931</v>
      </c>
      <c r="V7" s="63">
        <v>0</v>
      </c>
      <c r="W7" s="64">
        <f>U7+V7</f>
        <v>291133931</v>
      </c>
    </row>
    <row r="8" spans="1:23">
      <c r="A8" s="320" t="s">
        <v>437</v>
      </c>
      <c r="B8" s="320"/>
      <c r="C8" s="320"/>
      <c r="D8" s="320"/>
      <c r="E8" s="320"/>
      <c r="F8" s="320"/>
      <c r="G8" s="6">
        <v>2</v>
      </c>
      <c r="H8" s="63">
        <v>0</v>
      </c>
      <c r="I8" s="63">
        <v>0</v>
      </c>
      <c r="J8" s="63">
        <v>0</v>
      </c>
      <c r="K8" s="63">
        <v>0</v>
      </c>
      <c r="L8" s="63">
        <v>0</v>
      </c>
      <c r="M8" s="63">
        <v>0</v>
      </c>
      <c r="N8" s="63">
        <v>0</v>
      </c>
      <c r="O8" s="63">
        <v>0</v>
      </c>
      <c r="P8" s="63">
        <v>0</v>
      </c>
      <c r="Q8" s="63">
        <v>0</v>
      </c>
      <c r="R8" s="63">
        <v>0</v>
      </c>
      <c r="S8" s="63">
        <v>0</v>
      </c>
      <c r="T8" s="63">
        <v>0</v>
      </c>
      <c r="U8" s="64">
        <f>H8+I8+J8+K8-L8+M8+N8+O8+P8+Q8+R8+S8+T8</f>
        <v>0</v>
      </c>
      <c r="V8" s="63">
        <v>0</v>
      </c>
      <c r="W8" s="64">
        <f>U8+V8</f>
        <v>0</v>
      </c>
    </row>
    <row r="9" spans="1:23">
      <c r="A9" s="320" t="s">
        <v>438</v>
      </c>
      <c r="B9" s="320"/>
      <c r="C9" s="320"/>
      <c r="D9" s="320"/>
      <c r="E9" s="320"/>
      <c r="F9" s="320"/>
      <c r="G9" s="6">
        <v>3</v>
      </c>
      <c r="H9" s="63">
        <v>0</v>
      </c>
      <c r="I9" s="63">
        <v>0</v>
      </c>
      <c r="J9" s="63">
        <v>0</v>
      </c>
      <c r="K9" s="63">
        <v>0</v>
      </c>
      <c r="L9" s="63">
        <v>0</v>
      </c>
      <c r="M9" s="63">
        <v>0</v>
      </c>
      <c r="N9" s="63">
        <v>0</v>
      </c>
      <c r="O9" s="63">
        <v>0</v>
      </c>
      <c r="P9" s="63">
        <v>0</v>
      </c>
      <c r="Q9" s="63">
        <v>0</v>
      </c>
      <c r="R9" s="63">
        <v>0</v>
      </c>
      <c r="S9" s="63">
        <v>0</v>
      </c>
      <c r="T9" s="63">
        <v>0</v>
      </c>
      <c r="U9" s="64">
        <f>H9+I9+J9+K9-L9+M9+N9+O9+P9+Q9+R9+S9+T9</f>
        <v>0</v>
      </c>
      <c r="V9" s="63">
        <v>0</v>
      </c>
      <c r="W9" s="64">
        <f>U9+V9</f>
        <v>0</v>
      </c>
    </row>
    <row r="10" spans="1:23" ht="24" customHeight="1">
      <c r="A10" s="321" t="s">
        <v>439</v>
      </c>
      <c r="B10" s="321"/>
      <c r="C10" s="321"/>
      <c r="D10" s="321"/>
      <c r="E10" s="321"/>
      <c r="F10" s="321"/>
      <c r="G10" s="7">
        <v>4</v>
      </c>
      <c r="H10" s="64">
        <f>H7+H8+H9</f>
        <v>133165000</v>
      </c>
      <c r="I10" s="64">
        <f t="shared" ref="I10:W10" si="0">I7+I8+I9</f>
        <v>0</v>
      </c>
      <c r="J10" s="64">
        <f t="shared" si="0"/>
        <v>6658250</v>
      </c>
      <c r="K10" s="64">
        <f>K7+K8+K9</f>
        <v>14872546</v>
      </c>
      <c r="L10" s="64">
        <f t="shared" si="0"/>
        <v>240540</v>
      </c>
      <c r="M10" s="64">
        <f t="shared" si="0"/>
        <v>0</v>
      </c>
      <c r="N10" s="64">
        <f t="shared" si="0"/>
        <v>0</v>
      </c>
      <c r="O10" s="64">
        <f t="shared" si="0"/>
        <v>0</v>
      </c>
      <c r="P10" s="64">
        <f t="shared" si="0"/>
        <v>0</v>
      </c>
      <c r="Q10" s="64">
        <f t="shared" si="0"/>
        <v>0</v>
      </c>
      <c r="R10" s="64">
        <f t="shared" si="0"/>
        <v>0</v>
      </c>
      <c r="S10" s="64">
        <f t="shared" si="0"/>
        <v>24830595</v>
      </c>
      <c r="T10" s="64">
        <f t="shared" si="0"/>
        <v>111848080</v>
      </c>
      <c r="U10" s="64">
        <f t="shared" si="0"/>
        <v>291133931</v>
      </c>
      <c r="V10" s="64">
        <f t="shared" si="0"/>
        <v>0</v>
      </c>
      <c r="W10" s="64">
        <f t="shared" si="0"/>
        <v>291133931</v>
      </c>
    </row>
    <row r="11" spans="1:23">
      <c r="A11" s="320" t="s">
        <v>440</v>
      </c>
      <c r="B11" s="320"/>
      <c r="C11" s="320"/>
      <c r="D11" s="320"/>
      <c r="E11" s="320"/>
      <c r="F11" s="320"/>
      <c r="G11" s="6">
        <v>5</v>
      </c>
      <c r="H11" s="65">
        <v>0</v>
      </c>
      <c r="I11" s="65">
        <v>0</v>
      </c>
      <c r="J11" s="65">
        <v>0</v>
      </c>
      <c r="K11" s="65">
        <v>0</v>
      </c>
      <c r="L11" s="65">
        <v>0</v>
      </c>
      <c r="M11" s="65">
        <v>0</v>
      </c>
      <c r="N11" s="65">
        <v>0</v>
      </c>
      <c r="O11" s="65">
        <v>0</v>
      </c>
      <c r="P11" s="65">
        <v>0</v>
      </c>
      <c r="Q11" s="65">
        <v>0</v>
      </c>
      <c r="R11" s="65">
        <v>0</v>
      </c>
      <c r="S11" s="65">
        <v>0</v>
      </c>
      <c r="T11" s="63">
        <v>95551069</v>
      </c>
      <c r="U11" s="64">
        <f>H11+I11+J11+K11-L11+M11+N11+O11+P11+Q11+R11+S11+T11</f>
        <v>95551069</v>
      </c>
      <c r="V11" s="63">
        <v>0</v>
      </c>
      <c r="W11" s="64">
        <f t="shared" ref="W11:W28" si="1">U11+V11</f>
        <v>95551069</v>
      </c>
    </row>
    <row r="12" spans="1:23">
      <c r="A12" s="320" t="s">
        <v>441</v>
      </c>
      <c r="B12" s="320"/>
      <c r="C12" s="320"/>
      <c r="D12" s="320"/>
      <c r="E12" s="320"/>
      <c r="F12" s="320"/>
      <c r="G12" s="6">
        <v>6</v>
      </c>
      <c r="H12" s="65">
        <v>0</v>
      </c>
      <c r="I12" s="65">
        <v>0</v>
      </c>
      <c r="J12" s="65">
        <v>0</v>
      </c>
      <c r="K12" s="65">
        <v>0</v>
      </c>
      <c r="L12" s="65">
        <v>0</v>
      </c>
      <c r="M12" s="65">
        <v>0</v>
      </c>
      <c r="N12" s="63">
        <v>0</v>
      </c>
      <c r="O12" s="65">
        <v>0</v>
      </c>
      <c r="P12" s="65">
        <v>0</v>
      </c>
      <c r="Q12" s="65">
        <v>0</v>
      </c>
      <c r="R12" s="65">
        <v>0</v>
      </c>
      <c r="S12" s="65">
        <v>0</v>
      </c>
      <c r="T12" s="65">
        <v>0</v>
      </c>
      <c r="U12" s="64">
        <f t="shared" ref="U12:U28" si="2">H12+I12+J12+K12-L12+M12+N12+O12+P12+Q12+R12+S12+T12</f>
        <v>0</v>
      </c>
      <c r="V12" s="63">
        <v>0</v>
      </c>
      <c r="W12" s="64">
        <f t="shared" si="1"/>
        <v>0</v>
      </c>
    </row>
    <row r="13" spans="1:23" ht="26.25" customHeight="1">
      <c r="A13" s="320" t="s">
        <v>442</v>
      </c>
      <c r="B13" s="320"/>
      <c r="C13" s="320"/>
      <c r="D13" s="320"/>
      <c r="E13" s="320"/>
      <c r="F13" s="320"/>
      <c r="G13" s="6">
        <v>7</v>
      </c>
      <c r="H13" s="65">
        <v>0</v>
      </c>
      <c r="I13" s="65">
        <v>0</v>
      </c>
      <c r="J13" s="65">
        <v>0</v>
      </c>
      <c r="K13" s="65">
        <v>0</v>
      </c>
      <c r="L13" s="65">
        <v>0</v>
      </c>
      <c r="M13" s="65">
        <v>0</v>
      </c>
      <c r="N13" s="65">
        <v>0</v>
      </c>
      <c r="O13" s="63">
        <v>0</v>
      </c>
      <c r="P13" s="65">
        <v>0</v>
      </c>
      <c r="Q13" s="65">
        <v>0</v>
      </c>
      <c r="R13" s="65">
        <v>0</v>
      </c>
      <c r="S13" s="63">
        <v>0</v>
      </c>
      <c r="T13" s="63">
        <v>0</v>
      </c>
      <c r="U13" s="64">
        <f t="shared" si="2"/>
        <v>0</v>
      </c>
      <c r="V13" s="63">
        <v>0</v>
      </c>
      <c r="W13" s="64">
        <f t="shared" si="1"/>
        <v>0</v>
      </c>
    </row>
    <row r="14" spans="1:23" ht="29.25" customHeight="1">
      <c r="A14" s="320" t="s">
        <v>443</v>
      </c>
      <c r="B14" s="320"/>
      <c r="C14" s="320"/>
      <c r="D14" s="320"/>
      <c r="E14" s="320"/>
      <c r="F14" s="320"/>
      <c r="G14" s="6">
        <v>8</v>
      </c>
      <c r="H14" s="65">
        <v>0</v>
      </c>
      <c r="I14" s="65">
        <v>0</v>
      </c>
      <c r="J14" s="65">
        <v>0</v>
      </c>
      <c r="K14" s="65">
        <v>0</v>
      </c>
      <c r="L14" s="65">
        <v>0</v>
      </c>
      <c r="M14" s="65">
        <v>0</v>
      </c>
      <c r="N14" s="65">
        <v>0</v>
      </c>
      <c r="O14" s="65">
        <v>0</v>
      </c>
      <c r="P14" s="63">
        <v>0</v>
      </c>
      <c r="Q14" s="65">
        <v>0</v>
      </c>
      <c r="R14" s="65">
        <v>0</v>
      </c>
      <c r="S14" s="63">
        <v>0</v>
      </c>
      <c r="T14" s="63">
        <v>0</v>
      </c>
      <c r="U14" s="64">
        <f t="shared" si="2"/>
        <v>0</v>
      </c>
      <c r="V14" s="63">
        <v>0</v>
      </c>
      <c r="W14" s="64">
        <f t="shared" si="1"/>
        <v>0</v>
      </c>
    </row>
    <row r="15" spans="1:23">
      <c r="A15" s="320" t="s">
        <v>444</v>
      </c>
      <c r="B15" s="320"/>
      <c r="C15" s="320"/>
      <c r="D15" s="320"/>
      <c r="E15" s="320"/>
      <c r="F15" s="320"/>
      <c r="G15" s="6">
        <v>9</v>
      </c>
      <c r="H15" s="65">
        <v>0</v>
      </c>
      <c r="I15" s="65">
        <v>0</v>
      </c>
      <c r="J15" s="65">
        <v>0</v>
      </c>
      <c r="K15" s="65">
        <v>0</v>
      </c>
      <c r="L15" s="65">
        <v>0</v>
      </c>
      <c r="M15" s="65">
        <v>0</v>
      </c>
      <c r="N15" s="65">
        <v>0</v>
      </c>
      <c r="O15" s="65">
        <v>0</v>
      </c>
      <c r="P15" s="65">
        <v>0</v>
      </c>
      <c r="Q15" s="63">
        <v>0</v>
      </c>
      <c r="R15" s="65">
        <v>0</v>
      </c>
      <c r="S15" s="63">
        <v>0</v>
      </c>
      <c r="T15" s="63">
        <v>0</v>
      </c>
      <c r="U15" s="64">
        <f t="shared" si="2"/>
        <v>0</v>
      </c>
      <c r="V15" s="63">
        <v>0</v>
      </c>
      <c r="W15" s="64">
        <f t="shared" si="1"/>
        <v>0</v>
      </c>
    </row>
    <row r="16" spans="1:23" ht="28.5" customHeight="1">
      <c r="A16" s="320" t="s">
        <v>445</v>
      </c>
      <c r="B16" s="320"/>
      <c r="C16" s="320"/>
      <c r="D16" s="320"/>
      <c r="E16" s="320"/>
      <c r="F16" s="320"/>
      <c r="G16" s="6">
        <v>10</v>
      </c>
      <c r="H16" s="65">
        <v>0</v>
      </c>
      <c r="I16" s="65">
        <v>0</v>
      </c>
      <c r="J16" s="65">
        <v>0</v>
      </c>
      <c r="K16" s="65">
        <v>0</v>
      </c>
      <c r="L16" s="65">
        <v>0</v>
      </c>
      <c r="M16" s="65">
        <v>0</v>
      </c>
      <c r="N16" s="65">
        <v>0</v>
      </c>
      <c r="O16" s="65">
        <v>0</v>
      </c>
      <c r="P16" s="65">
        <v>0</v>
      </c>
      <c r="Q16" s="65">
        <v>0</v>
      </c>
      <c r="R16" s="63">
        <v>0</v>
      </c>
      <c r="S16" s="63">
        <v>0</v>
      </c>
      <c r="T16" s="63">
        <v>0</v>
      </c>
      <c r="U16" s="64">
        <f t="shared" si="2"/>
        <v>0</v>
      </c>
      <c r="V16" s="63">
        <v>0</v>
      </c>
      <c r="W16" s="64">
        <f t="shared" si="1"/>
        <v>0</v>
      </c>
    </row>
    <row r="17" spans="1:23" ht="23.25" customHeight="1">
      <c r="A17" s="320" t="s">
        <v>446</v>
      </c>
      <c r="B17" s="320"/>
      <c r="C17" s="320"/>
      <c r="D17" s="320"/>
      <c r="E17" s="320"/>
      <c r="F17" s="320"/>
      <c r="G17" s="6">
        <v>11</v>
      </c>
      <c r="H17" s="65">
        <v>0</v>
      </c>
      <c r="I17" s="65">
        <v>0</v>
      </c>
      <c r="J17" s="65">
        <v>0</v>
      </c>
      <c r="K17" s="65">
        <v>0</v>
      </c>
      <c r="L17" s="65">
        <v>0</v>
      </c>
      <c r="M17" s="65">
        <v>0</v>
      </c>
      <c r="N17" s="63">
        <v>0</v>
      </c>
      <c r="O17" s="63">
        <v>0</v>
      </c>
      <c r="P17" s="63">
        <v>0</v>
      </c>
      <c r="Q17" s="63">
        <v>0</v>
      </c>
      <c r="R17" s="63">
        <v>0</v>
      </c>
      <c r="S17" s="63">
        <v>0</v>
      </c>
      <c r="T17" s="63">
        <v>0</v>
      </c>
      <c r="U17" s="64">
        <f t="shared" si="2"/>
        <v>0</v>
      </c>
      <c r="V17" s="63">
        <v>0</v>
      </c>
      <c r="W17" s="64">
        <f t="shared" si="1"/>
        <v>0</v>
      </c>
    </row>
    <row r="18" spans="1:23">
      <c r="A18" s="320" t="s">
        <v>447</v>
      </c>
      <c r="B18" s="320"/>
      <c r="C18" s="320"/>
      <c r="D18" s="320"/>
      <c r="E18" s="320"/>
      <c r="F18" s="320"/>
      <c r="G18" s="6">
        <v>12</v>
      </c>
      <c r="H18" s="65">
        <v>0</v>
      </c>
      <c r="I18" s="65">
        <v>0</v>
      </c>
      <c r="J18" s="65">
        <v>0</v>
      </c>
      <c r="K18" s="65">
        <v>0</v>
      </c>
      <c r="L18" s="65">
        <v>0</v>
      </c>
      <c r="M18" s="65">
        <v>0</v>
      </c>
      <c r="N18" s="63">
        <v>0</v>
      </c>
      <c r="O18" s="63">
        <v>0</v>
      </c>
      <c r="P18" s="63">
        <v>0</v>
      </c>
      <c r="Q18" s="63">
        <v>0</v>
      </c>
      <c r="R18" s="63">
        <v>0</v>
      </c>
      <c r="S18" s="63">
        <v>0</v>
      </c>
      <c r="T18" s="63">
        <v>0</v>
      </c>
      <c r="U18" s="64">
        <f t="shared" si="2"/>
        <v>0</v>
      </c>
      <c r="V18" s="63">
        <v>0</v>
      </c>
      <c r="W18" s="64">
        <f t="shared" si="1"/>
        <v>0</v>
      </c>
    </row>
    <row r="19" spans="1:23">
      <c r="A19" s="320" t="s">
        <v>448</v>
      </c>
      <c r="B19" s="320"/>
      <c r="C19" s="320"/>
      <c r="D19" s="320"/>
      <c r="E19" s="320"/>
      <c r="F19" s="320"/>
      <c r="G19" s="6">
        <v>13</v>
      </c>
      <c r="H19" s="63">
        <v>0</v>
      </c>
      <c r="I19" s="63">
        <v>0</v>
      </c>
      <c r="J19" s="63">
        <v>0</v>
      </c>
      <c r="K19" s="63">
        <v>0</v>
      </c>
      <c r="L19" s="63">
        <v>0</v>
      </c>
      <c r="M19" s="63">
        <v>0</v>
      </c>
      <c r="N19" s="63">
        <v>0</v>
      </c>
      <c r="O19" s="63">
        <v>0</v>
      </c>
      <c r="P19" s="63">
        <v>0</v>
      </c>
      <c r="Q19" s="63">
        <v>0</v>
      </c>
      <c r="R19" s="63">
        <v>0</v>
      </c>
      <c r="S19" s="63">
        <v>1114497</v>
      </c>
      <c r="T19" s="63">
        <v>0</v>
      </c>
      <c r="U19" s="64">
        <f t="shared" si="2"/>
        <v>1114497</v>
      </c>
      <c r="V19" s="63">
        <v>0</v>
      </c>
      <c r="W19" s="64">
        <f t="shared" si="1"/>
        <v>1114497</v>
      </c>
    </row>
    <row r="20" spans="1:23">
      <c r="A20" s="320" t="s">
        <v>449</v>
      </c>
      <c r="B20" s="320"/>
      <c r="C20" s="320"/>
      <c r="D20" s="320"/>
      <c r="E20" s="320"/>
      <c r="F20" s="320"/>
      <c r="G20" s="6">
        <v>14</v>
      </c>
      <c r="H20" s="65">
        <v>0</v>
      </c>
      <c r="I20" s="65">
        <v>0</v>
      </c>
      <c r="J20" s="65">
        <v>0</v>
      </c>
      <c r="K20" s="65">
        <v>0</v>
      </c>
      <c r="L20" s="65">
        <v>0</v>
      </c>
      <c r="M20" s="65">
        <v>0</v>
      </c>
      <c r="N20" s="63">
        <v>0</v>
      </c>
      <c r="O20" s="63">
        <v>0</v>
      </c>
      <c r="P20" s="63">
        <v>0</v>
      </c>
      <c r="Q20" s="63">
        <v>0</v>
      </c>
      <c r="R20" s="63">
        <v>0</v>
      </c>
      <c r="S20" s="63">
        <v>0</v>
      </c>
      <c r="T20" s="63">
        <v>0</v>
      </c>
      <c r="U20" s="64">
        <f t="shared" si="2"/>
        <v>0</v>
      </c>
      <c r="V20" s="63">
        <v>0</v>
      </c>
      <c r="W20" s="64">
        <f t="shared" si="1"/>
        <v>0</v>
      </c>
    </row>
    <row r="21" spans="1:23" ht="30.75" customHeight="1">
      <c r="A21" s="320" t="s">
        <v>450</v>
      </c>
      <c r="B21" s="320"/>
      <c r="C21" s="320"/>
      <c r="D21" s="320"/>
      <c r="E21" s="320"/>
      <c r="F21" s="320"/>
      <c r="G21" s="6">
        <v>15</v>
      </c>
      <c r="H21" s="63">
        <v>0</v>
      </c>
      <c r="I21" s="63">
        <v>0</v>
      </c>
      <c r="J21" s="63">
        <v>0</v>
      </c>
      <c r="K21" s="63">
        <v>0</v>
      </c>
      <c r="L21" s="63">
        <v>0</v>
      </c>
      <c r="M21" s="63">
        <v>0</v>
      </c>
      <c r="N21" s="63">
        <v>0</v>
      </c>
      <c r="O21" s="63">
        <v>0</v>
      </c>
      <c r="P21" s="63">
        <v>0</v>
      </c>
      <c r="Q21" s="63">
        <v>0</v>
      </c>
      <c r="R21" s="63">
        <v>0</v>
      </c>
      <c r="S21" s="63">
        <v>0</v>
      </c>
      <c r="T21" s="63">
        <v>0</v>
      </c>
      <c r="U21" s="64">
        <f t="shared" si="2"/>
        <v>0</v>
      </c>
      <c r="V21" s="63">
        <v>0</v>
      </c>
      <c r="W21" s="64">
        <f t="shared" si="1"/>
        <v>0</v>
      </c>
    </row>
    <row r="22" spans="1:23" ht="28.5" customHeight="1">
      <c r="A22" s="320" t="s">
        <v>451</v>
      </c>
      <c r="B22" s="320"/>
      <c r="C22" s="320"/>
      <c r="D22" s="320"/>
      <c r="E22" s="320"/>
      <c r="F22" s="320"/>
      <c r="G22" s="6">
        <v>16</v>
      </c>
      <c r="H22" s="63">
        <v>0</v>
      </c>
      <c r="I22" s="63">
        <v>0</v>
      </c>
      <c r="J22" s="63">
        <v>0</v>
      </c>
      <c r="K22" s="63">
        <v>0</v>
      </c>
      <c r="L22" s="63">
        <v>0</v>
      </c>
      <c r="M22" s="63">
        <v>0</v>
      </c>
      <c r="N22" s="63">
        <v>0</v>
      </c>
      <c r="O22" s="63">
        <v>0</v>
      </c>
      <c r="P22" s="63">
        <v>0</v>
      </c>
      <c r="Q22" s="63">
        <v>0</v>
      </c>
      <c r="R22" s="63">
        <v>0</v>
      </c>
      <c r="S22" s="63">
        <v>0</v>
      </c>
      <c r="T22" s="63">
        <v>0</v>
      </c>
      <c r="U22" s="64">
        <f t="shared" si="2"/>
        <v>0</v>
      </c>
      <c r="V22" s="63">
        <v>0</v>
      </c>
      <c r="W22" s="64">
        <f t="shared" si="1"/>
        <v>0</v>
      </c>
    </row>
    <row r="23" spans="1:23" ht="26.25" customHeight="1">
      <c r="A23" s="320" t="s">
        <v>452</v>
      </c>
      <c r="B23" s="320"/>
      <c r="C23" s="320"/>
      <c r="D23" s="320"/>
      <c r="E23" s="320"/>
      <c r="F23" s="320"/>
      <c r="G23" s="6">
        <v>17</v>
      </c>
      <c r="H23" s="63">
        <v>0</v>
      </c>
      <c r="I23" s="63">
        <v>0</v>
      </c>
      <c r="J23" s="63">
        <v>0</v>
      </c>
      <c r="K23" s="63">
        <v>0</v>
      </c>
      <c r="L23" s="63">
        <v>0</v>
      </c>
      <c r="M23" s="63">
        <v>0</v>
      </c>
      <c r="N23" s="63">
        <v>0</v>
      </c>
      <c r="O23" s="63">
        <v>0</v>
      </c>
      <c r="P23" s="63">
        <v>0</v>
      </c>
      <c r="Q23" s="63">
        <v>0</v>
      </c>
      <c r="R23" s="63">
        <v>0</v>
      </c>
      <c r="S23" s="63">
        <v>0</v>
      </c>
      <c r="T23" s="63">
        <v>0</v>
      </c>
      <c r="U23" s="64">
        <f t="shared" si="2"/>
        <v>0</v>
      </c>
      <c r="V23" s="63">
        <v>0</v>
      </c>
      <c r="W23" s="64">
        <f t="shared" si="1"/>
        <v>0</v>
      </c>
    </row>
    <row r="24" spans="1:23">
      <c r="A24" s="320" t="s">
        <v>453</v>
      </c>
      <c r="B24" s="320"/>
      <c r="C24" s="320"/>
      <c r="D24" s="320"/>
      <c r="E24" s="320"/>
      <c r="F24" s="320"/>
      <c r="G24" s="6">
        <v>18</v>
      </c>
      <c r="H24" s="63">
        <v>0</v>
      </c>
      <c r="I24" s="63">
        <v>0</v>
      </c>
      <c r="J24" s="63">
        <v>0</v>
      </c>
      <c r="K24" s="63">
        <v>0</v>
      </c>
      <c r="L24" s="63">
        <v>0</v>
      </c>
      <c r="M24" s="63">
        <v>0</v>
      </c>
      <c r="N24" s="63">
        <v>0</v>
      </c>
      <c r="O24" s="63">
        <v>0</v>
      </c>
      <c r="P24" s="63">
        <v>0</v>
      </c>
      <c r="Q24" s="63">
        <v>0</v>
      </c>
      <c r="R24" s="63">
        <v>0</v>
      </c>
      <c r="S24" s="63">
        <v>0</v>
      </c>
      <c r="T24" s="63">
        <v>0</v>
      </c>
      <c r="U24" s="64">
        <f t="shared" si="2"/>
        <v>0</v>
      </c>
      <c r="V24" s="63">
        <v>0</v>
      </c>
      <c r="W24" s="64">
        <f t="shared" si="1"/>
        <v>0</v>
      </c>
    </row>
    <row r="25" spans="1:23">
      <c r="A25" s="320" t="s">
        <v>454</v>
      </c>
      <c r="B25" s="320"/>
      <c r="C25" s="320"/>
      <c r="D25" s="320"/>
      <c r="E25" s="320"/>
      <c r="F25" s="320"/>
      <c r="G25" s="6">
        <v>19</v>
      </c>
      <c r="H25" s="63">
        <v>0</v>
      </c>
      <c r="I25" s="63">
        <v>0</v>
      </c>
      <c r="J25" s="63">
        <v>0</v>
      </c>
      <c r="K25" s="63">
        <v>0</v>
      </c>
      <c r="L25" s="63">
        <v>0</v>
      </c>
      <c r="M25" s="63">
        <v>0</v>
      </c>
      <c r="N25" s="63">
        <v>0</v>
      </c>
      <c r="O25" s="63">
        <v>0</v>
      </c>
      <c r="P25" s="63">
        <v>0</v>
      </c>
      <c r="Q25" s="63">
        <v>0</v>
      </c>
      <c r="R25" s="63">
        <v>0</v>
      </c>
      <c r="S25" s="63">
        <v>-93999594</v>
      </c>
      <c r="T25" s="63">
        <v>0</v>
      </c>
      <c r="U25" s="64">
        <f t="shared" si="2"/>
        <v>-93999594</v>
      </c>
      <c r="V25" s="63">
        <v>0</v>
      </c>
      <c r="W25" s="64">
        <f t="shared" si="1"/>
        <v>-93999594</v>
      </c>
    </row>
    <row r="26" spans="1:23">
      <c r="A26" s="320" t="s">
        <v>455</v>
      </c>
      <c r="B26" s="320"/>
      <c r="C26" s="320"/>
      <c r="D26" s="320"/>
      <c r="E26" s="320"/>
      <c r="F26" s="320"/>
      <c r="G26" s="6">
        <v>20</v>
      </c>
      <c r="H26" s="63">
        <v>0</v>
      </c>
      <c r="I26" s="63">
        <v>0</v>
      </c>
      <c r="J26" s="63">
        <v>0</v>
      </c>
      <c r="K26" s="63">
        <v>0</v>
      </c>
      <c r="L26" s="63">
        <v>0</v>
      </c>
      <c r="M26" s="63">
        <v>0</v>
      </c>
      <c r="N26" s="63">
        <v>0</v>
      </c>
      <c r="O26" s="63">
        <v>0</v>
      </c>
      <c r="P26" s="63">
        <v>0</v>
      </c>
      <c r="Q26" s="63">
        <v>0</v>
      </c>
      <c r="R26" s="63">
        <v>0</v>
      </c>
      <c r="S26" s="63">
        <v>0</v>
      </c>
      <c r="T26" s="63">
        <v>0</v>
      </c>
      <c r="U26" s="64">
        <f t="shared" si="2"/>
        <v>0</v>
      </c>
      <c r="V26" s="63">
        <v>0</v>
      </c>
      <c r="W26" s="64">
        <f t="shared" si="1"/>
        <v>0</v>
      </c>
    </row>
    <row r="27" spans="1:23">
      <c r="A27" s="320" t="s">
        <v>456</v>
      </c>
      <c r="B27" s="320"/>
      <c r="C27" s="320"/>
      <c r="D27" s="320"/>
      <c r="E27" s="320"/>
      <c r="F27" s="320"/>
      <c r="G27" s="6">
        <v>21</v>
      </c>
      <c r="H27" s="63">
        <v>0</v>
      </c>
      <c r="I27" s="63">
        <v>0</v>
      </c>
      <c r="J27" s="63">
        <v>0</v>
      </c>
      <c r="K27" s="63">
        <v>0</v>
      </c>
      <c r="L27" s="63">
        <v>0</v>
      </c>
      <c r="M27" s="63">
        <v>0</v>
      </c>
      <c r="N27" s="63">
        <v>0</v>
      </c>
      <c r="O27" s="63">
        <v>0</v>
      </c>
      <c r="P27" s="63">
        <v>0</v>
      </c>
      <c r="Q27" s="63">
        <v>0</v>
      </c>
      <c r="R27" s="63">
        <v>0</v>
      </c>
      <c r="S27" s="63">
        <v>111848080</v>
      </c>
      <c r="T27" s="63">
        <v>-111848080</v>
      </c>
      <c r="U27" s="64">
        <f t="shared" si="2"/>
        <v>0</v>
      </c>
      <c r="V27" s="63">
        <v>0</v>
      </c>
      <c r="W27" s="64">
        <f t="shared" si="1"/>
        <v>0</v>
      </c>
    </row>
    <row r="28" spans="1:23">
      <c r="A28" s="320" t="s">
        <v>457</v>
      </c>
      <c r="B28" s="320"/>
      <c r="C28" s="320"/>
      <c r="D28" s="320"/>
      <c r="E28" s="320"/>
      <c r="F28" s="320"/>
      <c r="G28" s="6">
        <v>22</v>
      </c>
      <c r="H28" s="63">
        <v>0</v>
      </c>
      <c r="I28" s="63">
        <v>0</v>
      </c>
      <c r="J28" s="63">
        <v>0</v>
      </c>
      <c r="K28" s="63">
        <v>0</v>
      </c>
      <c r="L28" s="63">
        <v>0</v>
      </c>
      <c r="M28" s="63">
        <v>0</v>
      </c>
      <c r="N28" s="63">
        <v>0</v>
      </c>
      <c r="O28" s="63">
        <v>0</v>
      </c>
      <c r="P28" s="63">
        <v>0</v>
      </c>
      <c r="Q28" s="63">
        <v>0</v>
      </c>
      <c r="R28" s="63">
        <v>0</v>
      </c>
      <c r="S28" s="63">
        <v>0</v>
      </c>
      <c r="T28" s="63">
        <v>0</v>
      </c>
      <c r="U28" s="64">
        <f t="shared" si="2"/>
        <v>0</v>
      </c>
      <c r="V28" s="63">
        <v>0</v>
      </c>
      <c r="W28" s="64">
        <f t="shared" si="1"/>
        <v>0</v>
      </c>
    </row>
    <row r="29" spans="1:23" ht="21.75" customHeight="1">
      <c r="A29" s="338" t="s">
        <v>458</v>
      </c>
      <c r="B29" s="338"/>
      <c r="C29" s="338"/>
      <c r="D29" s="338"/>
      <c r="E29" s="338"/>
      <c r="F29" s="338"/>
      <c r="G29" s="8">
        <v>23</v>
      </c>
      <c r="H29" s="66">
        <f>SUM(H10:H28)</f>
        <v>133165000</v>
      </c>
      <c r="I29" s="66">
        <f t="shared" ref="I29:W29" si="3">SUM(I10:I28)</f>
        <v>0</v>
      </c>
      <c r="J29" s="66">
        <f t="shared" si="3"/>
        <v>6658250</v>
      </c>
      <c r="K29" s="66">
        <f t="shared" si="3"/>
        <v>14872546</v>
      </c>
      <c r="L29" s="66">
        <f t="shared" si="3"/>
        <v>240540</v>
      </c>
      <c r="M29" s="66">
        <f t="shared" si="3"/>
        <v>0</v>
      </c>
      <c r="N29" s="66">
        <f t="shared" si="3"/>
        <v>0</v>
      </c>
      <c r="O29" s="66">
        <f t="shared" si="3"/>
        <v>0</v>
      </c>
      <c r="P29" s="66">
        <f t="shared" si="3"/>
        <v>0</v>
      </c>
      <c r="Q29" s="66">
        <f t="shared" si="3"/>
        <v>0</v>
      </c>
      <c r="R29" s="66">
        <f t="shared" si="3"/>
        <v>0</v>
      </c>
      <c r="S29" s="66">
        <f t="shared" si="3"/>
        <v>43793578</v>
      </c>
      <c r="T29" s="66">
        <f t="shared" si="3"/>
        <v>95551069</v>
      </c>
      <c r="U29" s="66">
        <f t="shared" si="3"/>
        <v>293799903</v>
      </c>
      <c r="V29" s="66">
        <f t="shared" si="3"/>
        <v>0</v>
      </c>
      <c r="W29" s="66">
        <f t="shared" si="3"/>
        <v>293799903</v>
      </c>
    </row>
    <row r="30" spans="1:23">
      <c r="A30" s="339" t="s">
        <v>459</v>
      </c>
      <c r="B30" s="340"/>
      <c r="C30" s="340"/>
      <c r="D30" s="340"/>
      <c r="E30" s="340"/>
      <c r="F30" s="340"/>
      <c r="G30" s="340"/>
      <c r="H30" s="340"/>
      <c r="I30" s="340"/>
      <c r="J30" s="340"/>
      <c r="K30" s="340"/>
      <c r="L30" s="340"/>
      <c r="M30" s="340"/>
      <c r="N30" s="340"/>
      <c r="O30" s="340"/>
      <c r="P30" s="340"/>
      <c r="Q30" s="340"/>
      <c r="R30" s="340"/>
      <c r="S30" s="340"/>
      <c r="T30" s="340"/>
      <c r="U30" s="340"/>
      <c r="V30" s="340"/>
      <c r="W30" s="340"/>
    </row>
    <row r="31" spans="1:23" ht="36.75" customHeight="1">
      <c r="A31" s="341" t="s">
        <v>460</v>
      </c>
      <c r="B31" s="341"/>
      <c r="C31" s="341"/>
      <c r="D31" s="341"/>
      <c r="E31" s="341"/>
      <c r="F31" s="341"/>
      <c r="G31" s="7">
        <v>24</v>
      </c>
      <c r="H31" s="64">
        <f>SUM(H12:H20)</f>
        <v>0</v>
      </c>
      <c r="I31" s="64">
        <f t="shared" ref="I31:W31" si="4">SUM(I12:I20)</f>
        <v>0</v>
      </c>
      <c r="J31" s="64">
        <f t="shared" si="4"/>
        <v>0</v>
      </c>
      <c r="K31" s="64">
        <f t="shared" si="4"/>
        <v>0</v>
      </c>
      <c r="L31" s="64">
        <f t="shared" si="4"/>
        <v>0</v>
      </c>
      <c r="M31" s="64">
        <f t="shared" si="4"/>
        <v>0</v>
      </c>
      <c r="N31" s="64">
        <f t="shared" si="4"/>
        <v>0</v>
      </c>
      <c r="O31" s="64">
        <f t="shared" si="4"/>
        <v>0</v>
      </c>
      <c r="P31" s="64">
        <f t="shared" si="4"/>
        <v>0</v>
      </c>
      <c r="Q31" s="64">
        <f t="shared" si="4"/>
        <v>0</v>
      </c>
      <c r="R31" s="64">
        <f t="shared" si="4"/>
        <v>0</v>
      </c>
      <c r="S31" s="64">
        <f t="shared" si="4"/>
        <v>1114497</v>
      </c>
      <c r="T31" s="64">
        <f t="shared" si="4"/>
        <v>0</v>
      </c>
      <c r="U31" s="64">
        <f t="shared" si="4"/>
        <v>1114497</v>
      </c>
      <c r="V31" s="64">
        <f t="shared" si="4"/>
        <v>0</v>
      </c>
      <c r="W31" s="64">
        <f t="shared" si="4"/>
        <v>1114497</v>
      </c>
    </row>
    <row r="32" spans="1:23" ht="31.5" customHeight="1">
      <c r="A32" s="341" t="s">
        <v>461</v>
      </c>
      <c r="B32" s="341"/>
      <c r="C32" s="341"/>
      <c r="D32" s="341"/>
      <c r="E32" s="341"/>
      <c r="F32" s="341"/>
      <c r="G32" s="7">
        <v>25</v>
      </c>
      <c r="H32" s="64">
        <f>H11+H31</f>
        <v>0</v>
      </c>
      <c r="I32" s="64">
        <f t="shared" ref="I32:W32" si="5">I11+I31</f>
        <v>0</v>
      </c>
      <c r="J32" s="64">
        <f t="shared" si="5"/>
        <v>0</v>
      </c>
      <c r="K32" s="64">
        <f t="shared" si="5"/>
        <v>0</v>
      </c>
      <c r="L32" s="64">
        <f t="shared" si="5"/>
        <v>0</v>
      </c>
      <c r="M32" s="64">
        <f t="shared" si="5"/>
        <v>0</v>
      </c>
      <c r="N32" s="64">
        <f t="shared" si="5"/>
        <v>0</v>
      </c>
      <c r="O32" s="64">
        <f t="shared" si="5"/>
        <v>0</v>
      </c>
      <c r="P32" s="64">
        <f t="shared" si="5"/>
        <v>0</v>
      </c>
      <c r="Q32" s="64">
        <f t="shared" si="5"/>
        <v>0</v>
      </c>
      <c r="R32" s="64">
        <f t="shared" si="5"/>
        <v>0</v>
      </c>
      <c r="S32" s="64">
        <f t="shared" si="5"/>
        <v>1114497</v>
      </c>
      <c r="T32" s="64">
        <f t="shared" si="5"/>
        <v>95551069</v>
      </c>
      <c r="U32" s="64">
        <f t="shared" si="5"/>
        <v>96665566</v>
      </c>
      <c r="V32" s="64">
        <f t="shared" si="5"/>
        <v>0</v>
      </c>
      <c r="W32" s="64">
        <f t="shared" si="5"/>
        <v>96665566</v>
      </c>
    </row>
    <row r="33" spans="1:23" ht="30.75" customHeight="1">
      <c r="A33" s="342" t="s">
        <v>462</v>
      </c>
      <c r="B33" s="342"/>
      <c r="C33" s="342"/>
      <c r="D33" s="342"/>
      <c r="E33" s="342"/>
      <c r="F33" s="342"/>
      <c r="G33" s="8">
        <v>26</v>
      </c>
      <c r="H33" s="66">
        <f>SUM(H21:H28)</f>
        <v>0</v>
      </c>
      <c r="I33" s="66">
        <f t="shared" ref="I33:W33" si="6">SUM(I21:I28)</f>
        <v>0</v>
      </c>
      <c r="J33" s="66">
        <f t="shared" si="6"/>
        <v>0</v>
      </c>
      <c r="K33" s="66">
        <f t="shared" si="6"/>
        <v>0</v>
      </c>
      <c r="L33" s="66">
        <f t="shared" si="6"/>
        <v>0</v>
      </c>
      <c r="M33" s="66">
        <f t="shared" si="6"/>
        <v>0</v>
      </c>
      <c r="N33" s="66">
        <f t="shared" si="6"/>
        <v>0</v>
      </c>
      <c r="O33" s="66">
        <f t="shared" si="6"/>
        <v>0</v>
      </c>
      <c r="P33" s="66">
        <f t="shared" si="6"/>
        <v>0</v>
      </c>
      <c r="Q33" s="66">
        <f t="shared" si="6"/>
        <v>0</v>
      </c>
      <c r="R33" s="66">
        <f t="shared" si="6"/>
        <v>0</v>
      </c>
      <c r="S33" s="66">
        <f t="shared" si="6"/>
        <v>17848486</v>
      </c>
      <c r="T33" s="66">
        <f t="shared" si="6"/>
        <v>-111848080</v>
      </c>
      <c r="U33" s="66">
        <f t="shared" si="6"/>
        <v>-93999594</v>
      </c>
      <c r="V33" s="66">
        <f t="shared" si="6"/>
        <v>0</v>
      </c>
      <c r="W33" s="66">
        <f t="shared" si="6"/>
        <v>-93999594</v>
      </c>
    </row>
    <row r="34" spans="1:23">
      <c r="A34" s="339" t="s">
        <v>463</v>
      </c>
      <c r="B34" s="343"/>
      <c r="C34" s="343"/>
      <c r="D34" s="343"/>
      <c r="E34" s="343"/>
      <c r="F34" s="343"/>
      <c r="G34" s="343"/>
      <c r="H34" s="343"/>
      <c r="I34" s="343"/>
      <c r="J34" s="343"/>
      <c r="K34" s="343"/>
      <c r="L34" s="343"/>
      <c r="M34" s="343"/>
      <c r="N34" s="343"/>
      <c r="O34" s="343"/>
      <c r="P34" s="343"/>
      <c r="Q34" s="343"/>
      <c r="R34" s="343"/>
      <c r="S34" s="343"/>
      <c r="T34" s="343"/>
      <c r="U34" s="343"/>
      <c r="V34" s="343"/>
      <c r="W34" s="343"/>
    </row>
    <row r="35" spans="1:23">
      <c r="A35" s="337" t="s">
        <v>464</v>
      </c>
      <c r="B35" s="337"/>
      <c r="C35" s="337"/>
      <c r="D35" s="337"/>
      <c r="E35" s="337"/>
      <c r="F35" s="337"/>
      <c r="G35" s="6">
        <v>27</v>
      </c>
      <c r="H35" s="63">
        <v>133165000</v>
      </c>
      <c r="I35" s="63">
        <v>0</v>
      </c>
      <c r="J35" s="63">
        <v>6658250</v>
      </c>
      <c r="K35" s="63">
        <v>14872546</v>
      </c>
      <c r="L35" s="63">
        <v>240540</v>
      </c>
      <c r="M35" s="63">
        <v>0</v>
      </c>
      <c r="N35" s="63">
        <v>0</v>
      </c>
      <c r="O35" s="63">
        <v>0</v>
      </c>
      <c r="P35" s="63">
        <v>0</v>
      </c>
      <c r="Q35" s="63">
        <v>0</v>
      </c>
      <c r="R35" s="63">
        <v>0</v>
      </c>
      <c r="S35" s="63">
        <v>139344647</v>
      </c>
      <c r="T35" s="63">
        <v>0</v>
      </c>
      <c r="U35" s="67">
        <f>H35+I35+J35+K35-L35+M35+N35+O35+P35+Q35+R35+S35+T35</f>
        <v>293799903</v>
      </c>
      <c r="V35" s="63">
        <v>0</v>
      </c>
      <c r="W35" s="67">
        <f>U35+V35</f>
        <v>293799903</v>
      </c>
    </row>
    <row r="36" spans="1:23">
      <c r="A36" s="320" t="s">
        <v>465</v>
      </c>
      <c r="B36" s="320"/>
      <c r="C36" s="320"/>
      <c r="D36" s="320"/>
      <c r="E36" s="320"/>
      <c r="F36" s="320"/>
      <c r="G36" s="6">
        <v>28</v>
      </c>
      <c r="H36" s="63">
        <v>0</v>
      </c>
      <c r="I36" s="63">
        <v>0</v>
      </c>
      <c r="J36" s="63">
        <v>0</v>
      </c>
      <c r="K36" s="63">
        <v>0</v>
      </c>
      <c r="L36" s="63">
        <v>0</v>
      </c>
      <c r="M36" s="63">
        <v>0</v>
      </c>
      <c r="N36" s="63">
        <v>0</v>
      </c>
      <c r="O36" s="63">
        <v>0</v>
      </c>
      <c r="P36" s="63">
        <v>0</v>
      </c>
      <c r="Q36" s="63">
        <v>0</v>
      </c>
      <c r="R36" s="63">
        <v>0</v>
      </c>
      <c r="S36" s="63">
        <v>0</v>
      </c>
      <c r="T36" s="63">
        <v>0</v>
      </c>
      <c r="U36" s="67">
        <f>H36+I36+J36+K36-L36+M36+N36+O36+P36+Q36+R36+S36+T36</f>
        <v>0</v>
      </c>
      <c r="V36" s="63">
        <v>0</v>
      </c>
      <c r="W36" s="67">
        <f>U36+V36</f>
        <v>0</v>
      </c>
    </row>
    <row r="37" spans="1:23">
      <c r="A37" s="320" t="s">
        <v>466</v>
      </c>
      <c r="B37" s="320"/>
      <c r="C37" s="320"/>
      <c r="D37" s="320"/>
      <c r="E37" s="320"/>
      <c r="F37" s="320"/>
      <c r="G37" s="6">
        <v>29</v>
      </c>
      <c r="H37" s="63">
        <v>0</v>
      </c>
      <c r="I37" s="63">
        <v>0</v>
      </c>
      <c r="J37" s="63">
        <v>0</v>
      </c>
      <c r="K37" s="63">
        <v>0</v>
      </c>
      <c r="L37" s="63">
        <v>0</v>
      </c>
      <c r="M37" s="63">
        <v>0</v>
      </c>
      <c r="N37" s="63">
        <v>0</v>
      </c>
      <c r="O37" s="63">
        <v>0</v>
      </c>
      <c r="P37" s="63">
        <v>0</v>
      </c>
      <c r="Q37" s="63">
        <v>0</v>
      </c>
      <c r="R37" s="63">
        <v>0</v>
      </c>
      <c r="S37" s="63">
        <v>0</v>
      </c>
      <c r="T37" s="63">
        <v>0</v>
      </c>
      <c r="U37" s="67">
        <f>H37+I37+J37+K37-L37+M37+N37+O37+P37+Q37+R37+S37+T37</f>
        <v>0</v>
      </c>
      <c r="V37" s="63">
        <v>0</v>
      </c>
      <c r="W37" s="67">
        <f>U37+V37</f>
        <v>0</v>
      </c>
    </row>
    <row r="38" spans="1:23" ht="25.5" customHeight="1">
      <c r="A38" s="337" t="s">
        <v>467</v>
      </c>
      <c r="B38" s="337"/>
      <c r="C38" s="337"/>
      <c r="D38" s="337"/>
      <c r="E38" s="337"/>
      <c r="F38" s="337"/>
      <c r="G38" s="6">
        <v>30</v>
      </c>
      <c r="H38" s="67">
        <f>H35+H36+H37</f>
        <v>133165000</v>
      </c>
      <c r="I38" s="67">
        <f t="shared" ref="I38:W38" si="7">I35+I36+I37</f>
        <v>0</v>
      </c>
      <c r="J38" s="67">
        <f t="shared" si="7"/>
        <v>6658250</v>
      </c>
      <c r="K38" s="67">
        <f t="shared" si="7"/>
        <v>14872546</v>
      </c>
      <c r="L38" s="67">
        <f t="shared" si="7"/>
        <v>240540</v>
      </c>
      <c r="M38" s="67">
        <f t="shared" si="7"/>
        <v>0</v>
      </c>
      <c r="N38" s="67">
        <f t="shared" si="7"/>
        <v>0</v>
      </c>
      <c r="O38" s="67">
        <f t="shared" si="7"/>
        <v>0</v>
      </c>
      <c r="P38" s="67">
        <f t="shared" si="7"/>
        <v>0</v>
      </c>
      <c r="Q38" s="67">
        <f t="shared" si="7"/>
        <v>0</v>
      </c>
      <c r="R38" s="67">
        <f t="shared" si="7"/>
        <v>0</v>
      </c>
      <c r="S38" s="67">
        <f t="shared" si="7"/>
        <v>139344647</v>
      </c>
      <c r="T38" s="67">
        <f t="shared" si="7"/>
        <v>0</v>
      </c>
      <c r="U38" s="67">
        <f t="shared" si="7"/>
        <v>293799903</v>
      </c>
      <c r="V38" s="67">
        <f t="shared" si="7"/>
        <v>0</v>
      </c>
      <c r="W38" s="67">
        <f t="shared" si="7"/>
        <v>293799903</v>
      </c>
    </row>
    <row r="39" spans="1:23">
      <c r="A39" s="320" t="s">
        <v>468</v>
      </c>
      <c r="B39" s="320"/>
      <c r="C39" s="320"/>
      <c r="D39" s="320"/>
      <c r="E39" s="320"/>
      <c r="F39" s="320"/>
      <c r="G39" s="6">
        <v>31</v>
      </c>
      <c r="H39" s="65">
        <v>0</v>
      </c>
      <c r="I39" s="65">
        <v>0</v>
      </c>
      <c r="J39" s="65">
        <v>0</v>
      </c>
      <c r="K39" s="65">
        <v>0</v>
      </c>
      <c r="L39" s="65">
        <v>0</v>
      </c>
      <c r="M39" s="65">
        <v>0</v>
      </c>
      <c r="N39" s="65">
        <v>0</v>
      </c>
      <c r="O39" s="65">
        <v>0</v>
      </c>
      <c r="P39" s="65">
        <v>0</v>
      </c>
      <c r="Q39" s="65">
        <v>0</v>
      </c>
      <c r="R39" s="65">
        <v>0</v>
      </c>
      <c r="S39" s="65">
        <v>0</v>
      </c>
      <c r="T39" s="63">
        <v>76490881</v>
      </c>
      <c r="U39" s="67">
        <f t="shared" ref="U39:U56" si="8">H39+I39+J39+K39-L39+M39+N39+O39+P39+Q39+R39+S39+T39</f>
        <v>76490881</v>
      </c>
      <c r="V39" s="63">
        <v>0</v>
      </c>
      <c r="W39" s="67">
        <f t="shared" ref="W39:W56" si="9">U39+V39</f>
        <v>76490881</v>
      </c>
    </row>
    <row r="40" spans="1:23">
      <c r="A40" s="320" t="s">
        <v>469</v>
      </c>
      <c r="B40" s="320"/>
      <c r="C40" s="320"/>
      <c r="D40" s="320"/>
      <c r="E40" s="320"/>
      <c r="F40" s="320"/>
      <c r="G40" s="6">
        <v>32</v>
      </c>
      <c r="H40" s="65">
        <v>0</v>
      </c>
      <c r="I40" s="65">
        <v>0</v>
      </c>
      <c r="J40" s="65">
        <v>0</v>
      </c>
      <c r="K40" s="65">
        <v>0</v>
      </c>
      <c r="L40" s="65">
        <v>0</v>
      </c>
      <c r="M40" s="65">
        <v>0</v>
      </c>
      <c r="N40" s="63">
        <v>0</v>
      </c>
      <c r="O40" s="65">
        <v>0</v>
      </c>
      <c r="P40" s="65">
        <v>0</v>
      </c>
      <c r="Q40" s="65">
        <v>0</v>
      </c>
      <c r="R40" s="65">
        <v>0</v>
      </c>
      <c r="S40" s="65">
        <v>0</v>
      </c>
      <c r="T40" s="65">
        <v>0</v>
      </c>
      <c r="U40" s="67">
        <f t="shared" si="8"/>
        <v>0</v>
      </c>
      <c r="V40" s="63">
        <v>0</v>
      </c>
      <c r="W40" s="67">
        <f t="shared" si="9"/>
        <v>0</v>
      </c>
    </row>
    <row r="41" spans="1:23" ht="27" customHeight="1">
      <c r="A41" s="320" t="s">
        <v>470</v>
      </c>
      <c r="B41" s="320"/>
      <c r="C41" s="320"/>
      <c r="D41" s="320"/>
      <c r="E41" s="320"/>
      <c r="F41" s="320"/>
      <c r="G41" s="6">
        <v>33</v>
      </c>
      <c r="H41" s="65">
        <v>0</v>
      </c>
      <c r="I41" s="65">
        <v>0</v>
      </c>
      <c r="J41" s="65">
        <v>0</v>
      </c>
      <c r="K41" s="65">
        <v>0</v>
      </c>
      <c r="L41" s="65">
        <v>0</v>
      </c>
      <c r="M41" s="65">
        <v>0</v>
      </c>
      <c r="N41" s="65">
        <v>0</v>
      </c>
      <c r="O41" s="63">
        <v>0</v>
      </c>
      <c r="P41" s="65">
        <v>0</v>
      </c>
      <c r="Q41" s="65">
        <v>0</v>
      </c>
      <c r="R41" s="65">
        <v>0</v>
      </c>
      <c r="S41" s="63">
        <v>0</v>
      </c>
      <c r="T41" s="63">
        <v>0</v>
      </c>
      <c r="U41" s="67">
        <f t="shared" si="8"/>
        <v>0</v>
      </c>
      <c r="V41" s="63">
        <v>0</v>
      </c>
      <c r="W41" s="67">
        <f t="shared" si="9"/>
        <v>0</v>
      </c>
    </row>
    <row r="42" spans="1:23" ht="20.25" customHeight="1">
      <c r="A42" s="320" t="s">
        <v>471</v>
      </c>
      <c r="B42" s="320"/>
      <c r="C42" s="320"/>
      <c r="D42" s="320"/>
      <c r="E42" s="320"/>
      <c r="F42" s="320"/>
      <c r="G42" s="6">
        <v>34</v>
      </c>
      <c r="H42" s="65">
        <v>0</v>
      </c>
      <c r="I42" s="65">
        <v>0</v>
      </c>
      <c r="J42" s="65">
        <v>0</v>
      </c>
      <c r="K42" s="65">
        <v>0</v>
      </c>
      <c r="L42" s="65">
        <v>0</v>
      </c>
      <c r="M42" s="65">
        <v>0</v>
      </c>
      <c r="N42" s="65">
        <v>0</v>
      </c>
      <c r="O42" s="65">
        <v>0</v>
      </c>
      <c r="P42" s="63">
        <v>0</v>
      </c>
      <c r="Q42" s="65">
        <v>0</v>
      </c>
      <c r="R42" s="65">
        <v>0</v>
      </c>
      <c r="S42" s="63">
        <v>0</v>
      </c>
      <c r="T42" s="63">
        <v>0</v>
      </c>
      <c r="U42" s="67">
        <f t="shared" si="8"/>
        <v>0</v>
      </c>
      <c r="V42" s="63">
        <v>0</v>
      </c>
      <c r="W42" s="67">
        <f t="shared" si="9"/>
        <v>0</v>
      </c>
    </row>
    <row r="43" spans="1:23" ht="21" customHeight="1">
      <c r="A43" s="320" t="s">
        <v>472</v>
      </c>
      <c r="B43" s="320"/>
      <c r="C43" s="320"/>
      <c r="D43" s="320"/>
      <c r="E43" s="320"/>
      <c r="F43" s="320"/>
      <c r="G43" s="6">
        <v>35</v>
      </c>
      <c r="H43" s="65">
        <v>0</v>
      </c>
      <c r="I43" s="65">
        <v>0</v>
      </c>
      <c r="J43" s="65">
        <v>0</v>
      </c>
      <c r="K43" s="65">
        <v>0</v>
      </c>
      <c r="L43" s="65">
        <v>0</v>
      </c>
      <c r="M43" s="65">
        <v>0</v>
      </c>
      <c r="N43" s="65">
        <v>0</v>
      </c>
      <c r="O43" s="65">
        <v>0</v>
      </c>
      <c r="P43" s="65">
        <v>0</v>
      </c>
      <c r="Q43" s="63">
        <v>0</v>
      </c>
      <c r="R43" s="65">
        <v>0</v>
      </c>
      <c r="S43" s="63">
        <v>0</v>
      </c>
      <c r="T43" s="63">
        <v>0</v>
      </c>
      <c r="U43" s="67">
        <f t="shared" si="8"/>
        <v>0</v>
      </c>
      <c r="V43" s="63">
        <v>0</v>
      </c>
      <c r="W43" s="67">
        <f t="shared" si="9"/>
        <v>0</v>
      </c>
    </row>
    <row r="44" spans="1:23" ht="29.25" customHeight="1">
      <c r="A44" s="320" t="s">
        <v>473</v>
      </c>
      <c r="B44" s="320"/>
      <c r="C44" s="320"/>
      <c r="D44" s="320"/>
      <c r="E44" s="320"/>
      <c r="F44" s="320"/>
      <c r="G44" s="6">
        <v>36</v>
      </c>
      <c r="H44" s="65">
        <v>0</v>
      </c>
      <c r="I44" s="65">
        <v>0</v>
      </c>
      <c r="J44" s="65">
        <v>0</v>
      </c>
      <c r="K44" s="65">
        <v>0</v>
      </c>
      <c r="L44" s="65">
        <v>0</v>
      </c>
      <c r="M44" s="65">
        <v>0</v>
      </c>
      <c r="N44" s="65">
        <v>0</v>
      </c>
      <c r="O44" s="65">
        <v>0</v>
      </c>
      <c r="P44" s="65">
        <v>0</v>
      </c>
      <c r="Q44" s="65">
        <v>0</v>
      </c>
      <c r="R44" s="63">
        <v>0</v>
      </c>
      <c r="S44" s="63">
        <v>0</v>
      </c>
      <c r="T44" s="63">
        <v>0</v>
      </c>
      <c r="U44" s="67">
        <f t="shared" si="8"/>
        <v>0</v>
      </c>
      <c r="V44" s="63">
        <v>0</v>
      </c>
      <c r="W44" s="67">
        <f t="shared" si="9"/>
        <v>0</v>
      </c>
    </row>
    <row r="45" spans="1:23" ht="21" customHeight="1">
      <c r="A45" s="320" t="s">
        <v>474</v>
      </c>
      <c r="B45" s="320"/>
      <c r="C45" s="320"/>
      <c r="D45" s="320"/>
      <c r="E45" s="320"/>
      <c r="F45" s="320"/>
      <c r="G45" s="6">
        <v>37</v>
      </c>
      <c r="H45" s="65">
        <v>0</v>
      </c>
      <c r="I45" s="65">
        <v>0</v>
      </c>
      <c r="J45" s="65">
        <v>0</v>
      </c>
      <c r="K45" s="65">
        <v>0</v>
      </c>
      <c r="L45" s="65">
        <v>0</v>
      </c>
      <c r="M45" s="65">
        <v>0</v>
      </c>
      <c r="N45" s="63">
        <v>0</v>
      </c>
      <c r="O45" s="63">
        <v>0</v>
      </c>
      <c r="P45" s="63">
        <v>0</v>
      </c>
      <c r="Q45" s="63">
        <v>0</v>
      </c>
      <c r="R45" s="63">
        <v>0</v>
      </c>
      <c r="S45" s="63">
        <v>0</v>
      </c>
      <c r="T45" s="63">
        <v>0</v>
      </c>
      <c r="U45" s="67">
        <f t="shared" si="8"/>
        <v>0</v>
      </c>
      <c r="V45" s="63">
        <v>0</v>
      </c>
      <c r="W45" s="67">
        <f t="shared" si="9"/>
        <v>0</v>
      </c>
    </row>
    <row r="46" spans="1:23">
      <c r="A46" s="320" t="s">
        <v>475</v>
      </c>
      <c r="B46" s="320"/>
      <c r="C46" s="320"/>
      <c r="D46" s="320"/>
      <c r="E46" s="320"/>
      <c r="F46" s="320"/>
      <c r="G46" s="6">
        <v>38</v>
      </c>
      <c r="H46" s="65">
        <v>0</v>
      </c>
      <c r="I46" s="65">
        <v>0</v>
      </c>
      <c r="J46" s="65">
        <v>0</v>
      </c>
      <c r="K46" s="65">
        <v>0</v>
      </c>
      <c r="L46" s="65">
        <v>0</v>
      </c>
      <c r="M46" s="65">
        <v>0</v>
      </c>
      <c r="N46" s="63">
        <v>0</v>
      </c>
      <c r="O46" s="63">
        <v>0</v>
      </c>
      <c r="P46" s="63">
        <v>0</v>
      </c>
      <c r="Q46" s="63">
        <v>0</v>
      </c>
      <c r="R46" s="63">
        <v>0</v>
      </c>
      <c r="S46" s="63">
        <v>0</v>
      </c>
      <c r="T46" s="63">
        <v>0</v>
      </c>
      <c r="U46" s="67">
        <f t="shared" si="8"/>
        <v>0</v>
      </c>
      <c r="V46" s="63">
        <v>0</v>
      </c>
      <c r="W46" s="67">
        <f t="shared" si="9"/>
        <v>0</v>
      </c>
    </row>
    <row r="47" spans="1:23">
      <c r="A47" s="320" t="s">
        <v>476</v>
      </c>
      <c r="B47" s="320"/>
      <c r="C47" s="320"/>
      <c r="D47" s="320"/>
      <c r="E47" s="320"/>
      <c r="F47" s="320"/>
      <c r="G47" s="6">
        <v>39</v>
      </c>
      <c r="H47" s="63">
        <v>0</v>
      </c>
      <c r="I47" s="63">
        <v>0</v>
      </c>
      <c r="J47" s="63">
        <v>0</v>
      </c>
      <c r="K47" s="63">
        <v>0</v>
      </c>
      <c r="L47" s="63"/>
      <c r="M47" s="63">
        <v>0</v>
      </c>
      <c r="N47" s="63">
        <v>0</v>
      </c>
      <c r="O47" s="63">
        <v>0</v>
      </c>
      <c r="P47" s="63">
        <v>0</v>
      </c>
      <c r="Q47" s="63">
        <v>0</v>
      </c>
      <c r="R47" s="63">
        <v>0</v>
      </c>
      <c r="S47" s="63">
        <v>0</v>
      </c>
      <c r="T47" s="63">
        <v>0</v>
      </c>
      <c r="U47" s="67">
        <f t="shared" si="8"/>
        <v>0</v>
      </c>
      <c r="V47" s="63">
        <v>0</v>
      </c>
      <c r="W47" s="67">
        <f t="shared" si="9"/>
        <v>0</v>
      </c>
    </row>
    <row r="48" spans="1:23">
      <c r="A48" s="320" t="s">
        <v>477</v>
      </c>
      <c r="B48" s="320"/>
      <c r="C48" s="320"/>
      <c r="D48" s="320"/>
      <c r="E48" s="320"/>
      <c r="F48" s="320"/>
      <c r="G48" s="6">
        <v>40</v>
      </c>
      <c r="H48" s="65">
        <v>0</v>
      </c>
      <c r="I48" s="65">
        <v>0</v>
      </c>
      <c r="J48" s="65">
        <v>0</v>
      </c>
      <c r="K48" s="65">
        <v>0</v>
      </c>
      <c r="L48" s="65">
        <v>0</v>
      </c>
      <c r="M48" s="65">
        <v>0</v>
      </c>
      <c r="N48" s="63">
        <v>0</v>
      </c>
      <c r="O48" s="63">
        <v>0</v>
      </c>
      <c r="P48" s="63">
        <v>0</v>
      </c>
      <c r="Q48" s="63">
        <v>0</v>
      </c>
      <c r="R48" s="63">
        <v>0</v>
      </c>
      <c r="S48" s="63">
        <v>0</v>
      </c>
      <c r="T48" s="63">
        <v>0</v>
      </c>
      <c r="U48" s="67">
        <f t="shared" si="8"/>
        <v>0</v>
      </c>
      <c r="V48" s="63">
        <v>0</v>
      </c>
      <c r="W48" s="67">
        <f t="shared" si="9"/>
        <v>0</v>
      </c>
    </row>
    <row r="49" spans="1:23" ht="24" customHeight="1">
      <c r="A49" s="320" t="s">
        <v>478</v>
      </c>
      <c r="B49" s="320"/>
      <c r="C49" s="320"/>
      <c r="D49" s="320"/>
      <c r="E49" s="320"/>
      <c r="F49" s="320"/>
      <c r="G49" s="6">
        <v>41</v>
      </c>
      <c r="H49" s="63">
        <v>0</v>
      </c>
      <c r="I49" s="63">
        <v>0</v>
      </c>
      <c r="J49" s="63">
        <v>0</v>
      </c>
      <c r="K49" s="63">
        <v>0</v>
      </c>
      <c r="L49" s="63">
        <v>0</v>
      </c>
      <c r="M49" s="63">
        <v>0</v>
      </c>
      <c r="N49" s="63">
        <v>0</v>
      </c>
      <c r="O49" s="63">
        <v>0</v>
      </c>
      <c r="P49" s="63">
        <v>0</v>
      </c>
      <c r="Q49" s="63">
        <v>0</v>
      </c>
      <c r="R49" s="63">
        <v>0</v>
      </c>
      <c r="S49" s="63">
        <v>0</v>
      </c>
      <c r="T49" s="63">
        <v>0</v>
      </c>
      <c r="U49" s="67">
        <f>H49+I49+J49+K49-L49+M49+N49+O49+P49+Q49+R49+S49+T49</f>
        <v>0</v>
      </c>
      <c r="V49" s="63">
        <v>0</v>
      </c>
      <c r="W49" s="67">
        <f t="shared" si="9"/>
        <v>0</v>
      </c>
    </row>
    <row r="50" spans="1:23" ht="26.25" customHeight="1">
      <c r="A50" s="320" t="s">
        <v>479</v>
      </c>
      <c r="B50" s="320"/>
      <c r="C50" s="320"/>
      <c r="D50" s="320"/>
      <c r="E50" s="320"/>
      <c r="F50" s="320"/>
      <c r="G50" s="6">
        <v>42</v>
      </c>
      <c r="H50" s="63">
        <v>0</v>
      </c>
      <c r="I50" s="63">
        <v>0</v>
      </c>
      <c r="J50" s="63">
        <v>0</v>
      </c>
      <c r="K50" s="63">
        <v>0</v>
      </c>
      <c r="L50" s="63">
        <v>0</v>
      </c>
      <c r="M50" s="63">
        <v>0</v>
      </c>
      <c r="N50" s="63">
        <v>0</v>
      </c>
      <c r="O50" s="63">
        <v>0</v>
      </c>
      <c r="P50" s="63">
        <v>0</v>
      </c>
      <c r="Q50" s="63">
        <v>0</v>
      </c>
      <c r="R50" s="63">
        <v>0</v>
      </c>
      <c r="S50" s="63">
        <v>0</v>
      </c>
      <c r="T50" s="63">
        <v>0</v>
      </c>
      <c r="U50" s="67">
        <f t="shared" si="8"/>
        <v>0</v>
      </c>
      <c r="V50" s="63">
        <v>0</v>
      </c>
      <c r="W50" s="67">
        <f t="shared" si="9"/>
        <v>0</v>
      </c>
    </row>
    <row r="51" spans="1:23" ht="22.5" customHeight="1">
      <c r="A51" s="320" t="s">
        <v>480</v>
      </c>
      <c r="B51" s="320"/>
      <c r="C51" s="320"/>
      <c r="D51" s="320"/>
      <c r="E51" s="320"/>
      <c r="F51" s="320"/>
      <c r="G51" s="6">
        <v>43</v>
      </c>
      <c r="H51" s="63">
        <v>0</v>
      </c>
      <c r="I51" s="63">
        <v>0</v>
      </c>
      <c r="J51" s="63">
        <v>0</v>
      </c>
      <c r="K51" s="63">
        <v>0</v>
      </c>
      <c r="L51" s="63">
        <v>0</v>
      </c>
      <c r="M51" s="63">
        <v>0</v>
      </c>
      <c r="N51" s="63">
        <v>0</v>
      </c>
      <c r="O51" s="63">
        <v>0</v>
      </c>
      <c r="P51" s="63">
        <v>0</v>
      </c>
      <c r="Q51" s="63">
        <v>0</v>
      </c>
      <c r="R51" s="63">
        <v>0</v>
      </c>
      <c r="S51" s="63">
        <v>0</v>
      </c>
      <c r="T51" s="63">
        <v>0</v>
      </c>
      <c r="U51" s="67">
        <f t="shared" si="8"/>
        <v>0</v>
      </c>
      <c r="V51" s="63">
        <v>0</v>
      </c>
      <c r="W51" s="67">
        <f t="shared" si="9"/>
        <v>0</v>
      </c>
    </row>
    <row r="52" spans="1:23">
      <c r="A52" s="320" t="s">
        <v>481</v>
      </c>
      <c r="B52" s="320"/>
      <c r="C52" s="320"/>
      <c r="D52" s="320"/>
      <c r="E52" s="320"/>
      <c r="F52" s="320"/>
      <c r="G52" s="6">
        <v>44</v>
      </c>
      <c r="H52" s="63">
        <v>0</v>
      </c>
      <c r="I52" s="63">
        <v>0</v>
      </c>
      <c r="J52" s="63">
        <v>0</v>
      </c>
      <c r="K52" s="63">
        <v>0</v>
      </c>
      <c r="L52" s="63">
        <v>1234760</v>
      </c>
      <c r="M52" s="63">
        <v>0</v>
      </c>
      <c r="N52" s="63">
        <v>0</v>
      </c>
      <c r="O52" s="63">
        <v>0</v>
      </c>
      <c r="P52" s="63">
        <v>0</v>
      </c>
      <c r="Q52" s="63">
        <v>0</v>
      </c>
      <c r="R52" s="63">
        <v>0</v>
      </c>
      <c r="S52" s="63">
        <v>0</v>
      </c>
      <c r="T52" s="63">
        <v>0</v>
      </c>
      <c r="U52" s="67">
        <f t="shared" si="8"/>
        <v>-1234760</v>
      </c>
      <c r="V52" s="63">
        <v>0</v>
      </c>
      <c r="W52" s="67">
        <f t="shared" si="9"/>
        <v>-1234760</v>
      </c>
    </row>
    <row r="53" spans="1:23">
      <c r="A53" s="320" t="s">
        <v>482</v>
      </c>
      <c r="B53" s="320"/>
      <c r="C53" s="320"/>
      <c r="D53" s="320"/>
      <c r="E53" s="320"/>
      <c r="F53" s="320"/>
      <c r="G53" s="6">
        <v>45</v>
      </c>
      <c r="H53" s="63">
        <v>0</v>
      </c>
      <c r="I53" s="63">
        <v>0</v>
      </c>
      <c r="J53" s="63">
        <v>0</v>
      </c>
      <c r="K53" s="63">
        <v>0</v>
      </c>
      <c r="L53" s="63">
        <v>0</v>
      </c>
      <c r="M53" s="63">
        <v>0</v>
      </c>
      <c r="N53" s="63">
        <v>0</v>
      </c>
      <c r="O53" s="63">
        <v>0</v>
      </c>
      <c r="P53" s="63">
        <v>0</v>
      </c>
      <c r="Q53" s="63">
        <v>0</v>
      </c>
      <c r="R53" s="63">
        <v>0</v>
      </c>
      <c r="S53" s="63">
        <v>-65230956</v>
      </c>
      <c r="T53" s="63">
        <v>0</v>
      </c>
      <c r="U53" s="67">
        <f t="shared" si="8"/>
        <v>-65230956</v>
      </c>
      <c r="V53" s="63">
        <v>0</v>
      </c>
      <c r="W53" s="67">
        <f t="shared" si="9"/>
        <v>-65230956</v>
      </c>
    </row>
    <row r="54" spans="1:23">
      <c r="A54" s="320" t="s">
        <v>483</v>
      </c>
      <c r="B54" s="320"/>
      <c r="C54" s="320"/>
      <c r="D54" s="320"/>
      <c r="E54" s="320"/>
      <c r="F54" s="320"/>
      <c r="G54" s="6">
        <v>46</v>
      </c>
      <c r="H54" s="63">
        <v>0</v>
      </c>
      <c r="I54" s="63">
        <v>0</v>
      </c>
      <c r="J54" s="63">
        <v>0</v>
      </c>
      <c r="K54" s="63">
        <v>-969100</v>
      </c>
      <c r="L54" s="63">
        <v>-969100</v>
      </c>
      <c r="M54" s="63">
        <v>0</v>
      </c>
      <c r="N54" s="63">
        <v>0</v>
      </c>
      <c r="O54" s="63">
        <v>0</v>
      </c>
      <c r="P54" s="63">
        <v>0</v>
      </c>
      <c r="Q54" s="63">
        <v>0</v>
      </c>
      <c r="R54" s="63">
        <v>0</v>
      </c>
      <c r="S54" s="163">
        <v>3268314</v>
      </c>
      <c r="T54" s="63">
        <v>0</v>
      </c>
      <c r="U54" s="67">
        <f t="shared" si="8"/>
        <v>3268314</v>
      </c>
      <c r="V54" s="63">
        <v>0</v>
      </c>
      <c r="W54" s="67">
        <f t="shared" si="9"/>
        <v>3268314</v>
      </c>
    </row>
    <row r="55" spans="1:23">
      <c r="A55" s="320" t="s">
        <v>484</v>
      </c>
      <c r="B55" s="320"/>
      <c r="C55" s="320"/>
      <c r="D55" s="320"/>
      <c r="E55" s="320"/>
      <c r="F55" s="320"/>
      <c r="G55" s="6">
        <v>47</v>
      </c>
      <c r="H55" s="63">
        <v>0</v>
      </c>
      <c r="I55" s="63">
        <v>0</v>
      </c>
      <c r="J55" s="63">
        <v>0</v>
      </c>
      <c r="K55" s="63">
        <v>0</v>
      </c>
      <c r="L55" s="63">
        <v>0</v>
      </c>
      <c r="M55" s="63">
        <v>0</v>
      </c>
      <c r="N55" s="63">
        <v>0</v>
      </c>
      <c r="O55" s="63">
        <v>0</v>
      </c>
      <c r="P55" s="63">
        <v>0</v>
      </c>
      <c r="Q55" s="63">
        <v>0</v>
      </c>
      <c r="R55" s="63">
        <v>0</v>
      </c>
      <c r="S55" s="63">
        <v>0</v>
      </c>
      <c r="T55" s="63">
        <v>0</v>
      </c>
      <c r="U55" s="67">
        <f t="shared" si="8"/>
        <v>0</v>
      </c>
      <c r="V55" s="63">
        <v>0</v>
      </c>
      <c r="W55" s="67">
        <f t="shared" si="9"/>
        <v>0</v>
      </c>
    </row>
    <row r="56" spans="1:23">
      <c r="A56" s="320" t="s">
        <v>485</v>
      </c>
      <c r="B56" s="320"/>
      <c r="C56" s="320"/>
      <c r="D56" s="320"/>
      <c r="E56" s="320"/>
      <c r="F56" s="320"/>
      <c r="G56" s="6">
        <v>48</v>
      </c>
      <c r="H56" s="63">
        <v>0</v>
      </c>
      <c r="I56" s="63">
        <v>0</v>
      </c>
      <c r="J56" s="63">
        <v>0</v>
      </c>
      <c r="K56" s="63">
        <v>0</v>
      </c>
      <c r="L56" s="63">
        <v>0</v>
      </c>
      <c r="M56" s="63">
        <v>0</v>
      </c>
      <c r="N56" s="63">
        <v>0</v>
      </c>
      <c r="O56" s="63">
        <v>0</v>
      </c>
      <c r="P56" s="63">
        <v>0</v>
      </c>
      <c r="Q56" s="63">
        <v>0</v>
      </c>
      <c r="R56" s="63">
        <v>0</v>
      </c>
      <c r="S56" s="63">
        <v>0</v>
      </c>
      <c r="T56" s="63">
        <v>0</v>
      </c>
      <c r="U56" s="67">
        <f t="shared" si="8"/>
        <v>0</v>
      </c>
      <c r="V56" s="63">
        <v>0</v>
      </c>
      <c r="W56" s="67">
        <f t="shared" si="9"/>
        <v>0</v>
      </c>
    </row>
    <row r="57" spans="1:23" ht="25.5" customHeight="1">
      <c r="A57" s="346" t="s">
        <v>486</v>
      </c>
      <c r="B57" s="346"/>
      <c r="C57" s="346"/>
      <c r="D57" s="346"/>
      <c r="E57" s="346"/>
      <c r="F57" s="346"/>
      <c r="G57" s="9">
        <v>49</v>
      </c>
      <c r="H57" s="68">
        <f>SUM(H38:H56)</f>
        <v>133165000</v>
      </c>
      <c r="I57" s="68">
        <f t="shared" ref="I57:W57" si="10">SUM(I38:I56)</f>
        <v>0</v>
      </c>
      <c r="J57" s="68">
        <f t="shared" si="10"/>
        <v>6658250</v>
      </c>
      <c r="K57" s="68">
        <f t="shared" si="10"/>
        <v>13903446</v>
      </c>
      <c r="L57" s="68">
        <f t="shared" si="10"/>
        <v>506200</v>
      </c>
      <c r="M57" s="68">
        <f t="shared" si="10"/>
        <v>0</v>
      </c>
      <c r="N57" s="68">
        <f t="shared" si="10"/>
        <v>0</v>
      </c>
      <c r="O57" s="68">
        <f t="shared" si="10"/>
        <v>0</v>
      </c>
      <c r="P57" s="68">
        <f t="shared" si="10"/>
        <v>0</v>
      </c>
      <c r="Q57" s="68">
        <f t="shared" si="10"/>
        <v>0</v>
      </c>
      <c r="R57" s="68">
        <f t="shared" si="10"/>
        <v>0</v>
      </c>
      <c r="S57" s="68">
        <f t="shared" si="10"/>
        <v>77382005</v>
      </c>
      <c r="T57" s="68">
        <f t="shared" si="10"/>
        <v>76490881</v>
      </c>
      <c r="U57" s="68">
        <f t="shared" si="10"/>
        <v>307093382</v>
      </c>
      <c r="V57" s="68">
        <f t="shared" si="10"/>
        <v>0</v>
      </c>
      <c r="W57" s="68">
        <f t="shared" si="10"/>
        <v>307093382</v>
      </c>
    </row>
    <row r="58" spans="1:23">
      <c r="A58" s="339" t="s">
        <v>487</v>
      </c>
      <c r="B58" s="340"/>
      <c r="C58" s="340"/>
      <c r="D58" s="340"/>
      <c r="E58" s="340"/>
      <c r="F58" s="340"/>
      <c r="G58" s="340"/>
      <c r="H58" s="340"/>
      <c r="I58" s="340"/>
      <c r="J58" s="340"/>
      <c r="K58" s="340"/>
      <c r="L58" s="340"/>
      <c r="M58" s="340"/>
      <c r="N58" s="340"/>
      <c r="O58" s="340"/>
      <c r="P58" s="340"/>
      <c r="Q58" s="340"/>
      <c r="R58" s="340"/>
      <c r="S58" s="340"/>
      <c r="T58" s="340"/>
      <c r="U58" s="340"/>
      <c r="V58" s="340"/>
      <c r="W58" s="340"/>
    </row>
    <row r="59" spans="1:23" ht="31.5" customHeight="1">
      <c r="A59" s="344" t="s">
        <v>488</v>
      </c>
      <c r="B59" s="344"/>
      <c r="C59" s="344"/>
      <c r="D59" s="344"/>
      <c r="E59" s="344"/>
      <c r="F59" s="344"/>
      <c r="G59" s="6">
        <v>50</v>
      </c>
      <c r="H59" s="67">
        <f>SUM(H40:H48)</f>
        <v>0</v>
      </c>
      <c r="I59" s="67">
        <f t="shared" ref="I59:W59" si="11">SUM(I40:I48)</f>
        <v>0</v>
      </c>
      <c r="J59" s="67">
        <f t="shared" si="11"/>
        <v>0</v>
      </c>
      <c r="K59" s="67">
        <f t="shared" si="11"/>
        <v>0</v>
      </c>
      <c r="L59" s="67">
        <f t="shared" si="11"/>
        <v>0</v>
      </c>
      <c r="M59" s="67">
        <f t="shared" si="11"/>
        <v>0</v>
      </c>
      <c r="N59" s="67">
        <f t="shared" si="11"/>
        <v>0</v>
      </c>
      <c r="O59" s="67">
        <f t="shared" si="11"/>
        <v>0</v>
      </c>
      <c r="P59" s="67">
        <f t="shared" si="11"/>
        <v>0</v>
      </c>
      <c r="Q59" s="67">
        <f t="shared" si="11"/>
        <v>0</v>
      </c>
      <c r="R59" s="67">
        <f t="shared" si="11"/>
        <v>0</v>
      </c>
      <c r="S59" s="67">
        <f t="shared" si="11"/>
        <v>0</v>
      </c>
      <c r="T59" s="67">
        <f t="shared" si="11"/>
        <v>0</v>
      </c>
      <c r="U59" s="67">
        <f t="shared" si="11"/>
        <v>0</v>
      </c>
      <c r="V59" s="67">
        <f t="shared" si="11"/>
        <v>0</v>
      </c>
      <c r="W59" s="67">
        <f t="shared" si="11"/>
        <v>0</v>
      </c>
    </row>
    <row r="60" spans="1:23" ht="27.75" customHeight="1">
      <c r="A60" s="344" t="s">
        <v>489</v>
      </c>
      <c r="B60" s="344"/>
      <c r="C60" s="344"/>
      <c r="D60" s="344"/>
      <c r="E60" s="344"/>
      <c r="F60" s="344"/>
      <c r="G60" s="6">
        <v>51</v>
      </c>
      <c r="H60" s="67">
        <f>H39+H59</f>
        <v>0</v>
      </c>
      <c r="I60" s="67">
        <f t="shared" ref="I60:W60" si="12">I39+I59</f>
        <v>0</v>
      </c>
      <c r="J60" s="67">
        <f t="shared" si="12"/>
        <v>0</v>
      </c>
      <c r="K60" s="67">
        <f t="shared" si="12"/>
        <v>0</v>
      </c>
      <c r="L60" s="67">
        <f t="shared" si="12"/>
        <v>0</v>
      </c>
      <c r="M60" s="67">
        <f t="shared" si="12"/>
        <v>0</v>
      </c>
      <c r="N60" s="67">
        <f t="shared" si="12"/>
        <v>0</v>
      </c>
      <c r="O60" s="67">
        <f t="shared" si="12"/>
        <v>0</v>
      </c>
      <c r="P60" s="67">
        <f t="shared" si="12"/>
        <v>0</v>
      </c>
      <c r="Q60" s="67">
        <f t="shared" si="12"/>
        <v>0</v>
      </c>
      <c r="R60" s="67">
        <f t="shared" si="12"/>
        <v>0</v>
      </c>
      <c r="S60" s="67">
        <f t="shared" si="12"/>
        <v>0</v>
      </c>
      <c r="T60" s="67">
        <f t="shared" si="12"/>
        <v>76490881</v>
      </c>
      <c r="U60" s="67">
        <f t="shared" si="12"/>
        <v>76490881</v>
      </c>
      <c r="V60" s="67">
        <f t="shared" si="12"/>
        <v>0</v>
      </c>
      <c r="W60" s="67">
        <f t="shared" si="12"/>
        <v>76490881</v>
      </c>
    </row>
    <row r="61" spans="1:23" ht="29.25" customHeight="1">
      <c r="A61" s="345" t="s">
        <v>490</v>
      </c>
      <c r="B61" s="345"/>
      <c r="C61" s="345"/>
      <c r="D61" s="345"/>
      <c r="E61" s="345"/>
      <c r="F61" s="345"/>
      <c r="G61" s="9">
        <v>52</v>
      </c>
      <c r="H61" s="68">
        <f>SUM(H49:H56)</f>
        <v>0</v>
      </c>
      <c r="I61" s="68">
        <f t="shared" ref="I61:W61" si="13">SUM(I49:I56)</f>
        <v>0</v>
      </c>
      <c r="J61" s="68">
        <f t="shared" si="13"/>
        <v>0</v>
      </c>
      <c r="K61" s="68">
        <f t="shared" si="13"/>
        <v>-969100</v>
      </c>
      <c r="L61" s="68">
        <f t="shared" si="13"/>
        <v>265660</v>
      </c>
      <c r="M61" s="68">
        <f t="shared" si="13"/>
        <v>0</v>
      </c>
      <c r="N61" s="68">
        <f t="shared" si="13"/>
        <v>0</v>
      </c>
      <c r="O61" s="68">
        <f t="shared" si="13"/>
        <v>0</v>
      </c>
      <c r="P61" s="68">
        <f t="shared" si="13"/>
        <v>0</v>
      </c>
      <c r="Q61" s="68">
        <f t="shared" si="13"/>
        <v>0</v>
      </c>
      <c r="R61" s="68">
        <f t="shared" si="13"/>
        <v>0</v>
      </c>
      <c r="S61" s="68">
        <f t="shared" si="13"/>
        <v>-61962642</v>
      </c>
      <c r="T61" s="68">
        <f t="shared" si="13"/>
        <v>0</v>
      </c>
      <c r="U61" s="68">
        <f t="shared" si="13"/>
        <v>-63197402</v>
      </c>
      <c r="V61" s="68">
        <f t="shared" si="13"/>
        <v>0</v>
      </c>
      <c r="W61" s="68">
        <f t="shared" si="13"/>
        <v>-63197402</v>
      </c>
    </row>
  </sheetData>
  <sheetProtection algorithmName="SHA-512" hashValue="aXmCJTm/YZpb8CkvF2Rx60V4PA21l1ssCIDBAqu5jXj+eojt5o5yfLX99YP7Cz0hcSbk/8XesnFwsYHBACbShw==" saltValue="64LKEPu1TdA5iQO6xuM67w==" spinCount="100000" sheet="1" objects="1" scenarios="1"/>
  <protectedRanges>
    <protectedRange sqref="E2" name="Range1_1"/>
    <protectedRange sqref="G2" name="Range1"/>
  </protectedRanges>
  <mergeCells count="64">
    <mergeCell ref="A60:F60"/>
    <mergeCell ref="A61:F61"/>
    <mergeCell ref="A54:F54"/>
    <mergeCell ref="A55:F55"/>
    <mergeCell ref="A56:F56"/>
    <mergeCell ref="A57:F57"/>
    <mergeCell ref="A58:W58"/>
    <mergeCell ref="A59:F59"/>
    <mergeCell ref="A53:F53"/>
    <mergeCell ref="A42:F42"/>
    <mergeCell ref="A43:F43"/>
    <mergeCell ref="A44:F44"/>
    <mergeCell ref="A45:F45"/>
    <mergeCell ref="A46:F46"/>
    <mergeCell ref="A47:F47"/>
    <mergeCell ref="A48:F48"/>
    <mergeCell ref="A49:F49"/>
    <mergeCell ref="A50:F50"/>
    <mergeCell ref="A51:F51"/>
    <mergeCell ref="A52:F52"/>
    <mergeCell ref="A41:F41"/>
    <mergeCell ref="A30:W30"/>
    <mergeCell ref="A31:F31"/>
    <mergeCell ref="A32:F32"/>
    <mergeCell ref="A33:F33"/>
    <mergeCell ref="A34:W34"/>
    <mergeCell ref="A35:F35"/>
    <mergeCell ref="A36:F36"/>
    <mergeCell ref="A37:F37"/>
    <mergeCell ref="A38:F38"/>
    <mergeCell ref="A39:F39"/>
    <mergeCell ref="A40:F40"/>
    <mergeCell ref="A29:F29"/>
    <mergeCell ref="A17:F17"/>
    <mergeCell ref="A18:F18"/>
    <mergeCell ref="A19:F19"/>
    <mergeCell ref="A20:F20"/>
    <mergeCell ref="A21:F21"/>
    <mergeCell ref="A22:F22"/>
    <mergeCell ref="A24:F24"/>
    <mergeCell ref="A25:F25"/>
    <mergeCell ref="A26:F26"/>
    <mergeCell ref="A27:F27"/>
    <mergeCell ref="A28:F28"/>
    <mergeCell ref="V3:V4"/>
    <mergeCell ref="W3:W4"/>
    <mergeCell ref="A5:F5"/>
    <mergeCell ref="A6:W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U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Incorrect entry" error="You can enter only positive whole numbers."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Incorrect entry" error="You can enter only whole numbers."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Incorrect entry" error="You can enter only whole numbers."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1:W33 H35:W57 H59:W61 H7:W29" xr:uid="{00000000-0002-0000-0500-000004000000}">
      <formula1>9999999999</formula1>
    </dataValidation>
  </dataValidations>
  <pageMargins left="0.75" right="0.75" top="1" bottom="1" header="0.5" footer="0.5"/>
  <pageSetup paperSize="9" scale="39" orientation="landscape" r:id="rId1"/>
  <rowBreaks count="1" manualBreakCount="1">
    <brk id="61" max="23" man="1"/>
  </rowBreaks>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33"/>
  <sheetViews>
    <sheetView zoomScale="90" zoomScaleNormal="90" workbookViewId="0">
      <selection activeCell="M45" sqref="M45"/>
    </sheetView>
  </sheetViews>
  <sheetFormatPr defaultRowHeight="12.75"/>
  <cols>
    <col min="1" max="1" width="4.140625" style="141" customWidth="1"/>
    <col min="2" max="2" width="21" style="141" customWidth="1"/>
    <col min="3" max="3" width="12.140625" style="141" customWidth="1"/>
    <col min="4" max="5" width="10.42578125" style="141" customWidth="1"/>
    <col min="6" max="6" width="11.140625" style="141" customWidth="1"/>
    <col min="7" max="7" width="10.5703125" style="141" customWidth="1"/>
    <col min="8" max="10" width="10.140625" style="141" bestFit="1" customWidth="1"/>
    <col min="11" max="12" width="10.140625" style="141" customWidth="1"/>
    <col min="13" max="13" width="17.140625" style="141" bestFit="1" customWidth="1"/>
    <col min="14" max="14" width="15.5703125" style="141" bestFit="1" customWidth="1"/>
  </cols>
  <sheetData>
    <row r="1" spans="1:14" ht="12.75" customHeight="1">
      <c r="A1" s="123"/>
      <c r="B1" s="123"/>
      <c r="C1" s="123"/>
      <c r="D1" s="123"/>
      <c r="E1" s="123"/>
      <c r="F1" s="123"/>
      <c r="G1" s="123"/>
      <c r="H1" s="123"/>
      <c r="I1" s="123"/>
      <c r="J1" s="123"/>
      <c r="K1" s="123"/>
      <c r="L1" s="123"/>
      <c r="M1" s="123"/>
      <c r="N1" s="123"/>
    </row>
    <row r="2" spans="1:14" ht="15.75">
      <c r="A2" s="347" t="s">
        <v>495</v>
      </c>
      <c r="B2" s="347"/>
      <c r="C2" s="347"/>
      <c r="D2" s="347"/>
      <c r="E2" s="347"/>
      <c r="F2" s="347"/>
      <c r="G2" s="347"/>
      <c r="H2" s="347"/>
      <c r="I2" s="347"/>
      <c r="J2" s="347"/>
      <c r="K2" s="347"/>
      <c r="L2" s="347"/>
      <c r="M2" s="347"/>
      <c r="N2" s="347"/>
    </row>
    <row r="3" spans="1:14">
      <c r="A3" s="123"/>
      <c r="B3" s="123"/>
      <c r="C3" s="123"/>
      <c r="D3" s="123"/>
      <c r="E3" s="123"/>
      <c r="F3" s="123"/>
      <c r="G3" s="123"/>
      <c r="H3" s="123"/>
      <c r="I3" s="123"/>
      <c r="J3" s="123"/>
      <c r="K3" s="123"/>
      <c r="L3" s="123"/>
      <c r="M3" s="123"/>
      <c r="N3" s="123"/>
    </row>
    <row r="4" spans="1:14">
      <c r="A4" s="348"/>
      <c r="B4" s="348"/>
      <c r="C4" s="348"/>
      <c r="D4" s="348"/>
      <c r="E4" s="348"/>
      <c r="F4" s="348"/>
      <c r="G4" s="348"/>
      <c r="H4" s="348"/>
      <c r="I4" s="348"/>
      <c r="J4" s="348"/>
      <c r="K4" s="348"/>
      <c r="L4" s="348"/>
      <c r="M4" s="348"/>
      <c r="N4" s="348"/>
    </row>
    <row r="5" spans="1:14" ht="14.25">
      <c r="A5" s="124" t="s">
        <v>491</v>
      </c>
      <c r="B5" s="125" t="s">
        <v>496</v>
      </c>
      <c r="C5" s="126"/>
      <c r="D5" s="126"/>
      <c r="E5" s="126"/>
      <c r="F5" s="126"/>
      <c r="G5" s="126"/>
      <c r="H5" s="126"/>
      <c r="I5" s="126"/>
      <c r="J5" s="126"/>
      <c r="K5" s="126"/>
      <c r="L5" s="126"/>
      <c r="M5" s="126"/>
      <c r="N5" s="123"/>
    </row>
    <row r="6" spans="1:14" ht="14.25">
      <c r="A6" s="127"/>
      <c r="B6" s="126"/>
      <c r="C6" s="349"/>
      <c r="D6" s="349"/>
      <c r="E6" s="349"/>
      <c r="F6" s="349"/>
      <c r="G6" s="349"/>
      <c r="H6" s="349"/>
      <c r="I6" s="128"/>
      <c r="J6" s="128"/>
      <c r="K6" s="128"/>
      <c r="L6" s="128"/>
      <c r="M6" s="126"/>
      <c r="N6" s="123"/>
    </row>
    <row r="7" spans="1:14">
      <c r="A7" s="127"/>
      <c r="B7" s="129"/>
      <c r="C7" s="349" t="s">
        <v>497</v>
      </c>
      <c r="D7" s="349"/>
      <c r="E7" s="349" t="s">
        <v>498</v>
      </c>
      <c r="F7" s="349"/>
      <c r="G7" s="349" t="s">
        <v>499</v>
      </c>
      <c r="H7" s="349"/>
      <c r="I7" s="351" t="s">
        <v>500</v>
      </c>
      <c r="J7" s="351"/>
      <c r="K7" s="351" t="s">
        <v>501</v>
      </c>
      <c r="L7" s="351"/>
      <c r="M7" s="349" t="s">
        <v>502</v>
      </c>
      <c r="N7" s="349"/>
    </row>
    <row r="8" spans="1:14">
      <c r="A8" s="127"/>
      <c r="B8" s="130"/>
      <c r="C8" s="131" t="s">
        <v>539</v>
      </c>
      <c r="D8" s="131" t="s">
        <v>531</v>
      </c>
      <c r="E8" s="131" t="str">
        <f t="shared" ref="E8:J8" si="0">+C8</f>
        <v>31.12.2020.</v>
      </c>
      <c r="F8" s="131" t="str">
        <f t="shared" si="0"/>
        <v>31.12.2019.</v>
      </c>
      <c r="G8" s="131" t="str">
        <f t="shared" si="0"/>
        <v>31.12.2020.</v>
      </c>
      <c r="H8" s="131" t="str">
        <f t="shared" si="0"/>
        <v>31.12.2019.</v>
      </c>
      <c r="I8" s="131" t="str">
        <f t="shared" si="0"/>
        <v>31.12.2020.</v>
      </c>
      <c r="J8" s="131" t="str">
        <f t="shared" si="0"/>
        <v>31.12.2019.</v>
      </c>
      <c r="K8" s="131" t="str">
        <f>+I8</f>
        <v>31.12.2020.</v>
      </c>
      <c r="L8" s="131" t="str">
        <f>+J8</f>
        <v>31.12.2019.</v>
      </c>
      <c r="M8" s="131" t="str">
        <f>+I8</f>
        <v>31.12.2020.</v>
      </c>
      <c r="N8" s="131" t="str">
        <f>+J8</f>
        <v>31.12.2019.</v>
      </c>
    </row>
    <row r="9" spans="1:14">
      <c r="A9" s="127"/>
      <c r="B9" s="132"/>
      <c r="C9" s="133" t="s">
        <v>503</v>
      </c>
      <c r="D9" s="133" t="s">
        <v>503</v>
      </c>
      <c r="E9" s="133" t="s">
        <v>504</v>
      </c>
      <c r="F9" s="134" t="s">
        <v>504</v>
      </c>
      <c r="G9" s="134" t="s">
        <v>504</v>
      </c>
      <c r="H9" s="133" t="s">
        <v>503</v>
      </c>
      <c r="I9" s="133" t="s">
        <v>503</v>
      </c>
      <c r="J9" s="133" t="s">
        <v>503</v>
      </c>
      <c r="K9" s="133"/>
      <c r="L9" s="133"/>
      <c r="M9" s="133" t="s">
        <v>503</v>
      </c>
      <c r="N9" s="133" t="s">
        <v>503</v>
      </c>
    </row>
    <row r="10" spans="1:14">
      <c r="A10" s="127"/>
      <c r="B10" s="132"/>
      <c r="C10" s="133"/>
      <c r="D10" s="133"/>
      <c r="E10" s="133"/>
      <c r="F10" s="134"/>
      <c r="G10" s="134"/>
      <c r="H10" s="133"/>
      <c r="I10" s="133"/>
      <c r="J10" s="133"/>
      <c r="K10" s="133"/>
      <c r="L10" s="133"/>
      <c r="M10" s="133"/>
      <c r="N10" s="133"/>
    </row>
    <row r="11" spans="1:14">
      <c r="A11" s="127"/>
      <c r="B11" s="135" t="s">
        <v>505</v>
      </c>
      <c r="C11" s="161">
        <v>938021.14563000004</v>
      </c>
      <c r="D11" s="161">
        <v>971109.81862000003</v>
      </c>
      <c r="E11" s="161">
        <v>455870.12855999998</v>
      </c>
      <c r="F11" s="161">
        <v>563320.56897999998</v>
      </c>
      <c r="G11" s="162">
        <v>15243.814839999999</v>
      </c>
      <c r="H11" s="162">
        <v>3668.48549</v>
      </c>
      <c r="I11" s="162">
        <v>8079.2734</v>
      </c>
      <c r="J11" s="162">
        <v>7199.7202200000002</v>
      </c>
      <c r="K11" s="160"/>
      <c r="L11" s="160"/>
      <c r="M11" s="136">
        <f>+C11+E11+G11+I11+K11</f>
        <v>1417214.36243</v>
      </c>
      <c r="N11" s="136">
        <f>+D11+F11+H11+J11+L11</f>
        <v>1545298.5933100001</v>
      </c>
    </row>
    <row r="12" spans="1:14">
      <c r="A12" s="127"/>
      <c r="B12" s="135" t="s">
        <v>506</v>
      </c>
      <c r="C12" s="161">
        <v>76920.794429728703</v>
      </c>
      <c r="D12" s="161">
        <v>82568.722433172006</v>
      </c>
      <c r="E12" s="161">
        <v>38195.192146022986</v>
      </c>
      <c r="F12" s="161">
        <v>38691.526231876698</v>
      </c>
      <c r="G12" s="162">
        <v>791.66531999999927</v>
      </c>
      <c r="H12" s="162">
        <v>2611.6213400000001</v>
      </c>
      <c r="I12" s="162">
        <v>298.10370424843234</v>
      </c>
      <c r="J12" s="162">
        <v>158.113014951293</v>
      </c>
      <c r="K12" s="162">
        <v>-33714.107659999994</v>
      </c>
      <c r="L12" s="162">
        <v>-30452.549299999999</v>
      </c>
      <c r="M12" s="136">
        <f>+C12+E12+G12+I12+K12</f>
        <v>82491.647940000126</v>
      </c>
      <c r="N12" s="136">
        <f>+D12+F12+H12+J12+L12</f>
        <v>93577.433720000001</v>
      </c>
    </row>
    <row r="13" spans="1:14" ht="14.25">
      <c r="A13" s="127"/>
      <c r="B13" s="126"/>
      <c r="C13" s="137"/>
      <c r="D13" s="137"/>
      <c r="E13" s="137"/>
      <c r="F13" s="137"/>
      <c r="G13" s="137"/>
      <c r="H13" s="137"/>
      <c r="I13" s="137"/>
      <c r="J13" s="137"/>
      <c r="K13" s="137"/>
      <c r="L13" s="137"/>
      <c r="M13" s="137"/>
      <c r="N13" s="137"/>
    </row>
    <row r="14" spans="1:14" ht="14.25">
      <c r="A14" s="124" t="s">
        <v>492</v>
      </c>
      <c r="B14" s="125" t="s">
        <v>507</v>
      </c>
      <c r="C14" s="126"/>
      <c r="D14" s="126"/>
      <c r="E14" s="126"/>
      <c r="F14" s="126"/>
      <c r="G14" s="126"/>
      <c r="H14" s="126"/>
      <c r="I14" s="126"/>
      <c r="J14" s="126"/>
      <c r="K14" s="126"/>
      <c r="L14" s="126"/>
      <c r="M14" s="156"/>
      <c r="N14" s="157"/>
    </row>
    <row r="15" spans="1:14">
      <c r="A15" s="138"/>
      <c r="B15" s="139"/>
      <c r="C15" s="140" t="str">
        <f>+C8</f>
        <v>31.12.2020.</v>
      </c>
      <c r="D15" s="140" t="str">
        <f>+D8</f>
        <v>31.12.2019.</v>
      </c>
      <c r="E15" s="138"/>
      <c r="G15" s="138"/>
      <c r="H15" s="138"/>
      <c r="I15" s="138"/>
      <c r="J15" s="138"/>
      <c r="K15" s="138"/>
      <c r="L15" s="138"/>
      <c r="M15" s="138"/>
      <c r="N15" s="123"/>
    </row>
    <row r="16" spans="1:14">
      <c r="A16" s="138"/>
      <c r="B16" s="139"/>
      <c r="C16" s="134" t="s">
        <v>503</v>
      </c>
      <c r="D16" s="133" t="s">
        <v>503</v>
      </c>
      <c r="E16" s="138"/>
      <c r="F16" s="138"/>
      <c r="G16" s="138"/>
      <c r="H16" s="138"/>
      <c r="I16" s="138"/>
      <c r="J16" s="138"/>
      <c r="K16" s="138"/>
      <c r="L16" s="138"/>
      <c r="M16" s="158"/>
      <c r="N16" s="158"/>
    </row>
    <row r="17" spans="1:14">
      <c r="A17" s="138"/>
      <c r="B17" s="139"/>
      <c r="C17" s="142"/>
      <c r="D17" s="142"/>
      <c r="E17" s="138"/>
      <c r="F17" s="138"/>
      <c r="G17" s="138"/>
      <c r="H17" s="138"/>
      <c r="I17" s="138"/>
      <c r="J17" s="138"/>
      <c r="K17" s="138"/>
      <c r="L17" s="138"/>
      <c r="M17" s="138"/>
      <c r="N17" s="123"/>
    </row>
    <row r="18" spans="1:14" ht="13.5" thickBot="1">
      <c r="A18" s="138"/>
      <c r="B18" s="139" t="s">
        <v>508</v>
      </c>
      <c r="C18" s="143">
        <v>931383.55929999996</v>
      </c>
      <c r="D18" s="143">
        <v>864613.05200000003</v>
      </c>
      <c r="E18" s="138"/>
      <c r="F18" s="138"/>
      <c r="G18" s="138"/>
      <c r="H18" s="144"/>
      <c r="I18" s="144"/>
      <c r="J18" s="144"/>
      <c r="K18" s="144"/>
      <c r="L18" s="144"/>
      <c r="M18" s="138"/>
      <c r="N18" s="123"/>
    </row>
    <row r="19" spans="1:14">
      <c r="A19" s="138"/>
      <c r="B19" s="139"/>
      <c r="C19" s="145"/>
      <c r="D19" s="145"/>
      <c r="E19" s="138"/>
      <c r="F19" s="138"/>
      <c r="G19" s="138"/>
      <c r="H19" s="138"/>
      <c r="I19" s="138"/>
      <c r="J19" s="138"/>
      <c r="K19" s="138"/>
      <c r="L19" s="138"/>
      <c r="M19" s="138"/>
      <c r="N19" s="123"/>
    </row>
    <row r="20" spans="1:14" ht="13.5" thickBot="1">
      <c r="A20" s="138"/>
      <c r="B20" s="139" t="s">
        <v>509</v>
      </c>
      <c r="C20" s="143">
        <v>333983.78685999999</v>
      </c>
      <c r="D20" s="143">
        <v>654697.84600000002</v>
      </c>
      <c r="E20" s="138"/>
      <c r="F20" s="138"/>
      <c r="G20" s="138"/>
      <c r="H20" s="138"/>
      <c r="I20" s="138"/>
      <c r="J20" s="138"/>
      <c r="K20" s="138"/>
      <c r="L20" s="138"/>
      <c r="M20" s="138"/>
      <c r="N20" s="123"/>
    </row>
    <row r="21" spans="1:14">
      <c r="A21" s="138"/>
      <c r="B21" s="138"/>
      <c r="C21" s="138"/>
      <c r="D21" s="138"/>
      <c r="E21" s="138"/>
      <c r="F21" s="138"/>
      <c r="G21" s="138"/>
      <c r="H21" s="138"/>
      <c r="I21" s="138"/>
      <c r="J21" s="138"/>
      <c r="K21" s="138"/>
      <c r="L21" s="138"/>
      <c r="M21" s="138"/>
      <c r="N21" s="123"/>
    </row>
    <row r="22" spans="1:14">
      <c r="A22" s="146" t="s">
        <v>493</v>
      </c>
      <c r="B22" s="125" t="s">
        <v>510</v>
      </c>
      <c r="C22" s="139"/>
      <c r="D22" s="139"/>
      <c r="E22" s="138"/>
      <c r="F22" s="138"/>
      <c r="G22" s="138"/>
      <c r="H22" s="138"/>
      <c r="I22" s="138"/>
      <c r="J22" s="138"/>
      <c r="K22" s="138"/>
      <c r="L22" s="138"/>
      <c r="M22" s="138"/>
      <c r="N22" s="123"/>
    </row>
    <row r="23" spans="1:14">
      <c r="A23" s="146"/>
      <c r="B23" s="147"/>
      <c r="C23" s="139"/>
      <c r="D23" s="139"/>
      <c r="E23" s="138"/>
      <c r="F23" s="138"/>
      <c r="G23" s="138"/>
      <c r="H23" s="138"/>
      <c r="I23" s="138"/>
      <c r="J23" s="138"/>
      <c r="K23" s="138"/>
      <c r="L23" s="138"/>
      <c r="M23" s="138"/>
      <c r="N23" s="123"/>
    </row>
    <row r="24" spans="1:14">
      <c r="A24" s="138"/>
      <c r="B24" s="139"/>
      <c r="C24" s="148" t="str">
        <f>+C15</f>
        <v>31.12.2020.</v>
      </c>
      <c r="D24" s="149" t="s">
        <v>531</v>
      </c>
      <c r="E24" s="138"/>
      <c r="F24" s="138"/>
      <c r="G24" s="138"/>
      <c r="H24" s="138"/>
      <c r="I24" s="138"/>
      <c r="J24" s="138"/>
      <c r="K24" s="138"/>
      <c r="L24" s="138"/>
      <c r="M24" s="138"/>
      <c r="N24" s="123"/>
    </row>
    <row r="25" spans="1:14">
      <c r="A25" s="138"/>
      <c r="B25" s="139"/>
      <c r="C25" s="134" t="s">
        <v>503</v>
      </c>
      <c r="D25" s="134" t="s">
        <v>503</v>
      </c>
      <c r="E25" s="138"/>
      <c r="F25" s="138"/>
      <c r="G25" s="138"/>
      <c r="H25" s="138"/>
      <c r="I25" s="144"/>
      <c r="J25" s="144"/>
      <c r="K25" s="144"/>
      <c r="L25" s="144"/>
      <c r="M25" s="138"/>
      <c r="N25" s="123"/>
    </row>
    <row r="26" spans="1:14">
      <c r="A26" s="138"/>
      <c r="B26" s="139"/>
      <c r="C26" s="142"/>
      <c r="D26" s="142"/>
      <c r="E26" s="138"/>
      <c r="F26" s="138"/>
      <c r="G26" s="138"/>
      <c r="H26" s="138"/>
      <c r="I26" s="159"/>
      <c r="J26" s="159"/>
      <c r="K26" s="159"/>
      <c r="L26" s="159"/>
      <c r="M26" s="138"/>
      <c r="N26" s="123"/>
    </row>
    <row r="27" spans="1:14" ht="13.5" thickBot="1">
      <c r="A27" s="138"/>
      <c r="B27" s="139" t="s">
        <v>511</v>
      </c>
      <c r="C27" s="150">
        <v>97932.676200000002</v>
      </c>
      <c r="D27" s="150">
        <v>124555.52899999999</v>
      </c>
      <c r="E27" s="151"/>
      <c r="F27" s="151"/>
      <c r="G27" s="138"/>
      <c r="H27" s="151"/>
      <c r="I27" s="159"/>
      <c r="J27" s="159"/>
      <c r="K27" s="159"/>
      <c r="L27" s="159"/>
      <c r="M27" s="138"/>
      <c r="N27" s="123"/>
    </row>
    <row r="28" spans="1:14">
      <c r="A28" s="138"/>
      <c r="B28" s="139"/>
      <c r="C28" s="145"/>
      <c r="D28" s="145"/>
      <c r="E28" s="138"/>
      <c r="F28" s="138"/>
      <c r="G28" s="138"/>
      <c r="H28" s="138"/>
      <c r="I28" s="138"/>
      <c r="J28" s="138"/>
      <c r="K28" s="138"/>
      <c r="L28" s="138"/>
      <c r="M28" s="138"/>
      <c r="N28" s="123"/>
    </row>
    <row r="29" spans="1:14" ht="13.5" thickBot="1">
      <c r="A29" s="138"/>
      <c r="B29" s="139" t="s">
        <v>512</v>
      </c>
      <c r="C29" s="150">
        <v>29758.425910000002</v>
      </c>
      <c r="D29" s="150">
        <v>104505.31600000001</v>
      </c>
      <c r="E29" s="151"/>
      <c r="F29" s="151"/>
      <c r="G29" s="138"/>
      <c r="H29" s="138"/>
      <c r="I29" s="138"/>
      <c r="J29" s="138"/>
      <c r="K29" s="138"/>
      <c r="L29" s="138"/>
      <c r="M29" s="138"/>
      <c r="N29" s="123"/>
    </row>
    <row r="30" spans="1:14">
      <c r="A30" s="123"/>
      <c r="B30" s="139"/>
      <c r="C30" s="145"/>
      <c r="D30" s="145"/>
      <c r="E30" s="123"/>
      <c r="F30" s="123"/>
      <c r="G30" s="123"/>
      <c r="H30" s="123"/>
      <c r="I30" s="123"/>
      <c r="J30" s="123"/>
      <c r="K30" s="123"/>
      <c r="L30" s="123"/>
      <c r="M30" s="123"/>
      <c r="N30" s="123"/>
    </row>
    <row r="31" spans="1:14" ht="12.95" customHeight="1">
      <c r="A31" s="152" t="s">
        <v>494</v>
      </c>
      <c r="B31" s="350" t="s">
        <v>535</v>
      </c>
      <c r="C31" s="350"/>
      <c r="D31" s="350"/>
      <c r="E31" s="350"/>
      <c r="F31" s="350"/>
      <c r="G31" s="350"/>
      <c r="H31" s="350"/>
      <c r="I31" s="350"/>
      <c r="J31" s="350"/>
      <c r="K31" s="350"/>
      <c r="L31" s="350"/>
      <c r="M31" s="350"/>
      <c r="N31" s="350"/>
    </row>
    <row r="32" spans="1:14">
      <c r="A32" s="153"/>
      <c r="B32" s="350"/>
      <c r="C32" s="350"/>
      <c r="D32" s="350"/>
      <c r="E32" s="350"/>
      <c r="F32" s="350"/>
      <c r="G32" s="350"/>
      <c r="H32" s="350"/>
      <c r="I32" s="350"/>
      <c r="J32" s="350"/>
      <c r="K32" s="350"/>
      <c r="L32" s="350"/>
      <c r="M32" s="350"/>
      <c r="N32" s="350"/>
    </row>
    <row r="33" spans="1:14">
      <c r="A33" s="154"/>
      <c r="B33" s="155"/>
      <c r="C33" s="155"/>
      <c r="D33" s="155"/>
      <c r="E33" s="155"/>
      <c r="F33" s="155"/>
      <c r="G33" s="155"/>
      <c r="H33" s="155"/>
      <c r="I33" s="155"/>
      <c r="J33" s="155"/>
      <c r="K33" s="155"/>
      <c r="L33" s="155"/>
      <c r="M33" s="155"/>
      <c r="N33" s="155"/>
    </row>
  </sheetData>
  <mergeCells count="12">
    <mergeCell ref="B31:N32"/>
    <mergeCell ref="M7:N7"/>
    <mergeCell ref="C7:D7"/>
    <mergeCell ref="E7:F7"/>
    <mergeCell ref="G7:H7"/>
    <mergeCell ref="I7:J7"/>
    <mergeCell ref="K7:L7"/>
    <mergeCell ref="A2:N2"/>
    <mergeCell ref="A4:N4"/>
    <mergeCell ref="C6:D6"/>
    <mergeCell ref="E6:F6"/>
    <mergeCell ref="G6:H6"/>
  </mergeCells>
  <pageMargins left="0.7" right="0.7" top="0.75" bottom="0.75" header="0.3" footer="0.3"/>
  <customProperties>
    <customPr name="EpmWorksheetKeyString_GUI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purl.org/dc/terms/"/>
    <ds:schemaRef ds:uri="http://schemas.microsoft.com/office/infopath/2007/PartnerControls"/>
    <ds:schemaRef ds:uri="22baa3bd-a2fa-4ea9-9ebb-3a9c6a55952b"/>
    <ds:schemaRef ds:uri="d8745bc5-821e-4205-946a-621c2da728c8"/>
    <ds:schemaRef ds:uri="http://www.w3.org/XML/1998/namespace"/>
    <ds:schemaRef ds:uri="http://purl.org/dc/dcmitype/"/>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ETK_TFI_POD_20Q4_eng</dc:title>
  <dc:creator/>
  <cp:lastModifiedBy>Stanislav Marusic</cp:lastModifiedBy>
  <cp:lastPrinted>2018-04-25T06:49:36Z</cp:lastPrinted>
  <dcterms:created xsi:type="dcterms:W3CDTF">2008-10-17T11:51:54Z</dcterms:created>
  <dcterms:modified xsi:type="dcterms:W3CDTF">2021-02-23T07:18:35Z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