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3\"/>
    </mc:Choice>
  </mc:AlternateContent>
  <xr:revisionPtr revIDLastSave="0" documentId="13_ncr:1_{E395A562-A423-438B-9A3C-278544A72F03}" xr6:coauthVersionLast="47" xr6:coauthVersionMax="47" xr10:uidLastSave="{00000000-0000-0000-0000-000000000000}"/>
  <bookViews>
    <workbookView xWindow="390" yWindow="390" windowWidth="21600" windowHeight="113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0" i="24" l="1"/>
  <c r="L60" i="24"/>
  <c r="M59" i="24"/>
  <c r="L59" i="24"/>
  <c r="C63" i="24" l="1"/>
  <c r="D63" i="24"/>
  <c r="C73" i="24" l="1"/>
  <c r="E56" i="24"/>
  <c r="G56" i="24" s="1"/>
  <c r="I56" i="24" s="1"/>
  <c r="D56" i="24"/>
  <c r="F56" i="24" s="1"/>
  <c r="H56" i="24" s="1"/>
  <c r="J56" i="24" l="1"/>
  <c r="L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8" i="22"/>
  <c r="W29" i="22"/>
  <c r="Y29" i="22" s="1"/>
  <c r="W28" i="22"/>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I85" i="18"/>
  <c r="H85" i="18"/>
  <c r="H91" i="18"/>
  <c r="I91" i="18"/>
  <c r="I21" i="21" l="1"/>
  <c r="I90" i="19"/>
  <c r="K108" i="19"/>
  <c r="K109" i="19" s="1"/>
  <c r="W34" i="22"/>
  <c r="Y7" i="22"/>
  <c r="Y10" i="22" s="1"/>
  <c r="Y39" i="22"/>
  <c r="H90" i="19"/>
  <c r="Y22" i="22"/>
  <c r="W39" i="22"/>
  <c r="W59" i="22" s="1"/>
  <c r="I108" i="19"/>
  <c r="I109" i="19" s="1"/>
  <c r="H108" i="19"/>
  <c r="H109" i="19" s="1"/>
  <c r="K90" i="19"/>
  <c r="J90" i="19"/>
  <c r="J108" i="19"/>
  <c r="J109" i="19" s="1"/>
  <c r="W63" i="22"/>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H57" i="20"/>
  <c r="H59" i="20" s="1"/>
  <c r="H51" i="21"/>
  <c r="H53" i="21" s="1"/>
  <c r="K60" i="19"/>
  <c r="I55" i="20"/>
  <c r="Y63" i="22"/>
  <c r="Y32" i="22"/>
  <c r="Y33" i="22" s="1"/>
  <c r="I36" i="21"/>
  <c r="I51" i="21" s="1"/>
  <c r="K14" i="19"/>
  <c r="K61" i="19" s="1"/>
  <c r="J60" i="19"/>
  <c r="I133" i="18"/>
  <c r="I49" i="21"/>
  <c r="I44" i="18"/>
  <c r="H61" i="19"/>
  <c r="I14" i="19"/>
  <c r="I61" i="19" s="1"/>
  <c r="H72" i="18"/>
  <c r="H60" i="19"/>
  <c r="J14" i="19"/>
  <c r="J61" i="19" s="1"/>
  <c r="I9" i="18"/>
  <c r="I42" i="20"/>
  <c r="K62" i="19" l="1"/>
  <c r="K67" i="19" s="1"/>
  <c r="I57" i="20"/>
  <c r="I59" i="20" s="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<sst xmlns="http://schemas.openxmlformats.org/spreadsheetml/2006/main" count="642" uniqueCount="612">
  <si>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</si>
  <si>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</si>
  <si>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</si>
  <si>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</si>
  <si>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</si>
  <si>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</si>
  <si>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</si>
  <si>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</si>
  <si>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</si>
  <si>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</si>
  <si>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</si>
  <si>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</si>
  <si>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</si>
  <si>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</si>
  <si>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</si>
  <si>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</si>
  <si>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</si>
  <si>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</si>
  <si>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</si>
  <si>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</si>
  <si>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</si>
  <si>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</si>
  <si>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</si>
  <si>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</si>
  <si>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</si>
  <si>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</si>
  <si>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</si>
  <si>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</si>
  <si>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</si>
  <si>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</si>
  <si>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</si>
  <si>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</si>
  <si>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</si>
  <si>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</si>
  <si>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</si>
  <si>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</si>
  <si>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</si>
  <si>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</si>
  <si>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</si>
  <si>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</si>
  <si>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</si>
  <si>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</si>
  <si>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</si>
  <si>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</si>
  <si>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</si>
  <si>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</si>
  <si>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</si>
  <si>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</si>
  <si>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</si>
  <si>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</si>
  <si>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</si>
  <si>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</si>
  <si>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</si>
  <si>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</si>
  <si>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</si>
  <si>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</si>
  <si>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</si>
  <si>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</si>
  <si>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</si>
  <si>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</si>
  <si>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</si>
  <si>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</si>
  <si>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</si>
  <si>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</si>
  <si>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</si>
  <si>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</si>
  <si>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</si>
  <si>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</si>
  <si>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</si>
  <si>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</si>
  <si>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</si>
  <si>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</si>
  <si>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</si>
  <si>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</si>
  <si>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</si>
  <si>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</si>
  <si>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</si>
  <si>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</si>
  <si>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</si>
  <si>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</si>
  <si>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</si>
  <si>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</si>
  <si>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</si>
  <si>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</si>
  <si>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</si>
  <si>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</si>
  <si>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</si>
  <si>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</si>
  <si>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</si>
  <si>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</si>
  <si>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</si>
  <si>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</si>
  <si>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</si>
  <si>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</si>
  <si>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</si>
  <si>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</si>
  <si>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</si>
  <si>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</si>
  <si>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</si>
  <si>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</si>
  <si>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</si>
  <si>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</si>
  <si>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</si>
  <si>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</si>
  <si>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</si>
  <si>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</si>
  <si>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</si>
  <si>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</si>
  <si>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</si>
  <si>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</si>
  <si>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</si>
  <si>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</si>
  <si>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</si>
  <si>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</si>
  <si>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</si>
  <si>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</si>
  <si>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</si>
  <si>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</si>
  <si>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</si>
  <si>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</si>
  <si>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</si>
  <si>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</si>
  <si>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</si>
  <si>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</si>
  <si>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</si>
  <si>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</si>
  <si>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</si>
  <si>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</si>
  <si>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</si>
  <si>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</si>
  <si>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</si>
  <si>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</si>
  <si>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</si>
  <si>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</si>
  <si>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</si>
  <si>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</si>
  <si>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</si>
  <si>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</si>
  <si>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</si>
  <si>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</si>
  <si>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</si>
  <si>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</si>
  <si>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</si>
  <si>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</si>
  <si>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</si>
  <si>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</si>
  <si>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</si>
  <si>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</si>
  <si>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</si>
  <si>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</si>
  <si>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</si>
  <si>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</si>
  <si>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</si>
  <si>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</si>
  <si>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</si>
  <si>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</si>
  <si>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</si>
  <si>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</si>
  <si>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</si>
  <si>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</si>
  <si>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</si>
  <si>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</si>
  <si>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</si>
  <si>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</si>
  <si>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</si>
  <si>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</si>
  <si>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</si>
  <si>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</si>
  <si>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</si>
  <si>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</si>
  <si>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</si>
  <si>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</si>
  <si>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</si>
  <si>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</si>
  <si>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</si>
  <si>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</si>
  <si>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</si>
  <si>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</si>
  <si>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</si>
  <si>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</si>
  <si>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</si>
  <si>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</si>
  <si>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</si>
  <si>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</si>
  <si>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</si>
  <si>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</si>
  <si>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</si>
  <si>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</si>
  <si>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</si>
  <si>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</si>
  <si>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</si>
  <si>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</si>
  <si>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</si>
  <si>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</si>
  <si>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</si>
  <si>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</si>
  <si>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</si>
  <si>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</si>
  <si>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</si>
  <si>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</si>
  <si>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</si>
  <si>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</si>
  <si>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</si>
  <si>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</si>
  <si>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</si>
  <si>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</si>
  <si>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</si>
  <si>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</si>
  <si>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</si>
  <si>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</si>
  <si>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</si>
  <si>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</si>
  <si>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</si>
  <si>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</si>
  <si>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</si>
  <si>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</si>
  <si>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</si>
  <si>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</si>
  <si>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</si>
  <si>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</si>
  <si>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</si>
  <si>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</si>
  <si>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</si>
  <si>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</si>
  <si>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</si>
  <si>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</si>
  <si>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</si>
  <si>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</si>
  <si>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</si>
  <si>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</si>
  <si>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</si>
  <si>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</si>
  <si>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</si>
  <si>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</si>
  <si>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</si>
  <si>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</si>
  <si>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</si>
  <si>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</si>
  <si>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</si>
  <si>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</si>
  <si>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</si>
  <si>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</si>
  <si>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</si>
  <si>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</si>
  <si>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</si>
  <si>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</si>
  <si>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</si>
  <si>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</si>
  <si>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</si>
  <si>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</si>
  <si>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</si>
  <si>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</si>
  <si>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</si>
  <si>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</si>
  <si>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</si>
  <si>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</si>
  <si>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</si>
  <si>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</si>
  <si>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</si>
  <si>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</si>
  <si>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</si>
  <si>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</si>
  <si>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</si>
  <si>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</si>
  <si>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</si>
  <si>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</si>
  <si>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</si>
  <si>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</si>
  <si>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</si>
  <si>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</si>
  <si>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</si>
  <si>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</si>
  <si>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</si>
  <si>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</si>
  <si>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</si>
  <si>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</si>
  <si>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</si>
  <si>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</si>
  <si>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</si>
  <si>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</si>
  <si>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</si>
  <si>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</si>
  <si>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</si>
  <si>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</si>
  <si>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</si>
  <si>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</si>
  <si>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</si>
  <si>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</si>
  <si>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</si>
  <si>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</si>
  <si>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</si>
  <si>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</si>
  <si>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</si>
  <si>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</si>
  <si>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</si>
  <si>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</si>
  <si>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</si>
  <si>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</si>
  <si>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</si>
  <si>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</si>
  <si>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</si>
  <si>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</si>
  <si>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</si>
  <si>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</si>
  <si>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</si>
  <si>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</si>
  <si>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</si>
  <si>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</si>
  <si>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</si>
  <si>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</si>
  <si>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</si>
  <si>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</si>
  <si>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</si>
  <si>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</si>
  <si>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</si>
  <si>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</si>
  <si>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</si>
  <si>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</si>
  <si>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</si>
  <si>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</si>
  <si>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</si>
  <si>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</si>
  <si>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</si>
  <si>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</si>
  <si>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</si>
  <si>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</si>
  <si>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</si>
  <si>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</si>
  <si>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</si>
  <si>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</si>
  <si>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</si>
  <si>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</si>
  <si>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</si>
  <si>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</si>
  <si>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</si>
  <si>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</si>
  <si>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</si>
  <si>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</si>
  <si>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</si>
  <si>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</si>
  <si>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</si>
  <si>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</si>
  <si>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</si>
  <si>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</si>
  <si>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</si>
  <si>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</si>
  <si>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</si>
  <si>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</si>
  <si>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</si>
  <si>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</si>
  <si>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</si>
  <si>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</si>
  <si>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</si>
  <si>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</si>
  <si>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</si>
  <si>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</si>
  <si>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</si>
  <si>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</si>
  <si>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</si>
  <si>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</si>
  <si>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</si>
  <si>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</si>
  <si>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</si>
  <si>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</si>
  <si>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</si>
  <si>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</si>
  <si>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</si>
  <si>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</si>
  <si>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</si>
  <si>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</si>
  <si>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</si>
  <si>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</si>
  <si>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</si>
  <si>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</si>
  <si>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</si>
  <si>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</si>
  <si>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</si>
  <si>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</si>
  <si>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</si>
  <si>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</si>
  <si>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</si>
  <si>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</si>
  <si>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</si>
  <si>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</si>
  <si>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</si>
  <si>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</si>
  <si>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</si>
  <si>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</si>
  <si>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</si>
  <si>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</si>
  <si>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</si>
  <si>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</si>
  <si>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</si>
  <si>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</si>
  <si>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</si>
  <si>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</si>
  <si>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</si>
  <si>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</si>
  <si>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</si>
  <si>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</si>
  <si>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</si>
  <si>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</si>
  <si>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</si>
  <si>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</si>
  <si>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</si>
  <si>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</si>
  <si>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</si>
  <si>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</si>
  <si>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</si>
  <si>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</si>
  <si>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</si>
  <si>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</si>
  <si>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</si>
  <si>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</si>
  <si>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</si>
  <si>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</si>
  <si>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</si>
  <si>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</si>
  <si>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</si>
  <si>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</si>
  <si>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</si>
  <si>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</si>
  <si>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</si>
  <si>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</si>
  <si>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</si>
  <si>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</si>
  <si>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</si>
  <si>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</si>
  <si>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</si>
  <si>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</si>
  <si>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</si>
  <si>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</si>
  <si>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</si>
  <si>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</si>
  <si>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</si>
  <si>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</si>
  <si>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</si>
  <si>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</si>
  <si>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</si>
  <si>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</si>
  <si>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</si>
  <si>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</si>
  <si>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</si>
  <si>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</si>
  <si>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</si>
  <si>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</si>
  <si>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</si>
  <si>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</si>
  <si>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</si>
  <si>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</si>
  <si>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</si>
  <si>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</si>
  <si>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</si>
  <si>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</si>
  <si>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</si>
  <si>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</si>
  <si>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</si>
  <si>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</si>
  <si>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</si>
  <si>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</si>
  <si>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</si>
  <si>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</si>
  <si>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</si>
  <si>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</si>
  <si>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</si>
  <si>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</si>
  <si>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</si>
  <si>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</si>
  <si>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</si>
  <si>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</si>
  <si>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</si>
  <si>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</si>
  <si>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</si>
  <si>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</si>
  <si>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</si>
  <si>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</si>
  <si>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</si>
  <si>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</si>
  <si>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</si>
  <si>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</si>
  <si>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</si>
  <si>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</si>
  <si>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</si>
  <si>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</si>
  <si>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</si>
  <si>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</si>
  <si>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</si>
  <si>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</si>
  <si>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</si>
  <si>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</si>
  <si>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</si>
  <si>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</si>
  <si>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</si>
  <si>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</si>
  <si>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</si>
  <si>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</si>
  <si>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</si>
  <si>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</si>
  <si>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</si>
  <si>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</si>
  <si>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</si>
  <si>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</si>
  <si>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</si>
  <si>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</si>
  <si>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</si>
  <si>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</si>
  <si>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</si>
  <si>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</si>
  <si>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</si>
  <si>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</si>
  <si>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</si>
  <si>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</si>
  <si>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</si>
  <si>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</si>
  <si>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</si>
  <si>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KD</t>
  </si>
  <si>
    <t>RN</t>
  </si>
  <si>
    <t>Libratel d.o.o.</t>
  </si>
  <si>
    <t>Zagreb, Selska 93</t>
  </si>
  <si>
    <t>65-01-0996-11</t>
  </si>
  <si>
    <t>Mostar, Kralja Petra Krešimira 4</t>
  </si>
  <si>
    <t>ETK BH d.o.o</t>
  </si>
  <si>
    <t>Ericsson Nikola Tesla d.d. - Branch office of Kosovo</t>
  </si>
  <si>
    <t>Ericsson Nikola Tesla Servisi d.o.o.</t>
  </si>
  <si>
    <t>Ericsson Nikola Tesla BY d.o.o.</t>
  </si>
  <si>
    <t>Republika Kosova, Kalabria, Obj 1., Bll 1, Kati 1 Nr.13</t>
  </si>
  <si>
    <t>Zagreb, Krapinska 45</t>
  </si>
  <si>
    <t>Bjelorusija, Minsk, Ulica Zibickaja 2</t>
  </si>
  <si>
    <t>No</t>
  </si>
  <si>
    <t>Tatjana Ricijaš</t>
  </si>
  <si>
    <t>+385(0)13653343</t>
  </si>
  <si>
    <t>tatjana.ricijas@ericsson.com</t>
  </si>
  <si>
    <t>KPMG Croatia d.o.o.</t>
  </si>
  <si>
    <t>Domagoj Hrkać</t>
  </si>
  <si>
    <t>Submitter: ERICSSON NIKOLA TESLA  D.D.</t>
  </si>
  <si>
    <t>Submitter: ERICSSON NIKOLA TESLA D.D.</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</si>
  <si>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</si>
  <si>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</si>
  <si>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</si>
  <si>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</si>
  <si>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</si>
  <si>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</si>
  <si>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</si>
  <si>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</si>
  <si>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</si>
  <si>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</si>
  <si>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</si>
  <si>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</si>
  <si>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</si>
  <si>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</si>
  <si>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</si>
  <si>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</si>
  <si>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</si>
  <si>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</si>
  <si>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</si>
  <si>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</si>
  <si>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</si>
  <si>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</si>
  <si>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</si>
  <si>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HRK 000</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</si>
  <si>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</si>
  <si>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</si>
  <si>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</si>
  <si>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</si>
  <si>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</si>
  <si>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</si>
  <si>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</si>
  <si>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</si>
  <si>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</si>
  <si>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</si>
  <si>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</si>
  <si>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</si>
  <si>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</si>
  <si>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</si>
  <si>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</si>
  <si>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</si>
  <si>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</si>
  <si>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</si>
  <si>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</si>
  <si>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</si>
  <si>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</si>
  <si>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</si>
  <si>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</si>
  <si>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</si>
  <si>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</si>
  <si>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</si>
  <si>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</si>
  <si>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</si>
  <si>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</si>
  <si>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</si>
  <si>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</si>
  <si>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</si>
  <si>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</si>
  <si>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</si>
  <si>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</si>
  <si>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</si>
  <si>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Equity in Statement of financial position total amount of Retained earnings is indicated in TFI-POD form under AOP 083 Retaind profit/loss brought forward and 086 Profit or Loss for the business year.</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</si>
  <si>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</si>
  <si>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</si>
  <si>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</si>
  <si>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</si>
  <si>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Additionally, within the category Non-current liabilities in Statement of Financial position total amount of Borrowings and Lease liabilities are shown under AOP 103 Liabilities to bank and other financial institutions.</t>
  </si>
  <si>
    <t>Additionally, within the category Current liabilities in Statement of Financial position total amount of Borrowings and Lease liabilities are shown under AOP 115 Liabilities to bank and other financial institutions.</t>
  </si>
  <si>
    <t>Provision for deferred tax is calculated annualy, at balance sheet date 31 December. There were no movement in deferred tax balances during reporting period.</t>
  </si>
  <si>
    <t xml:space="preserve">balance as at 30.09.2022  </t>
  </si>
  <si>
    <t>for the period 01.01.2022 to 30.09.2022</t>
  </si>
  <si>
    <t>NOTES TO FINANCIAL STATEMENTS - TFI
(drawn up for quarterly reporting periods)
Name of the issuer:   ERICSSON NIKOLA TESLA D.D.
Personal identification number (OIB):   84214771175
Reporting period:  Q3 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</si>
  <si>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30.09.2022</t>
  </si>
  <si>
    <t>30.09.2021</t>
  </si>
  <si>
    <t>The average number of employees during the reporting period is 3494 (Q1-Q3 2021: 3332). The Group does not categorise employees.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</si>
  <si>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</si>
  <si>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assets in Statement of financial position total amount of Other receivables and Income tax receivables is indicated in TFI-POD form under AOP 051 Receivables from government and other institutions, 052 Other receivables, 061 Loans, deposits, etc.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</si>
</sst>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00"/>
    <numFmt numFmtId="166" formatCode="&quot;$&quot;#,##0.00_);[Red]\(&quot;$&quot;#,##0.00\)"/>
    <numFmt numFmtId="167" formatCode="0.00_)"/>
    <numFmt numFmtId="168" formatCode="_-* #,##0.00\ _k_n_-;\-* #,##0.00\ _k_n_-;_-* &quot;-&quot;??\ _k_n_-;_-@_-"/>
  </numFmts>
  <fonts count="93">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
      <sz val="8"/>
      <name val="Arial"/>
    </font>
    <font>
      <sz val="8"/>
      <name val="Arial"/>
      <family val="2"/>
    </font>
    <font>
      <b/>
      <sz val="10"/>
      <name val="Arial"/>
      <family val="2"/>
    </font>
    <font>
      <b/>
      <sz val="8"/>
      <name val="Arial"/>
      <family val="2"/>
    </font>
    <font>
      <sz val="8"/>
      <color indexed="8"/>
      <name val="Arial"/>
      <family val="2"/>
    </font>
    <font>
      <sz val="10"/>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indexed="8"/>
      <name val="Calibri"/>
      <family val="2"/>
      <charset val="238"/>
    </font>
    <font>
      <sz val="11"/>
      <color rgb="FF000000"/>
      <name val="Calibri"/>
      <family val="2"/>
      <charset val="238"/>
    </font>
    <font>
      <sz val="10"/>
      <color rgb="FF000000"/>
      <name val="Arial"/>
      <family val="2"/>
      <charset val="238"/>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7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7261">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8" fillId="0" borderId="0">
      <alignment vertical="top"/>
    </xf>
    <xf numFmtId="0" fontId="3" fillId="0" borderId="0"/>
    <xf numFmtId="0" fontId="47" fillId="16" borderId="0"/>
    <xf numFmtId="0" fontId="56"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6" fillId="24" borderId="0" applyNumberFormat="0" applyBorder="0" applyAlignment="0" applyProtection="0"/>
    <xf numFmtId="0" fontId="56" fillId="25"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6" fillId="28" borderId="0" applyNumberFormat="0" applyBorder="0" applyAlignment="0" applyProtection="0"/>
    <xf numFmtId="0" fontId="56" fillId="29" borderId="0" applyNumberFormat="0" applyBorder="0" applyAlignment="0" applyProtection="0"/>
    <xf numFmtId="0" fontId="57" fillId="22" borderId="0" applyNumberFormat="0" applyBorder="0" applyAlignment="0" applyProtection="0"/>
    <xf numFmtId="0" fontId="57" fillId="30" borderId="0" applyNumberFormat="0" applyBorder="0" applyAlignment="0" applyProtection="0"/>
    <xf numFmtId="0" fontId="56" fillId="23" borderId="0" applyNumberFormat="0" applyBorder="0" applyAlignment="0" applyProtection="0"/>
    <xf numFmtId="0" fontId="56" fillId="20" borderId="0" applyNumberFormat="0" applyBorder="0" applyAlignment="0" applyProtection="0"/>
    <xf numFmtId="0" fontId="57" fillId="31" borderId="0" applyNumberFormat="0" applyBorder="0" applyAlignment="0" applyProtection="0"/>
    <xf numFmtId="0" fontId="57" fillId="32"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57" fillId="34" borderId="0" applyNumberFormat="0" applyBorder="0" applyAlignment="0" applyProtection="0"/>
    <xf numFmtId="0" fontId="57" fillId="35" borderId="0" applyNumberFormat="0" applyBorder="0" applyAlignment="0" applyProtection="0"/>
    <xf numFmtId="0" fontId="56" fillId="36" borderId="0" applyNumberFormat="0" applyBorder="0" applyAlignment="0" applyProtection="0"/>
    <xf numFmtId="0" fontId="58" fillId="34" borderId="0" applyNumberFormat="0" applyBorder="0" applyAlignment="0" applyProtection="0"/>
    <xf numFmtId="0" fontId="59" fillId="37" borderId="55" applyNumberFormat="0" applyAlignment="0" applyProtection="0"/>
    <xf numFmtId="0" fontId="60" fillId="29" borderId="56" applyNumberFormat="0" applyAlignment="0" applyProtection="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57" fillId="27" borderId="0" applyNumberFormat="0" applyBorder="0" applyAlignment="0" applyProtection="0"/>
    <xf numFmtId="0" fontId="62" fillId="0" borderId="57" applyNumberFormat="0" applyFill="0" applyAlignment="0" applyProtection="0"/>
    <xf numFmtId="0" fontId="63" fillId="0" borderId="58" applyNumberFormat="0" applyFill="0" applyAlignment="0" applyProtection="0"/>
    <xf numFmtId="0" fontId="64" fillId="0" borderId="59" applyNumberFormat="0" applyFill="0" applyAlignment="0" applyProtection="0"/>
    <xf numFmtId="0" fontId="64" fillId="0" borderId="0" applyNumberFormat="0" applyFill="0" applyBorder="0" applyAlignment="0" applyProtection="0"/>
    <xf numFmtId="0" fontId="65" fillId="35" borderId="55" applyNumberFormat="0" applyAlignment="0" applyProtection="0"/>
    <xf numFmtId="0" fontId="66" fillId="0" borderId="60" applyNumberFormat="0" applyFill="0" applyAlignment="0" applyProtection="0"/>
    <xf numFmtId="0" fontId="66" fillId="35" borderId="0" applyNumberFormat="0" applyBorder="0" applyAlignment="0" applyProtection="0"/>
    <xf numFmtId="0" fontId="48" fillId="34" borderId="55" applyNumberFormat="0" applyFont="0" applyAlignment="0" applyProtection="0"/>
    <xf numFmtId="0" fontId="67" fillId="37" borderId="61" applyNumberFormat="0" applyAlignment="0" applyProtection="0"/>
    <xf numFmtId="4" fontId="48" fillId="41" borderId="55" applyNumberFormat="0" applyProtection="0">
      <alignment vertical="center"/>
    </xf>
    <xf numFmtId="4" fontId="70" fillId="42" borderId="55" applyNumberFormat="0" applyProtection="0">
      <alignment vertical="center"/>
    </xf>
    <xf numFmtId="4" fontId="48" fillId="42" borderId="55" applyNumberFormat="0" applyProtection="0">
      <alignment horizontal="left" vertical="center" indent="1"/>
    </xf>
    <xf numFmtId="0" fontId="53" fillId="41" borderId="62" applyNumberFormat="0" applyProtection="0">
      <alignment horizontal="left" vertical="top" indent="1"/>
    </xf>
    <xf numFmtId="4" fontId="48" fillId="43" borderId="55" applyNumberFormat="0" applyProtection="0">
      <alignment horizontal="left" vertical="center" indent="1"/>
    </xf>
    <xf numFmtId="4" fontId="48" fillId="44" borderId="55" applyNumberFormat="0" applyProtection="0">
      <alignment horizontal="right" vertical="center"/>
    </xf>
    <xf numFmtId="4" fontId="48" fillId="45" borderId="55" applyNumberFormat="0" applyProtection="0">
      <alignment horizontal="right" vertical="center"/>
    </xf>
    <xf numFmtId="4" fontId="48" fillId="46" borderId="63" applyNumberFormat="0" applyProtection="0">
      <alignment horizontal="right" vertical="center"/>
    </xf>
    <xf numFmtId="4" fontId="48" fillId="47" borderId="55" applyNumberFormat="0" applyProtection="0">
      <alignment horizontal="right" vertical="center"/>
    </xf>
    <xf numFmtId="4" fontId="48" fillId="48" borderId="55" applyNumberFormat="0" applyProtection="0">
      <alignment horizontal="right" vertical="center"/>
    </xf>
    <xf numFmtId="4" fontId="48" fillId="49" borderId="55" applyNumberFormat="0" applyProtection="0">
      <alignment horizontal="right" vertical="center"/>
    </xf>
    <xf numFmtId="4" fontId="48" fillId="50" borderId="55" applyNumberFormat="0" applyProtection="0">
      <alignment horizontal="right" vertical="center"/>
    </xf>
    <xf numFmtId="4" fontId="48" fillId="51" borderId="55" applyNumberFormat="0" applyProtection="0">
      <alignment horizontal="right" vertical="center"/>
    </xf>
    <xf numFmtId="4" fontId="48" fillId="52" borderId="55" applyNumberFormat="0" applyProtection="0">
      <alignment horizontal="right" vertical="center"/>
    </xf>
    <xf numFmtId="4" fontId="48" fillId="53" borderId="63" applyNumberFormat="0" applyProtection="0">
      <alignment horizontal="left" vertical="center" indent="1"/>
    </xf>
    <xf numFmtId="4" fontId="52" fillId="54" borderId="63" applyNumberFormat="0" applyProtection="0">
      <alignment horizontal="left" vertical="center" indent="1"/>
    </xf>
    <xf numFmtId="4" fontId="52" fillId="54" borderId="63" applyNumberFormat="0" applyProtection="0">
      <alignment horizontal="left" vertical="center" indent="1"/>
    </xf>
    <xf numFmtId="4" fontId="48" fillId="55" borderId="55" applyNumberFormat="0" applyProtection="0">
      <alignment horizontal="right" vertical="center"/>
    </xf>
    <xf numFmtId="4" fontId="48" fillId="56" borderId="63" applyNumberFormat="0" applyProtection="0">
      <alignment horizontal="left" vertical="center" indent="1"/>
    </xf>
    <xf numFmtId="4" fontId="48" fillId="55" borderId="63" applyNumberFormat="0" applyProtection="0">
      <alignment horizontal="left" vertical="center" indent="1"/>
    </xf>
    <xf numFmtId="0" fontId="48" fillId="57" borderId="55" applyNumberFormat="0" applyProtection="0">
      <alignment horizontal="left" vertical="center" indent="1"/>
    </xf>
    <xf numFmtId="0" fontId="48" fillId="54" borderId="62" applyNumberFormat="0" applyProtection="0">
      <alignment horizontal="left" vertical="top" indent="1"/>
    </xf>
    <xf numFmtId="0" fontId="48" fillId="58" borderId="55" applyNumberFormat="0" applyProtection="0">
      <alignment horizontal="left" vertical="center" indent="1"/>
    </xf>
    <xf numFmtId="0" fontId="48" fillId="55" borderId="62" applyNumberFormat="0" applyProtection="0">
      <alignment horizontal="left" vertical="top" indent="1"/>
    </xf>
    <xf numFmtId="0" fontId="48" fillId="59" borderId="55" applyNumberFormat="0" applyProtection="0">
      <alignment horizontal="left" vertical="center" indent="1"/>
    </xf>
    <xf numFmtId="0" fontId="48" fillId="59" borderId="62" applyNumberFormat="0" applyProtection="0">
      <alignment horizontal="left" vertical="top" indent="1"/>
    </xf>
    <xf numFmtId="0" fontId="48" fillId="56" borderId="55" applyNumberFormat="0" applyProtection="0">
      <alignment horizontal="left" vertical="center" indent="1"/>
    </xf>
    <xf numFmtId="0" fontId="48" fillId="56" borderId="62" applyNumberFormat="0" applyProtection="0">
      <alignment horizontal="left" vertical="top" indent="1"/>
    </xf>
    <xf numFmtId="0" fontId="48" fillId="60" borderId="64" applyNumberFormat="0">
      <protection locked="0"/>
    </xf>
    <xf numFmtId="0" fontId="50" fillId="54" borderId="65" applyBorder="0"/>
    <xf numFmtId="4" fontId="51" fillId="61" borderId="62" applyNumberFormat="0" applyProtection="0">
      <alignment vertical="center"/>
    </xf>
    <xf numFmtId="4" fontId="70" fillId="62" borderId="41" applyNumberFormat="0" applyProtection="0">
      <alignment vertical="center"/>
    </xf>
    <xf numFmtId="4" fontId="51" fillId="57" borderId="62" applyNumberFormat="0" applyProtection="0">
      <alignment horizontal="left" vertical="center" indent="1"/>
    </xf>
    <xf numFmtId="0" fontId="51" fillId="61" borderId="62" applyNumberFormat="0" applyProtection="0">
      <alignment horizontal="left" vertical="top" indent="1"/>
    </xf>
    <xf numFmtId="4" fontId="48" fillId="0" borderId="55" applyNumberFormat="0" applyProtection="0">
      <alignment horizontal="right" vertical="center"/>
    </xf>
    <xf numFmtId="4" fontId="70" fillId="63" borderId="55" applyNumberFormat="0" applyProtection="0">
      <alignment horizontal="right" vertical="center"/>
    </xf>
    <xf numFmtId="4" fontId="48" fillId="43" borderId="55" applyNumberFormat="0" applyProtection="0">
      <alignment horizontal="left" vertical="center" indent="1"/>
    </xf>
    <xf numFmtId="0" fontId="51" fillId="55" borderId="62" applyNumberFormat="0" applyProtection="0">
      <alignment horizontal="left" vertical="top" indent="1"/>
    </xf>
    <xf numFmtId="4" fontId="54" fillId="64" borderId="63" applyNumberFormat="0" applyProtection="0">
      <alignment horizontal="left" vertical="center" indent="1"/>
    </xf>
    <xf numFmtId="0" fontId="48" fillId="65" borderId="41"/>
    <xf numFmtId="4" fontId="55" fillId="60" borderId="55" applyNumberFormat="0" applyProtection="0">
      <alignment horizontal="right" vertical="center"/>
    </xf>
    <xf numFmtId="0" fontId="68" fillId="0" borderId="0" applyNumberFormat="0" applyFill="0" applyBorder="0" applyAlignment="0" applyProtection="0"/>
    <xf numFmtId="0" fontId="61" fillId="0" borderId="66" applyNumberFormat="0" applyFill="0" applyAlignment="0" applyProtection="0"/>
    <xf numFmtId="0" fontId="69" fillId="0" borderId="0" applyNumberFormat="0" applyFill="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0" fontId="4" fillId="16" borderId="0"/>
    <xf numFmtId="4" fontId="48" fillId="43" borderId="55" applyNumberFormat="0" applyProtection="0">
      <alignment horizontal="left" vertical="center" indent="1"/>
    </xf>
    <xf numFmtId="4" fontId="48" fillId="43" borderId="55" applyNumberFormat="0" applyProtection="0">
      <alignment horizontal="left" vertical="center" indent="1"/>
    </xf>
    <xf numFmtId="4" fontId="48" fillId="42" borderId="55" applyNumberFormat="0" applyProtection="0">
      <alignment horizontal="left" vertical="center" indent="1"/>
    </xf>
    <xf numFmtId="0" fontId="48" fillId="57" borderId="55" applyNumberFormat="0" applyProtection="0">
      <alignment horizontal="left" vertical="center" indent="1"/>
    </xf>
    <xf numFmtId="4" fontId="48" fillId="0" borderId="55" applyNumberFormat="0" applyProtection="0">
      <alignment horizontal="right" vertical="center"/>
    </xf>
    <xf numFmtId="4" fontId="48" fillId="41" borderId="55" applyNumberFormat="0" applyProtection="0">
      <alignment vertical="center"/>
    </xf>
    <xf numFmtId="0" fontId="48" fillId="58" borderId="55" applyNumberFormat="0" applyProtection="0">
      <alignment horizontal="left" vertical="center" indent="1"/>
    </xf>
    <xf numFmtId="0" fontId="48" fillId="59" borderId="55" applyNumberFormat="0" applyProtection="0">
      <alignment horizontal="left" vertical="center" indent="1"/>
    </xf>
    <xf numFmtId="0" fontId="48" fillId="56" borderId="55" applyNumberFormat="0" applyProtection="0">
      <alignment horizontal="left" vertical="center" indent="1"/>
    </xf>
    <xf numFmtId="4" fontId="52" fillId="54" borderId="63" applyNumberFormat="0" applyProtection="0">
      <alignment horizontal="left" vertical="center" indent="1"/>
    </xf>
    <xf numFmtId="0" fontId="3" fillId="0" borderId="0">
      <alignment vertical="top"/>
    </xf>
    <xf numFmtId="0" fontId="89" fillId="0" borderId="0"/>
    <xf numFmtId="0" fontId="84" fillId="0" borderId="0">
      <alignment vertical="top"/>
    </xf>
    <xf numFmtId="0" fontId="24" fillId="0" borderId="0"/>
    <xf numFmtId="0" fontId="77" fillId="24" borderId="0" applyNumberFormat="0" applyBorder="0" applyAlignment="0" applyProtection="0"/>
    <xf numFmtId="0" fontId="78" fillId="67" borderId="67" applyNumberFormat="0" applyAlignment="0" applyProtection="0"/>
    <xf numFmtId="0" fontId="60" fillId="30" borderId="56" applyNumberFormat="0" applyAlignment="0" applyProtection="0"/>
    <xf numFmtId="43" fontId="52" fillId="0" borderId="0" applyFont="0" applyFill="0" applyBorder="0" applyAlignment="0" applyProtection="0"/>
    <xf numFmtId="43" fontId="1" fillId="0" borderId="0" applyFont="0" applyFill="0" applyBorder="0" applyAlignment="0" applyProtection="0"/>
    <xf numFmtId="0" fontId="79" fillId="0" borderId="0" applyNumberFormat="0" applyFill="0" applyBorder="0" applyAlignment="0" applyProtection="0"/>
    <xf numFmtId="0" fontId="66" fillId="68" borderId="0" applyNumberFormat="0" applyBorder="0" applyAlignment="0" applyProtection="0"/>
    <xf numFmtId="0" fontId="57" fillId="27" borderId="0" applyNumberFormat="0" applyBorder="0" applyAlignment="0" applyProtection="0"/>
    <xf numFmtId="38" fontId="48" fillId="4" borderId="0" applyNumberFormat="0" applyBorder="0" applyAlignment="0" applyProtection="0"/>
    <xf numFmtId="0" fontId="71" fillId="69" borderId="68"/>
    <xf numFmtId="0" fontId="49" fillId="42" borderId="69">
      <alignment vertical="center" wrapText="1"/>
    </xf>
    <xf numFmtId="0" fontId="62" fillId="0" borderId="57" applyNumberFormat="0" applyFill="0" applyAlignment="0" applyProtection="0"/>
    <xf numFmtId="0" fontId="63" fillId="0" borderId="70" applyNumberFormat="0" applyFill="0" applyAlignment="0" applyProtection="0"/>
    <xf numFmtId="0" fontId="64" fillId="0" borderId="71" applyNumberFormat="0" applyFill="0" applyAlignment="0" applyProtection="0"/>
    <xf numFmtId="0" fontId="64" fillId="0" borderId="0" applyNumberFormat="0" applyFill="0" applyBorder="0" applyAlignment="0" applyProtection="0"/>
    <xf numFmtId="0" fontId="65" fillId="35" borderId="67" applyNumberFormat="0" applyAlignment="0" applyProtection="0"/>
    <xf numFmtId="10" fontId="48" fillId="62" borderId="41" applyNumberFormat="0" applyBorder="0" applyAlignment="0" applyProtection="0"/>
    <xf numFmtId="0" fontId="80" fillId="0" borderId="72" applyNumberFormat="0" applyFill="0" applyAlignment="0" applyProtection="0"/>
    <xf numFmtId="0" fontId="81" fillId="35" borderId="0" applyNumberFormat="0" applyBorder="0" applyAlignment="0" applyProtection="0"/>
    <xf numFmtId="0" fontId="66" fillId="35" borderId="0" applyNumberFormat="0" applyBorder="0" applyAlignment="0" applyProtection="0"/>
    <xf numFmtId="167" fontId="72" fillId="0" borderId="0"/>
    <xf numFmtId="0" fontId="48" fillId="16" borderId="0"/>
    <xf numFmtId="0" fontId="48" fillId="16" borderId="0"/>
    <xf numFmtId="0" fontId="48" fillId="16" borderId="0"/>
    <xf numFmtId="0" fontId="48" fillId="16" borderId="0"/>
    <xf numFmtId="0" fontId="48" fillId="16" borderId="0"/>
    <xf numFmtId="0" fontId="48" fillId="16" borderId="0"/>
    <xf numFmtId="0" fontId="48" fillId="16" borderId="0"/>
    <xf numFmtId="0" fontId="48" fillId="16" borderId="0"/>
    <xf numFmtId="0" fontId="4" fillId="16" borderId="0"/>
    <xf numFmtId="0" fontId="4" fillId="16" borderId="0"/>
    <xf numFmtId="0" fontId="4" fillId="16" borderId="0"/>
    <xf numFmtId="0" fontId="1" fillId="0" borderId="0"/>
    <xf numFmtId="0" fontId="4" fillId="16" borderId="0"/>
    <xf numFmtId="0" fontId="3" fillId="34" borderId="73" applyNumberFormat="0" applyFont="0" applyAlignment="0" applyProtection="0"/>
    <xf numFmtId="0" fontId="6" fillId="0" borderId="0"/>
    <xf numFmtId="0" fontId="67" fillId="67" borderId="61" applyNumberFormat="0" applyAlignment="0" applyProtection="0"/>
    <xf numFmtId="9" fontId="3" fillId="0" borderId="0" applyFont="0" applyFill="0" applyBorder="0" applyAlignment="0" applyProtection="0"/>
    <xf numFmtId="10" fontId="3" fillId="0" borderId="0" applyFont="0" applyFill="0" applyBorder="0" applyAlignment="0" applyProtection="0"/>
    <xf numFmtId="4" fontId="82" fillId="41" borderId="62" applyNumberFormat="0" applyProtection="0">
      <alignment vertical="center"/>
    </xf>
    <xf numFmtId="4" fontId="48" fillId="41" borderId="55" applyNumberFormat="0" applyProtection="0">
      <alignment vertical="center"/>
    </xf>
    <xf numFmtId="4" fontId="83" fillId="41" borderId="62" applyNumberFormat="0" applyProtection="0">
      <alignment vertical="center"/>
    </xf>
    <xf numFmtId="4" fontId="70" fillId="42" borderId="55" applyNumberFormat="0" applyProtection="0">
      <alignment vertical="center"/>
    </xf>
    <xf numFmtId="4" fontId="70" fillId="42" borderId="55" applyNumberFormat="0" applyProtection="0">
      <alignment vertical="center"/>
    </xf>
    <xf numFmtId="4" fontId="82" fillId="41" borderId="62" applyNumberFormat="0" applyProtection="0">
      <alignment horizontal="left" vertical="center" indent="1"/>
    </xf>
    <xf numFmtId="4" fontId="48" fillId="42" borderId="55" applyNumberFormat="0" applyProtection="0">
      <alignment horizontal="left" vertical="center" indent="1"/>
    </xf>
    <xf numFmtId="0" fontId="82" fillId="41" borderId="62" applyNumberFormat="0" applyProtection="0">
      <alignment horizontal="left" vertical="top" indent="1"/>
    </xf>
    <xf numFmtId="4" fontId="82" fillId="55" borderId="0" applyNumberFormat="0" applyProtection="0">
      <alignment horizontal="left" vertical="center" indent="1"/>
    </xf>
    <xf numFmtId="4" fontId="48" fillId="43" borderId="55" applyNumberFormat="0" applyProtection="0">
      <alignment horizontal="left" vertical="center" indent="1"/>
    </xf>
    <xf numFmtId="4" fontId="84" fillId="44" borderId="62" applyNumberFormat="0" applyProtection="0">
      <alignment horizontal="right" vertical="center"/>
    </xf>
    <xf numFmtId="4" fontId="48" fillId="44" borderId="55" applyNumberFormat="0" applyProtection="0">
      <alignment horizontal="right" vertical="center"/>
    </xf>
    <xf numFmtId="4" fontId="48" fillId="44" borderId="55" applyNumberFormat="0" applyProtection="0">
      <alignment horizontal="right" vertical="center"/>
    </xf>
    <xf numFmtId="4" fontId="84" fillId="66" borderId="62" applyNumberFormat="0" applyProtection="0">
      <alignment horizontal="right" vertical="center"/>
    </xf>
    <xf numFmtId="4" fontId="48" fillId="45" borderId="55" applyNumberFormat="0" applyProtection="0">
      <alignment horizontal="right" vertical="center"/>
    </xf>
    <xf numFmtId="4" fontId="48" fillId="45" borderId="55" applyNumberFormat="0" applyProtection="0">
      <alignment horizontal="right" vertical="center"/>
    </xf>
    <xf numFmtId="4" fontId="84" fillId="46" borderId="62" applyNumberFormat="0" applyProtection="0">
      <alignment horizontal="right" vertical="center"/>
    </xf>
    <xf numFmtId="4" fontId="48" fillId="46" borderId="63" applyNumberFormat="0" applyProtection="0">
      <alignment horizontal="right" vertical="center"/>
    </xf>
    <xf numFmtId="4" fontId="48" fillId="46" borderId="63" applyNumberFormat="0" applyProtection="0">
      <alignment horizontal="right" vertical="center"/>
    </xf>
    <xf numFmtId="4" fontId="84" fillId="47" borderId="62" applyNumberFormat="0" applyProtection="0">
      <alignment horizontal="right" vertical="center"/>
    </xf>
    <xf numFmtId="4" fontId="48" fillId="47" borderId="55" applyNumberFormat="0" applyProtection="0">
      <alignment horizontal="right" vertical="center"/>
    </xf>
    <xf numFmtId="4" fontId="48" fillId="47" borderId="55" applyNumberFormat="0" applyProtection="0">
      <alignment horizontal="right" vertical="center"/>
    </xf>
    <xf numFmtId="4" fontId="84" fillId="48" borderId="62" applyNumberFormat="0" applyProtection="0">
      <alignment horizontal="right" vertical="center"/>
    </xf>
    <xf numFmtId="4" fontId="48" fillId="48" borderId="55" applyNumberFormat="0" applyProtection="0">
      <alignment horizontal="right" vertical="center"/>
    </xf>
    <xf numFmtId="4" fontId="48" fillId="48" borderId="55" applyNumberFormat="0" applyProtection="0">
      <alignment horizontal="right" vertical="center"/>
    </xf>
    <xf numFmtId="4" fontId="84" fillId="49" borderId="62" applyNumberFormat="0" applyProtection="0">
      <alignment horizontal="right" vertical="center"/>
    </xf>
    <xf numFmtId="4" fontId="48" fillId="49" borderId="55" applyNumberFormat="0" applyProtection="0">
      <alignment horizontal="right" vertical="center"/>
    </xf>
    <xf numFmtId="4" fontId="48" fillId="49" borderId="55" applyNumberFormat="0" applyProtection="0">
      <alignment horizontal="right" vertical="center"/>
    </xf>
    <xf numFmtId="4" fontId="84" fillId="50" borderId="62" applyNumberFormat="0" applyProtection="0">
      <alignment horizontal="right" vertical="center"/>
    </xf>
    <xf numFmtId="4" fontId="48" fillId="50" borderId="55" applyNumberFormat="0" applyProtection="0">
      <alignment horizontal="right" vertical="center"/>
    </xf>
    <xf numFmtId="4" fontId="48" fillId="50" borderId="55" applyNumberFormat="0" applyProtection="0">
      <alignment horizontal="right" vertical="center"/>
    </xf>
    <xf numFmtId="4" fontId="84" fillId="51" borderId="62" applyNumberFormat="0" applyProtection="0">
      <alignment horizontal="right" vertical="center"/>
    </xf>
    <xf numFmtId="4" fontId="48" fillId="51" borderId="55" applyNumberFormat="0" applyProtection="0">
      <alignment horizontal="right" vertical="center"/>
    </xf>
    <xf numFmtId="4" fontId="48" fillId="51" borderId="55" applyNumberFormat="0" applyProtection="0">
      <alignment horizontal="right" vertical="center"/>
    </xf>
    <xf numFmtId="4" fontId="84" fillId="52" borderId="62" applyNumberFormat="0" applyProtection="0">
      <alignment horizontal="right" vertical="center"/>
    </xf>
    <xf numFmtId="4" fontId="48" fillId="52" borderId="55" applyNumberFormat="0" applyProtection="0">
      <alignment horizontal="right" vertical="center"/>
    </xf>
    <xf numFmtId="4" fontId="48" fillId="52" borderId="55" applyNumberFormat="0" applyProtection="0">
      <alignment horizontal="right" vertical="center"/>
    </xf>
    <xf numFmtId="4" fontId="82" fillId="53" borderId="74" applyNumberFormat="0" applyProtection="0">
      <alignment horizontal="left" vertical="center" indent="1"/>
    </xf>
    <xf numFmtId="4" fontId="48" fillId="53" borderId="63" applyNumberFormat="0" applyProtection="0">
      <alignment horizontal="left" vertical="center" indent="1"/>
    </xf>
    <xf numFmtId="4" fontId="48" fillId="53" borderId="63" applyNumberFormat="0" applyProtection="0">
      <alignment horizontal="left" vertical="center" indent="1"/>
    </xf>
    <xf numFmtId="4" fontId="84" fillId="56" borderId="0" applyNumberFormat="0" applyProtection="0">
      <alignment horizontal="left" vertical="center" indent="1"/>
    </xf>
    <xf numFmtId="4" fontId="52" fillId="54" borderId="63" applyNumberFormat="0" applyProtection="0">
      <alignment horizontal="left" vertical="center" indent="1"/>
    </xf>
    <xf numFmtId="4" fontId="52" fillId="54" borderId="63" applyNumberFormat="0" applyProtection="0">
      <alignment horizontal="left" vertical="center" indent="1"/>
    </xf>
    <xf numFmtId="4" fontId="85" fillId="54" borderId="0" applyNumberFormat="0" applyProtection="0">
      <alignment horizontal="left" vertical="center" indent="1"/>
    </xf>
    <xf numFmtId="4" fontId="84" fillId="55" borderId="62" applyNumberFormat="0" applyProtection="0">
      <alignment horizontal="right" vertical="center"/>
    </xf>
    <xf numFmtId="4" fontId="48" fillId="55" borderId="55" applyNumberFormat="0" applyProtection="0">
      <alignment horizontal="right" vertical="center"/>
    </xf>
    <xf numFmtId="4" fontId="48" fillId="55" borderId="55" applyNumberFormat="0" applyProtection="0">
      <alignment horizontal="right" vertical="center"/>
    </xf>
    <xf numFmtId="4" fontId="8" fillId="56" borderId="0" applyNumberFormat="0" applyProtection="0">
      <alignment horizontal="left" vertical="center" indent="1"/>
    </xf>
    <xf numFmtId="4" fontId="48" fillId="56" borderId="63" applyNumberFormat="0" applyProtection="0">
      <alignment horizontal="left" vertical="center" indent="1"/>
    </xf>
    <xf numFmtId="4" fontId="48" fillId="56" borderId="63" applyNumberFormat="0" applyProtection="0">
      <alignment horizontal="left" vertical="center" indent="1"/>
    </xf>
    <xf numFmtId="4" fontId="8" fillId="55" borderId="0" applyNumberFormat="0" applyProtection="0">
      <alignment horizontal="left" vertical="center" indent="1"/>
    </xf>
    <xf numFmtId="4" fontId="48" fillId="55" borderId="63" applyNumberFormat="0" applyProtection="0">
      <alignment horizontal="left" vertical="center" indent="1"/>
    </xf>
    <xf numFmtId="4" fontId="48" fillId="55" borderId="63" applyNumberFormat="0" applyProtection="0">
      <alignment horizontal="left" vertical="center" indent="1"/>
    </xf>
    <xf numFmtId="0" fontId="3" fillId="54" borderId="62" applyNumberFormat="0" applyProtection="0">
      <alignment horizontal="left" vertical="center" indent="1"/>
    </xf>
    <xf numFmtId="0" fontId="48" fillId="57" borderId="55" applyNumberFormat="0" applyProtection="0">
      <alignment horizontal="left" vertical="center" indent="1"/>
    </xf>
    <xf numFmtId="0" fontId="3" fillId="54" borderId="62" applyNumberFormat="0" applyProtection="0">
      <alignment horizontal="left" vertical="top" indent="1"/>
    </xf>
    <xf numFmtId="0" fontId="3" fillId="55" borderId="62" applyNumberFormat="0" applyProtection="0">
      <alignment horizontal="left" vertical="center" indent="1"/>
    </xf>
    <xf numFmtId="0" fontId="48" fillId="58" borderId="55" applyNumberFormat="0" applyProtection="0">
      <alignment horizontal="left" vertical="center" indent="1"/>
    </xf>
    <xf numFmtId="0" fontId="3" fillId="55" borderId="62" applyNumberFormat="0" applyProtection="0">
      <alignment horizontal="left" vertical="top" indent="1"/>
    </xf>
    <xf numFmtId="0" fontId="3" fillId="59" borderId="62" applyNumberFormat="0" applyProtection="0">
      <alignment horizontal="left" vertical="center" indent="1"/>
    </xf>
    <xf numFmtId="0" fontId="48" fillId="59" borderId="55" applyNumberFormat="0" applyProtection="0">
      <alignment horizontal="left" vertical="center" indent="1"/>
    </xf>
    <xf numFmtId="0" fontId="3" fillId="59" borderId="62" applyNumberFormat="0" applyProtection="0">
      <alignment horizontal="left" vertical="top" indent="1"/>
    </xf>
    <xf numFmtId="0" fontId="3" fillId="56" borderId="62" applyNumberFormat="0" applyProtection="0">
      <alignment horizontal="left" vertical="center" indent="1"/>
    </xf>
    <xf numFmtId="0" fontId="48" fillId="56" borderId="55" applyNumberFormat="0" applyProtection="0">
      <alignment horizontal="left" vertical="center" indent="1"/>
    </xf>
    <xf numFmtId="0" fontId="3" fillId="56" borderId="62" applyNumberFormat="0" applyProtection="0">
      <alignment horizontal="left" vertical="top" indent="1"/>
    </xf>
    <xf numFmtId="0" fontId="3" fillId="60" borderId="41" applyNumberFormat="0">
      <protection locked="0"/>
    </xf>
    <xf numFmtId="4" fontId="84" fillId="61" borderId="62" applyNumberFormat="0" applyProtection="0">
      <alignment vertical="center"/>
    </xf>
    <xf numFmtId="4" fontId="86" fillId="61" borderId="62" applyNumberFormat="0" applyProtection="0">
      <alignment vertical="center"/>
    </xf>
    <xf numFmtId="4" fontId="84" fillId="61" borderId="62" applyNumberFormat="0" applyProtection="0">
      <alignment horizontal="left" vertical="center" indent="1"/>
    </xf>
    <xf numFmtId="4" fontId="51" fillId="57" borderId="62" applyNumberFormat="0" applyProtection="0">
      <alignment horizontal="left" vertical="center" indent="1"/>
    </xf>
    <xf numFmtId="0" fontId="84" fillId="61" borderId="62" applyNumberFormat="0" applyProtection="0">
      <alignment horizontal="left" vertical="top" indent="1"/>
    </xf>
    <xf numFmtId="4" fontId="84" fillId="56" borderId="62" applyNumberFormat="0" applyProtection="0">
      <alignment horizontal="right" vertical="center"/>
    </xf>
    <xf numFmtId="4" fontId="48" fillId="0" borderId="55" applyNumberFormat="0" applyProtection="0">
      <alignment horizontal="right" vertical="center"/>
    </xf>
    <xf numFmtId="4" fontId="86" fillId="56" borderId="62" applyNumberFormat="0" applyProtection="0">
      <alignment horizontal="right" vertical="center"/>
    </xf>
    <xf numFmtId="4" fontId="70" fillId="63" borderId="55" applyNumberFormat="0" applyProtection="0">
      <alignment horizontal="right" vertical="center"/>
    </xf>
    <xf numFmtId="4" fontId="70" fillId="63" borderId="55" applyNumberFormat="0" applyProtection="0">
      <alignment horizontal="right" vertical="center"/>
    </xf>
    <xf numFmtId="4" fontId="84" fillId="55" borderId="62" applyNumberFormat="0" applyProtection="0">
      <alignment horizontal="left" vertical="center" indent="1"/>
    </xf>
    <xf numFmtId="0" fontId="3" fillId="0" borderId="0">
      <alignment vertical="top"/>
    </xf>
    <xf numFmtId="4" fontId="48" fillId="43" borderId="55" applyNumberFormat="0" applyProtection="0">
      <alignment horizontal="left" vertical="center" indent="1"/>
    </xf>
    <xf numFmtId="0" fontId="84" fillId="55" borderId="62" applyNumberFormat="0" applyProtection="0">
      <alignment horizontal="left" vertical="top" indent="1"/>
    </xf>
    <xf numFmtId="4" fontId="87" fillId="64" borderId="0" applyNumberFormat="0" applyProtection="0">
      <alignment horizontal="left" vertical="center" indent="1"/>
    </xf>
    <xf numFmtId="0" fontId="48" fillId="65" borderId="41"/>
    <xf numFmtId="0" fontId="48" fillId="65" borderId="41"/>
    <xf numFmtId="0" fontId="48" fillId="65" borderId="41"/>
    <xf numFmtId="4" fontId="76" fillId="56" borderId="62" applyNumberFormat="0" applyProtection="0">
      <alignment horizontal="right" vertical="center"/>
    </xf>
    <xf numFmtId="0" fontId="24" fillId="0" borderId="0"/>
    <xf numFmtId="0" fontId="47" fillId="16" borderId="0"/>
    <xf numFmtId="3" fontId="3" fillId="0" borderId="41" applyNumberFormat="0" applyFont="0" applyFill="0" applyAlignment="0" applyProtection="0">
      <alignment vertical="center"/>
    </xf>
    <xf numFmtId="0" fontId="68" fillId="0" borderId="0" applyNumberFormat="0" applyFill="0" applyBorder="0" applyAlignment="0" applyProtection="0"/>
    <xf numFmtId="4" fontId="3" fillId="0" borderId="75" applyNumberFormat="0" applyFont="0" applyFill="0" applyAlignment="0" applyProtection="0">
      <alignment vertical="center"/>
    </xf>
    <xf numFmtId="40" fontId="73" fillId="0" borderId="0" applyFont="0" applyFill="0" applyBorder="0" applyAlignment="0" applyProtection="0"/>
    <xf numFmtId="166" fontId="74" fillId="0" borderId="0" applyFont="0" applyFill="0" applyBorder="0" applyAlignment="0" applyProtection="0"/>
    <xf numFmtId="0" fontId="88" fillId="0" borderId="0" applyNumberFormat="0" applyFill="0" applyBorder="0" applyAlignment="0" applyProtection="0"/>
    <xf numFmtId="0" fontId="75" fillId="0" borderId="76"/>
    <xf numFmtId="0" fontId="65" fillId="35" borderId="67" applyNumberFormat="0" applyAlignment="0" applyProtection="0"/>
    <xf numFmtId="9" fontId="3" fillId="0" borderId="0" applyFont="0" applyFill="0" applyBorder="0" applyAlignment="0" applyProtection="0"/>
    <xf numFmtId="43" fontId="52" fillId="0" borderId="0" applyFont="0" applyFill="0" applyBorder="0" applyAlignment="0" applyProtection="0"/>
    <xf numFmtId="0" fontId="4" fillId="16" borderId="0"/>
    <xf numFmtId="0" fontId="4" fillId="16" borderId="0"/>
    <xf numFmtId="4" fontId="48" fillId="41" borderId="55" applyNumberFormat="0" applyProtection="0">
      <alignment vertical="center"/>
    </xf>
    <xf numFmtId="4" fontId="48" fillId="42" borderId="55" applyNumberFormat="0" applyProtection="0">
      <alignment horizontal="left" vertical="center" indent="1"/>
    </xf>
    <xf numFmtId="4" fontId="48" fillId="43" borderId="55" applyNumberFormat="0" applyProtection="0">
      <alignment horizontal="left" vertical="center" indent="1"/>
    </xf>
    <xf numFmtId="4" fontId="48" fillId="44" borderId="55" applyNumberFormat="0" applyProtection="0">
      <alignment horizontal="right" vertical="center"/>
    </xf>
    <xf numFmtId="4" fontId="48" fillId="45" borderId="55" applyNumberFormat="0" applyProtection="0">
      <alignment horizontal="right" vertical="center"/>
    </xf>
    <xf numFmtId="4" fontId="48" fillId="46" borderId="63" applyNumberFormat="0" applyProtection="0">
      <alignment horizontal="right" vertical="center"/>
    </xf>
    <xf numFmtId="4" fontId="48" fillId="47" borderId="55" applyNumberFormat="0" applyProtection="0">
      <alignment horizontal="right" vertical="center"/>
    </xf>
    <xf numFmtId="4" fontId="48" fillId="48" borderId="55" applyNumberFormat="0" applyProtection="0">
      <alignment horizontal="right" vertical="center"/>
    </xf>
    <xf numFmtId="4" fontId="48" fillId="49" borderId="55" applyNumberFormat="0" applyProtection="0">
      <alignment horizontal="right" vertical="center"/>
    </xf>
    <xf numFmtId="4" fontId="48" fillId="50" borderId="55" applyNumberFormat="0" applyProtection="0">
      <alignment horizontal="right" vertical="center"/>
    </xf>
    <xf numFmtId="4" fontId="48" fillId="51" borderId="55" applyNumberFormat="0" applyProtection="0">
      <alignment horizontal="right" vertical="center"/>
    </xf>
    <xf numFmtId="4" fontId="48" fillId="52" borderId="55" applyNumberFormat="0" applyProtection="0">
      <alignment horizontal="right" vertical="center"/>
    </xf>
    <xf numFmtId="4" fontId="48" fillId="53" borderId="63" applyNumberFormat="0" applyProtection="0">
      <alignment horizontal="left" vertical="center" indent="1"/>
    </xf>
    <xf numFmtId="4" fontId="48" fillId="55" borderId="55" applyNumberFormat="0" applyProtection="0">
      <alignment horizontal="right" vertical="center"/>
    </xf>
    <xf numFmtId="4" fontId="48" fillId="56" borderId="63" applyNumberFormat="0" applyProtection="0">
      <alignment horizontal="left" vertical="center" indent="1"/>
    </xf>
    <xf numFmtId="4" fontId="48" fillId="55" borderId="63" applyNumberFormat="0" applyProtection="0">
      <alignment horizontal="left" vertical="center" indent="1"/>
    </xf>
    <xf numFmtId="0" fontId="48" fillId="57" borderId="55" applyNumberFormat="0" applyProtection="0">
      <alignment horizontal="left" vertical="center" indent="1"/>
    </xf>
    <xf numFmtId="0" fontId="48" fillId="58" borderId="55" applyNumberFormat="0" applyProtection="0">
      <alignment horizontal="left" vertical="center" indent="1"/>
    </xf>
    <xf numFmtId="0" fontId="48" fillId="59" borderId="55" applyNumberFormat="0" applyProtection="0">
      <alignment horizontal="left" vertical="center" indent="1"/>
    </xf>
    <xf numFmtId="0" fontId="48" fillId="56" borderId="55" applyNumberFormat="0" applyProtection="0">
      <alignment horizontal="left" vertical="center" indent="1"/>
    </xf>
    <xf numFmtId="4" fontId="48" fillId="0" borderId="55" applyNumberFormat="0" applyProtection="0">
      <alignment horizontal="right" vertical="center"/>
    </xf>
    <xf numFmtId="4" fontId="48" fillId="43" borderId="55" applyNumberFormat="0" applyProtection="0">
      <alignment horizontal="left" vertical="center" indent="1"/>
    </xf>
    <xf numFmtId="0" fontId="48" fillId="65" borderId="41"/>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1" fillId="0" borderId="0"/>
    <xf numFmtId="43" fontId="1" fillId="0" borderId="0" applyFont="0" applyFill="0" applyBorder="0" applyAlignment="0" applyProtection="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24" fillId="0" borderId="0"/>
    <xf numFmtId="43" fontId="24" fillId="0" borderId="0" applyFont="0" applyFill="0" applyBorder="0" applyAlignment="0" applyProtection="0"/>
    <xf numFmtId="0" fontId="24" fillId="0" borderId="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9" fontId="24" fillId="0" borderId="0" applyFont="0" applyFill="0" applyBorder="0" applyAlignment="0" applyProtection="0"/>
    <xf numFmtId="0" fontId="1" fillId="0" borderId="0"/>
    <xf numFmtId="43" fontId="1" fillId="0" borderId="0" applyFont="0" applyFill="0" applyBorder="0" applyAlignment="0" applyProtection="0"/>
    <xf numFmtId="9" fontId="24"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24"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9" fontId="24" fillId="0" borderId="0" applyFont="0" applyFill="0" applyBorder="0" applyAlignment="0" applyProtection="0"/>
    <xf numFmtId="0" fontId="1" fillId="0" borderId="0"/>
    <xf numFmtId="43" fontId="1"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24" fillId="0" borderId="0"/>
    <xf numFmtId="43" fontId="52"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0" fontId="1" fillId="0" borderId="0"/>
    <xf numFmtId="43" fontId="1" fillId="0" borderId="0" applyFont="0" applyFill="0" applyBorder="0" applyAlignment="0" applyProtection="0"/>
    <xf numFmtId="9" fontId="24" fillId="0" borderId="0" applyFont="0" applyFill="0" applyBorder="0" applyAlignment="0" applyProtection="0"/>
    <xf numFmtId="0" fontId="24" fillId="0" borderId="0"/>
    <xf numFmtId="9" fontId="24" fillId="0" borderId="0" applyFont="0" applyFill="0" applyBorder="0" applyAlignment="0" applyProtection="0"/>
    <xf numFmtId="9" fontId="24"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4" fillId="16" borderId="0"/>
    <xf numFmtId="0" fontId="58" fillId="34" borderId="0" applyNumberFormat="0" applyBorder="0" applyAlignment="0" applyProtection="0"/>
    <xf numFmtId="0" fontId="59" fillId="37" borderId="55" applyNumberFormat="0" applyAlignment="0" applyProtection="0"/>
    <xf numFmtId="0" fontId="60" fillId="29" borderId="56" applyNumberFormat="0" applyAlignment="0" applyProtection="0"/>
    <xf numFmtId="0" fontId="63" fillId="0" borderId="58" applyNumberFormat="0" applyFill="0" applyAlignment="0" applyProtection="0"/>
    <xf numFmtId="0" fontId="64" fillId="0" borderId="59" applyNumberFormat="0" applyFill="0" applyAlignment="0" applyProtection="0"/>
    <xf numFmtId="0" fontId="65" fillId="35" borderId="55" applyNumberFormat="0" applyAlignment="0" applyProtection="0"/>
    <xf numFmtId="0" fontId="66" fillId="0" borderId="60" applyNumberFormat="0" applyFill="0" applyAlignment="0" applyProtection="0"/>
    <xf numFmtId="0" fontId="48" fillId="34" borderId="55" applyNumberFormat="0" applyFont="0" applyAlignment="0" applyProtection="0"/>
    <xf numFmtId="0" fontId="67" fillId="37" borderId="61" applyNumberFormat="0" applyAlignment="0" applyProtection="0"/>
    <xf numFmtId="0" fontId="61" fillId="0" borderId="66" applyNumberFormat="0" applyFill="0" applyAlignment="0" applyProtection="0"/>
    <xf numFmtId="0" fontId="69" fillId="0" borderId="0" applyNumberFormat="0" applyFill="0" applyBorder="0" applyAlignment="0" applyProtection="0"/>
    <xf numFmtId="0" fontId="56" fillId="33" borderId="0" applyNumberFormat="0" applyBorder="0" applyAlignment="0" applyProtection="0"/>
    <xf numFmtId="0" fontId="56" fillId="20" borderId="0" applyNumberFormat="0" applyBorder="0" applyAlignment="0" applyProtection="0"/>
    <xf numFmtId="0" fontId="56" fillId="29" borderId="0" applyNumberFormat="0" applyBorder="0" applyAlignment="0" applyProtection="0"/>
    <xf numFmtId="0" fontId="56" fillId="25" borderId="0" applyNumberFormat="0" applyBorder="0" applyAlignment="0" applyProtection="0"/>
    <xf numFmtId="0" fontId="56" fillId="21" borderId="0" applyNumberFormat="0" applyBorder="0" applyAlignment="0" applyProtection="0"/>
    <xf numFmtId="0" fontId="56" fillId="17" borderId="0" applyNumberFormat="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24" fillId="0" borderId="0"/>
    <xf numFmtId="43" fontId="52" fillId="0" borderId="0" applyFont="0" applyFill="0" applyBorder="0" applyAlignment="0" applyProtection="0"/>
    <xf numFmtId="43" fontId="1" fillId="0" borderId="0" applyFont="0" applyFill="0" applyBorder="0" applyAlignment="0" applyProtection="0"/>
    <xf numFmtId="9"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0" fontId="1" fillId="0" borderId="0"/>
    <xf numFmtId="9" fontId="24" fillId="0" borderId="0" applyFont="0" applyFill="0" applyBorder="0" applyAlignment="0" applyProtection="0"/>
    <xf numFmtId="0" fontId="56" fillId="20" borderId="0" applyNumberFormat="0" applyBorder="0" applyAlignment="0" applyProtection="0"/>
    <xf numFmtId="0" fontId="24" fillId="0" borderId="0"/>
    <xf numFmtId="0" fontId="65" fillId="35" borderId="55" applyNumberFormat="0" applyAlignment="0" applyProtection="0"/>
    <xf numFmtId="9" fontId="24" fillId="0" borderId="0" applyFont="0" applyFill="0" applyBorder="0" applyAlignment="0" applyProtection="0"/>
    <xf numFmtId="0" fontId="24" fillId="0" borderId="0"/>
    <xf numFmtId="0" fontId="24" fillId="0" borderId="0"/>
    <xf numFmtId="43" fontId="52" fillId="0" borderId="0" applyFont="0" applyFill="0" applyBorder="0" applyAlignment="0" applyProtection="0"/>
    <xf numFmtId="9"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0" fontId="56" fillId="21" borderId="0" applyNumberFormat="0" applyBorder="0" applyAlignment="0" applyProtection="0"/>
    <xf numFmtId="0" fontId="1" fillId="0" borderId="0"/>
    <xf numFmtId="43" fontId="1" fillId="0" borderId="0" applyFont="0" applyFill="0" applyBorder="0" applyAlignment="0" applyProtection="0"/>
    <xf numFmtId="0" fontId="4" fillId="16" borderId="0"/>
    <xf numFmtId="0" fontId="58" fillId="34" borderId="0" applyNumberFormat="0" applyBorder="0" applyAlignment="0" applyProtection="0"/>
    <xf numFmtId="0" fontId="59" fillId="37" borderId="55" applyNumberFormat="0" applyAlignment="0" applyProtection="0"/>
    <xf numFmtId="0" fontId="60" fillId="29" borderId="56" applyNumberFormat="0" applyAlignment="0" applyProtection="0"/>
    <xf numFmtId="0" fontId="63" fillId="0" borderId="58" applyNumberFormat="0" applyFill="0" applyAlignment="0" applyProtection="0"/>
    <xf numFmtId="0" fontId="64" fillId="0" borderId="59" applyNumberFormat="0" applyFill="0" applyAlignment="0" applyProtection="0"/>
    <xf numFmtId="0" fontId="65" fillId="35" borderId="55" applyNumberFormat="0" applyAlignment="0" applyProtection="0"/>
    <xf numFmtId="0" fontId="66" fillId="0" borderId="60" applyNumberFormat="0" applyFill="0" applyAlignment="0" applyProtection="0"/>
    <xf numFmtId="0" fontId="48" fillId="34" borderId="55" applyNumberFormat="0" applyFont="0" applyAlignment="0" applyProtection="0"/>
    <xf numFmtId="0" fontId="67" fillId="37" borderId="61" applyNumberFormat="0" applyAlignment="0" applyProtection="0"/>
    <xf numFmtId="0" fontId="53" fillId="41" borderId="62" applyNumberFormat="0" applyProtection="0">
      <alignment horizontal="left" vertical="top" indent="1"/>
    </xf>
    <xf numFmtId="4" fontId="52" fillId="54" borderId="63" applyNumberFormat="0" applyProtection="0">
      <alignment horizontal="left" vertical="center" indent="1"/>
    </xf>
    <xf numFmtId="0" fontId="48" fillId="54" borderId="62" applyNumberFormat="0" applyProtection="0">
      <alignment horizontal="left" vertical="top" indent="1"/>
    </xf>
    <xf numFmtId="0" fontId="48" fillId="55" borderId="62" applyNumberFormat="0" applyProtection="0">
      <alignment horizontal="left" vertical="top" indent="1"/>
    </xf>
    <xf numFmtId="0" fontId="48" fillId="59" borderId="62" applyNumberFormat="0" applyProtection="0">
      <alignment horizontal="left" vertical="top" indent="1"/>
    </xf>
    <xf numFmtId="0" fontId="48" fillId="56" borderId="62" applyNumberFormat="0" applyProtection="0">
      <alignment horizontal="left" vertical="top" indent="1"/>
    </xf>
    <xf numFmtId="0" fontId="48" fillId="60" borderId="64" applyNumberFormat="0">
      <protection locked="0"/>
    </xf>
    <xf numFmtId="4" fontId="51" fillId="61" borderId="62" applyNumberFormat="0" applyProtection="0">
      <alignment vertical="center"/>
    </xf>
    <xf numFmtId="4" fontId="70" fillId="62" borderId="41" applyNumberFormat="0" applyProtection="0">
      <alignment vertical="center"/>
    </xf>
    <xf numFmtId="0" fontId="51" fillId="61" borderId="62" applyNumberFormat="0" applyProtection="0">
      <alignment horizontal="left" vertical="top" indent="1"/>
    </xf>
    <xf numFmtId="0" fontId="51" fillId="55" borderId="62" applyNumberFormat="0" applyProtection="0">
      <alignment horizontal="left" vertical="top" indent="1"/>
    </xf>
    <xf numFmtId="4" fontId="54" fillId="64" borderId="63" applyNumberFormat="0" applyProtection="0">
      <alignment horizontal="left" vertical="center" indent="1"/>
    </xf>
    <xf numFmtId="4" fontId="55" fillId="60" borderId="55" applyNumberFormat="0" applyProtection="0">
      <alignment horizontal="right" vertical="center"/>
    </xf>
    <xf numFmtId="0" fontId="61" fillId="0" borderId="66" applyNumberFormat="0" applyFill="0" applyAlignment="0" applyProtection="0"/>
    <xf numFmtId="0" fontId="69" fillId="0" borderId="0" applyNumberFormat="0" applyFill="0" applyBorder="0" applyAlignment="0" applyProtection="0"/>
    <xf numFmtId="0" fontId="4" fillId="16" borderId="0"/>
    <xf numFmtId="0" fontId="56" fillId="17" borderId="0" applyNumberFormat="0" applyBorder="0" applyAlignment="0" applyProtection="0"/>
    <xf numFmtId="0" fontId="56" fillId="25" borderId="0" applyNumberFormat="0" applyBorder="0" applyAlignment="0" applyProtection="0"/>
    <xf numFmtId="0" fontId="56" fillId="21" borderId="0" applyNumberFormat="0" applyBorder="0" applyAlignment="0" applyProtection="0"/>
    <xf numFmtId="0" fontId="56" fillId="29"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65" fillId="35" borderId="55" applyNumberFormat="0" applyAlignment="0" applyProtection="0"/>
    <xf numFmtId="0" fontId="65" fillId="35" borderId="55" applyNumberFormat="0" applyAlignment="0" applyProtection="0"/>
    <xf numFmtId="0" fontId="56" fillId="33" borderId="0" applyNumberFormat="0" applyBorder="0" applyAlignment="0" applyProtection="0"/>
    <xf numFmtId="0" fontId="56" fillId="20" borderId="0" applyNumberFormat="0" applyBorder="0" applyAlignment="0" applyProtection="0"/>
    <xf numFmtId="0" fontId="56" fillId="29" borderId="0" applyNumberFormat="0" applyBorder="0" applyAlignment="0" applyProtection="0"/>
    <xf numFmtId="0" fontId="56" fillId="25" borderId="0" applyNumberFormat="0" applyBorder="0" applyAlignment="0" applyProtection="0"/>
    <xf numFmtId="0" fontId="56" fillId="21" borderId="0" applyNumberFormat="0" applyBorder="0" applyAlignment="0" applyProtection="0"/>
    <xf numFmtId="0" fontId="56" fillId="17" borderId="0" applyNumberFormat="0" applyBorder="0" applyAlignment="0" applyProtection="0"/>
    <xf numFmtId="0" fontId="4" fillId="16" borderId="0"/>
    <xf numFmtId="0" fontId="56" fillId="21" borderId="0" applyNumberFormat="0" applyBorder="0" applyAlignment="0" applyProtection="0"/>
    <xf numFmtId="0" fontId="56" fillId="17" borderId="0" applyNumberFormat="0" applyBorder="0" applyAlignment="0" applyProtection="0"/>
    <xf numFmtId="0" fontId="4" fillId="16" borderId="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65" fillId="35" borderId="55" applyNumberFormat="0" applyAlignment="0" applyProtection="0"/>
    <xf numFmtId="0" fontId="56" fillId="33" borderId="0" applyNumberFormat="0" applyBorder="0" applyAlignment="0" applyProtection="0"/>
    <xf numFmtId="0" fontId="56" fillId="20" borderId="0" applyNumberFormat="0" applyBorder="0" applyAlignment="0" applyProtection="0"/>
    <xf numFmtId="0" fontId="24" fillId="0" borderId="0"/>
    <xf numFmtId="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0" fontId="24" fillId="0" borderId="0"/>
    <xf numFmtId="43" fontId="52" fillId="0" borderId="0" applyFont="0" applyFill="0" applyBorder="0" applyAlignment="0" applyProtection="0"/>
    <xf numFmtId="43" fontId="1" fillId="0" borderId="0" applyFont="0" applyFill="0" applyBorder="0" applyAlignment="0" applyProtection="0"/>
    <xf numFmtId="0" fontId="4" fillId="16" borderId="0"/>
    <xf numFmtId="0" fontId="1" fillId="0" borderId="0"/>
    <xf numFmtId="0" fontId="3" fillId="34" borderId="73" applyNumberFormat="0" applyFont="0" applyAlignment="0" applyProtection="0"/>
    <xf numFmtId="10" fontId="3" fillId="0" borderId="0" applyFont="0" applyFill="0" applyBorder="0" applyAlignment="0" applyProtection="0"/>
    <xf numFmtId="0" fontId="24" fillId="0" borderId="0"/>
    <xf numFmtId="0" fontId="82" fillId="41" borderId="62" applyNumberFormat="0" applyProtection="0">
      <alignment horizontal="left" vertical="top" indent="1"/>
    </xf>
    <xf numFmtId="4" fontId="85" fillId="54" borderId="0" applyNumberFormat="0" applyProtection="0">
      <alignment horizontal="left" vertical="center" indent="1"/>
    </xf>
    <xf numFmtId="0" fontId="3" fillId="54" borderId="62" applyNumberFormat="0" applyProtection="0">
      <alignment horizontal="left" vertical="top" indent="1"/>
    </xf>
    <xf numFmtId="0" fontId="3" fillId="55" borderId="62" applyNumberFormat="0" applyProtection="0">
      <alignment horizontal="left" vertical="top" indent="1"/>
    </xf>
    <xf numFmtId="0" fontId="3" fillId="59" borderId="62" applyNumberFormat="0" applyProtection="0">
      <alignment horizontal="left" vertical="top" indent="1"/>
    </xf>
    <xf numFmtId="0" fontId="3" fillId="56" borderId="62" applyNumberFormat="0" applyProtection="0">
      <alignment horizontal="left" vertical="top" indent="1"/>
    </xf>
    <xf numFmtId="0" fontId="3" fillId="60" borderId="41" applyNumberFormat="0">
      <protection locked="0"/>
    </xf>
    <xf numFmtId="4" fontId="84" fillId="61" borderId="62" applyNumberFormat="0" applyProtection="0">
      <alignment vertical="center"/>
    </xf>
    <xf numFmtId="4" fontId="86" fillId="61" borderId="62" applyNumberFormat="0" applyProtection="0">
      <alignment vertical="center"/>
    </xf>
    <xf numFmtId="0" fontId="84" fillId="61" borderId="62" applyNumberFormat="0" applyProtection="0">
      <alignment horizontal="left" vertical="top" indent="1"/>
    </xf>
    <xf numFmtId="0" fontId="84" fillId="55" borderId="62" applyNumberFormat="0" applyProtection="0">
      <alignment horizontal="left" vertical="top" indent="1"/>
    </xf>
    <xf numFmtId="4" fontId="87" fillId="64" borderId="0" applyNumberFormat="0" applyProtection="0">
      <alignment horizontal="left" vertical="center" indent="1"/>
    </xf>
    <xf numFmtId="4" fontId="76" fillId="56" borderId="62" applyNumberFormat="0" applyProtection="0">
      <alignment horizontal="right" vertical="center"/>
    </xf>
    <xf numFmtId="0" fontId="24" fillId="0" borderId="0"/>
    <xf numFmtId="0" fontId="56" fillId="25" borderId="0" applyNumberFormat="0" applyBorder="0" applyAlignment="0" applyProtection="0"/>
    <xf numFmtId="3" fontId="3" fillId="0" borderId="41" applyNumberFormat="0" applyFont="0" applyFill="0" applyAlignment="0" applyProtection="0">
      <alignment vertical="center"/>
    </xf>
    <xf numFmtId="4" fontId="3" fillId="0" borderId="75" applyNumberFormat="0" applyFont="0" applyFill="0" applyAlignment="0" applyProtection="0">
      <alignment vertical="center"/>
    </xf>
    <xf numFmtId="0" fontId="56" fillId="21" borderId="0" applyNumberFormat="0" applyBorder="0" applyAlignment="0" applyProtection="0"/>
    <xf numFmtId="0" fontId="4" fillId="16" borderId="0"/>
    <xf numFmtId="9" fontId="3" fillId="0" borderId="0" applyFont="0" applyFill="0" applyBorder="0" applyAlignment="0" applyProtection="0"/>
    <xf numFmtId="43" fontId="52" fillId="0" borderId="0" applyFont="0" applyFill="0" applyBorder="0" applyAlignment="0" applyProtection="0"/>
    <xf numFmtId="0" fontId="4" fillId="16" borderId="0"/>
    <xf numFmtId="0" fontId="4" fillId="16" borderId="0"/>
    <xf numFmtId="0" fontId="56" fillId="29" borderId="0" applyNumberFormat="0" applyBorder="0" applyAlignment="0" applyProtection="0"/>
    <xf numFmtId="0" fontId="4" fillId="16" borderId="0"/>
    <xf numFmtId="0" fontId="4" fillId="16" borderId="0"/>
    <xf numFmtId="0" fontId="4" fillId="16" borderId="0"/>
    <xf numFmtId="0" fontId="4" fillId="16" borderId="0"/>
    <xf numFmtId="0" fontId="4" fillId="16" borderId="0"/>
    <xf numFmtId="0" fontId="4" fillId="16" borderId="0"/>
    <xf numFmtId="0" fontId="1" fillId="0" borderId="0"/>
    <xf numFmtId="43" fontId="1" fillId="0" borderId="0" applyFont="0" applyFill="0" applyBorder="0" applyAlignment="0" applyProtection="0"/>
    <xf numFmtId="0" fontId="24" fillId="0" borderId="0"/>
    <xf numFmtId="0" fontId="24" fillId="0" borderId="0"/>
    <xf numFmtId="0" fontId="24"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9" fontId="24" fillId="0" borderId="0" applyFont="0" applyFill="0" applyBorder="0" applyAlignment="0" applyProtection="0"/>
    <xf numFmtId="0" fontId="56" fillId="25" borderId="0" applyNumberFormat="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24" fillId="0" borderId="0"/>
    <xf numFmtId="43" fontId="52" fillId="0" borderId="0" applyFont="0" applyFill="0" applyBorder="0" applyAlignment="0" applyProtection="0"/>
    <xf numFmtId="43" fontId="1" fillId="0" borderId="0" applyFont="0" applyFill="0" applyBorder="0" applyAlignment="0" applyProtection="0"/>
    <xf numFmtId="0" fontId="4" fillId="16" borderId="0"/>
    <xf numFmtId="0" fontId="56" fillId="17" borderId="0" applyNumberFormat="0" applyBorder="0" applyAlignment="0" applyProtection="0"/>
    <xf numFmtId="0" fontId="24" fillId="0" borderId="0"/>
    <xf numFmtId="9" fontId="24" fillId="0" borderId="0" applyFont="0" applyFill="0" applyBorder="0" applyAlignment="0" applyProtection="0"/>
    <xf numFmtId="0" fontId="56" fillId="33" borderId="0" applyNumberFormat="0" applyBorder="0" applyAlignment="0" applyProtection="0"/>
    <xf numFmtId="9" fontId="24" fillId="0" borderId="0" applyFont="0" applyFill="0" applyBorder="0" applyAlignment="0" applyProtection="0"/>
    <xf numFmtId="0" fontId="56" fillId="29" borderId="0" applyNumberFormat="0" applyBorder="0" applyAlignment="0" applyProtection="0"/>
    <xf numFmtId="0" fontId="56" fillId="17" borderId="0" applyNumberFormat="0" applyBorder="0" applyAlignment="0" applyProtection="0"/>
    <xf numFmtId="0" fontId="4" fillId="16" borderId="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0" fontId="4" fillId="16"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24"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24" fillId="0" borderId="0"/>
    <xf numFmtId="0" fontId="24" fillId="0" borderId="0"/>
    <xf numFmtId="43" fontId="52" fillId="0" borderId="0" applyFont="0" applyFill="0" applyBorder="0" applyAlignment="0" applyProtection="0"/>
    <xf numFmtId="9" fontId="24" fillId="0" borderId="0" applyFont="0" applyFill="0" applyBorder="0" applyAlignment="0" applyProtection="0"/>
    <xf numFmtId="0" fontId="1" fillId="0" borderId="0"/>
    <xf numFmtId="43" fontId="1" fillId="0" borderId="0" applyFont="0" applyFill="0" applyBorder="0" applyAlignment="0" applyProtection="0"/>
    <xf numFmtId="0" fontId="56" fillId="21" borderId="0" applyNumberFormat="0" applyBorder="0" applyAlignment="0" applyProtection="0"/>
    <xf numFmtId="0" fontId="56" fillId="25" borderId="0" applyNumberFormat="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0" fontId="56" fillId="33" borderId="0" applyNumberFormat="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9" fontId="24" fillId="0" borderId="0" applyFont="0" applyFill="0" applyBorder="0" applyAlignment="0" applyProtection="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9" fontId="24"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56" fillId="20" borderId="0" applyNumberFormat="0" applyBorder="0" applyAlignment="0" applyProtection="0"/>
    <xf numFmtId="0" fontId="56" fillId="29" borderId="0" applyNumberFormat="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4" fillId="16" borderId="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24" fillId="0" borderId="0"/>
    <xf numFmtId="43" fontId="1" fillId="0" borderId="0" applyFont="0" applyFill="0" applyBorder="0" applyAlignment="0" applyProtection="0"/>
    <xf numFmtId="0" fontId="1" fillId="0" borderId="0"/>
    <xf numFmtId="9" fontId="24"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4" fillId="16" borderId="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24"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24" fillId="0" borderId="0"/>
    <xf numFmtId="43" fontId="5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0" fontId="1" fillId="0" borderId="0"/>
    <xf numFmtId="43" fontId="1"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9" fontId="24" fillId="0" borderId="0" applyFont="0" applyFill="0" applyBorder="0" applyAlignment="0" applyProtection="0"/>
    <xf numFmtId="168" fontId="52" fillId="0" borderId="0" applyFont="0" applyFill="0" applyBorder="0" applyAlignment="0" applyProtection="0"/>
    <xf numFmtId="0" fontId="1" fillId="0" borderId="0"/>
    <xf numFmtId="168" fontId="1"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0" fontId="24" fillId="0" borderId="0"/>
    <xf numFmtId="9"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1" fillId="0" borderId="0"/>
    <xf numFmtId="168" fontId="52"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0" fontId="1" fillId="0" borderId="0"/>
    <xf numFmtId="168" fontId="1" fillId="0" borderId="0" applyFont="0" applyFill="0" applyBorder="0" applyAlignment="0" applyProtection="0"/>
    <xf numFmtId="168" fontId="90" fillId="0" borderId="0" applyFont="0" applyFill="0" applyBorder="0" applyAlignment="0" applyProtection="0"/>
    <xf numFmtId="168" fontId="24"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168" fontId="52" fillId="0" borderId="0" applyFont="0" applyFill="0" applyBorder="0" applyAlignment="0" applyProtection="0"/>
    <xf numFmtId="168" fontId="1" fillId="0" borderId="0" applyFont="0" applyFill="0" applyBorder="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24"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9" fontId="24" fillId="0" borderId="0" applyFont="0" applyFill="0" applyBorder="0" applyAlignment="0" applyProtection="0"/>
    <xf numFmtId="0" fontId="1" fillId="0" borderId="0"/>
    <xf numFmtId="43" fontId="1" fillId="0" borderId="0" applyFont="0" applyFill="0" applyBorder="0" applyAlignment="0" applyProtection="0"/>
    <xf numFmtId="0" fontId="48" fillId="16" borderId="0"/>
    <xf numFmtId="0" fontId="48" fillId="16" borderId="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24" fillId="0" borderId="0"/>
    <xf numFmtId="0" fontId="48" fillId="16" borderId="0"/>
    <xf numFmtId="43" fontId="52" fillId="0" borderId="0" applyFont="0" applyFill="0" applyBorder="0" applyAlignment="0" applyProtection="0"/>
    <xf numFmtId="0" fontId="48" fillId="16" borderId="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48" fillId="16" borderId="0"/>
    <xf numFmtId="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48" fillId="16" borderId="0"/>
    <xf numFmtId="0" fontId="48" fillId="16"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48" fillId="16" borderId="0"/>
    <xf numFmtId="0" fontId="48" fillId="16" borderId="0"/>
    <xf numFmtId="0" fontId="48"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8"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8" fillId="16" borderId="0"/>
    <xf numFmtId="0" fontId="48"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8"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8"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65" fillId="35" borderId="55" applyNumberFormat="0" applyAlignment="0" applyProtection="0"/>
    <xf numFmtId="0" fontId="56" fillId="33"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56" fillId="20" borderId="0" applyNumberFormat="0" applyBorder="0" applyAlignment="0" applyProtection="0"/>
    <xf numFmtId="0" fontId="56" fillId="29" borderId="0" applyNumberFormat="0" applyBorder="0" applyAlignment="0" applyProtection="0"/>
    <xf numFmtId="0" fontId="56" fillId="25" borderId="0" applyNumberFormat="0" applyBorder="0" applyAlignment="0" applyProtection="0"/>
    <xf numFmtId="0" fontId="56" fillId="21" borderId="0" applyNumberFormat="0" applyBorder="0" applyAlignment="0" applyProtection="0"/>
    <xf numFmtId="0" fontId="56" fillId="17" borderId="0" applyNumberFormat="0" applyBorder="0" applyAlignment="0" applyProtection="0"/>
    <xf numFmtId="0" fontId="4" fillId="16" borderId="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8"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1" fillId="0" borderId="0"/>
    <xf numFmtId="0" fontId="3" fillId="0" borderId="0"/>
    <xf numFmtId="0" fontId="65" fillId="35" borderId="55" applyNumberFormat="0" applyAlignment="0" applyProtection="0"/>
    <xf numFmtId="0" fontId="65" fillId="35" borderId="55" applyNumberFormat="0" applyAlignment="0" applyProtection="0"/>
    <xf numFmtId="0" fontId="4" fillId="16" borderId="0"/>
    <xf numFmtId="0" fontId="56" fillId="33"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9" borderId="0" applyNumberFormat="0" applyBorder="0" applyAlignment="0" applyProtection="0"/>
    <xf numFmtId="0" fontId="56" fillId="25" borderId="0" applyNumberFormat="0" applyBorder="0" applyAlignment="0" applyProtection="0"/>
    <xf numFmtId="0" fontId="56" fillId="25" borderId="0" applyNumberFormat="0" applyBorder="0" applyAlignment="0" applyProtection="0"/>
    <xf numFmtId="0" fontId="56" fillId="21" borderId="0" applyNumberFormat="0" applyBorder="0" applyAlignment="0" applyProtection="0"/>
    <xf numFmtId="0" fontId="56" fillId="17" borderId="0" applyNumberFormat="0" applyBorder="0" applyAlignment="0" applyProtection="0"/>
    <xf numFmtId="0" fontId="4" fillId="16" borderId="0"/>
    <xf numFmtId="0" fontId="56" fillId="17"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1" fillId="0" borderId="0"/>
    <xf numFmtId="0" fontId="1" fillId="0" borderId="0"/>
    <xf numFmtId="0" fontId="1" fillId="0" borderId="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65" fillId="35" borderId="55" applyNumberFormat="0" applyAlignment="0" applyProtection="0"/>
    <xf numFmtId="0" fontId="56" fillId="33" borderId="0" applyNumberFormat="0" applyBorder="0" applyAlignment="0" applyProtection="0"/>
    <xf numFmtId="0" fontId="56" fillId="20" borderId="0" applyNumberFormat="0" applyBorder="0" applyAlignment="0" applyProtection="0"/>
    <xf numFmtId="0" fontId="56" fillId="29" borderId="0" applyNumberFormat="0" applyBorder="0" applyAlignment="0" applyProtection="0"/>
    <xf numFmtId="0" fontId="56" fillId="25" borderId="0" applyNumberFormat="0" applyBorder="0" applyAlignment="0" applyProtection="0"/>
    <xf numFmtId="0" fontId="56" fillId="21" borderId="0" applyNumberFormat="0" applyBorder="0" applyAlignment="0" applyProtection="0"/>
    <xf numFmtId="0" fontId="56" fillId="17" borderId="0" applyNumberFormat="0" applyBorder="0" applyAlignment="0" applyProtection="0"/>
    <xf numFmtId="0" fontId="4" fillId="16" borderId="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1" fillId="0" borderId="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4"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1" fillId="0" borderId="0"/>
    <xf numFmtId="0" fontId="1" fillId="0" borderId="0"/>
    <xf numFmtId="0" fontId="48" fillId="16" borderId="0"/>
    <xf numFmtId="0" fontId="1" fillId="0" borderId="0"/>
    <xf numFmtId="0" fontId="1" fillId="0" borderId="0"/>
    <xf numFmtId="0" fontId="1" fillId="0" borderId="0"/>
    <xf numFmtId="0" fontId="1" fillId="0" borderId="0"/>
    <xf numFmtId="0" fontId="92" fillId="0" borderId="0" applyNumberFormat="0" applyBorder="0" applyProtection="0"/>
    <xf numFmtId="0" fontId="91" fillId="0" borderId="0"/>
    <xf numFmtId="0" fontId="1" fillId="0" borderId="0"/>
    <xf numFmtId="0" fontId="24"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9" fontId="24" fillId="0" borderId="0" applyFont="0" applyFill="0" applyBorder="0" applyAlignment="0" applyProtection="0"/>
    <xf numFmtId="0" fontId="24" fillId="0" borderId="0"/>
    <xf numFmtId="43" fontId="52" fillId="0" borderId="0" applyFont="0" applyFill="0" applyBorder="0" applyAlignment="0" applyProtection="0"/>
    <xf numFmtId="9" fontId="24"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9" fontId="24"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43" fontId="1" fillId="0" borderId="0" applyFont="0" applyFill="0" applyBorder="0" applyAlignment="0" applyProtection="0"/>
    <xf numFmtId="0" fontId="1" fillId="0" borderId="0"/>
    <xf numFmtId="9" fontId="24" fillId="0" borderId="0" applyFont="0" applyFill="0" applyBorder="0" applyAlignment="0" applyProtection="0"/>
    <xf numFmtId="0" fontId="1" fillId="0" borderId="0"/>
    <xf numFmtId="0" fontId="24" fillId="0" borderId="0"/>
    <xf numFmtId="9"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43" fontId="1" fillId="0" borderId="0" applyFont="0" applyFill="0" applyBorder="0" applyAlignment="0" applyProtection="0"/>
    <xf numFmtId="9" fontId="24" fillId="0" borderId="0" applyFont="0" applyFill="0" applyBorder="0" applyAlignment="0" applyProtection="0"/>
    <xf numFmtId="0" fontId="1" fillId="0" borderId="0"/>
    <xf numFmtId="9"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4"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9" fontId="24" fillId="0" borderId="0" applyFont="0" applyFill="0" applyBorder="0" applyAlignment="0" applyProtection="0"/>
    <xf numFmtId="0" fontId="1" fillId="0" borderId="0"/>
    <xf numFmtId="0" fontId="48" fillId="16"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58" fillId="34" borderId="0" applyNumberFormat="0" applyBorder="0" applyAlignment="0" applyProtection="0"/>
    <xf numFmtId="0" fontId="59" fillId="37" borderId="55" applyNumberFormat="0" applyAlignment="0" applyProtection="0"/>
    <xf numFmtId="0" fontId="60" fillId="29" borderId="56" applyNumberFormat="0" applyAlignment="0" applyProtection="0"/>
    <xf numFmtId="0" fontId="57" fillId="27" borderId="0" applyNumberFormat="0" applyBorder="0" applyAlignment="0" applyProtection="0"/>
    <xf numFmtId="0" fontId="62" fillId="0" borderId="57" applyNumberFormat="0" applyFill="0" applyAlignment="0" applyProtection="0"/>
    <xf numFmtId="0" fontId="63" fillId="0" borderId="58" applyNumberFormat="0" applyFill="0" applyAlignment="0" applyProtection="0"/>
    <xf numFmtId="0" fontId="64" fillId="0" borderId="59" applyNumberFormat="0" applyFill="0" applyAlignment="0" applyProtection="0"/>
    <xf numFmtId="0" fontId="64" fillId="0" borderId="0" applyNumberFormat="0" applyFill="0" applyBorder="0" applyAlignment="0" applyProtection="0"/>
    <xf numFmtId="0" fontId="65" fillId="35" borderId="55" applyNumberFormat="0" applyAlignment="0" applyProtection="0"/>
    <xf numFmtId="0" fontId="66" fillId="0" borderId="60" applyNumberFormat="0" applyFill="0" applyAlignment="0" applyProtection="0"/>
    <xf numFmtId="0" fontId="66" fillId="35" borderId="0" applyNumberFormat="0" applyBorder="0" applyAlignment="0" applyProtection="0"/>
    <xf numFmtId="0" fontId="48" fillId="34" borderId="55" applyNumberFormat="0" applyFont="0" applyAlignment="0" applyProtection="0"/>
    <xf numFmtId="0" fontId="67" fillId="37" borderId="61" applyNumberFormat="0" applyAlignment="0" applyProtection="0"/>
    <xf numFmtId="0" fontId="61" fillId="0" borderId="66" applyNumberFormat="0" applyFill="0" applyAlignment="0" applyProtection="0"/>
    <xf numFmtId="0" fontId="69" fillId="0" borderId="0" applyNumberForma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43" fontId="5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0" fontId="1" fillId="0" borderId="0"/>
    <xf numFmtId="43" fontId="1" fillId="0" borderId="0" applyFont="0" applyFill="0" applyBorder="0" applyAlignment="0" applyProtection="0"/>
    <xf numFmtId="43" fontId="90"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4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3" fillId="0" borderId="0"/>
    <xf numFmtId="0" fontId="52"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56" fillId="17" borderId="0" applyNumberFormat="0" applyBorder="0" applyAlignment="0" applyProtection="0"/>
    <xf numFmtId="0" fontId="56" fillId="21" borderId="0" applyNumberFormat="0" applyBorder="0" applyAlignment="0" applyProtection="0"/>
    <xf numFmtId="0" fontId="56" fillId="25" borderId="0" applyNumberFormat="0" applyBorder="0" applyAlignment="0" applyProtection="0"/>
    <xf numFmtId="0" fontId="56" fillId="29" borderId="0" applyNumberFormat="0" applyBorder="0" applyAlignment="0" applyProtection="0"/>
    <xf numFmtId="0" fontId="56" fillId="20" borderId="0" applyNumberFormat="0" applyBorder="0" applyAlignment="0" applyProtection="0"/>
    <xf numFmtId="0" fontId="56" fillId="33" borderId="0" applyNumberFormat="0" applyBorder="0" applyAlignment="0" applyProtection="0"/>
    <xf numFmtId="0" fontId="65" fillId="35" borderId="55" applyNumberFormat="0" applyAlignment="0" applyProtection="0"/>
    <xf numFmtId="0" fontId="56" fillId="29" borderId="0" applyNumberFormat="0" applyBorder="0" applyAlignment="0" applyProtection="0"/>
    <xf numFmtId="0" fontId="56" fillId="21" borderId="0" applyNumberFormat="0" applyBorder="0" applyAlignment="0" applyProtection="0"/>
    <xf numFmtId="0" fontId="65" fillId="35" borderId="55" applyNumberFormat="0" applyAlignment="0" applyProtection="0"/>
    <xf numFmtId="0" fontId="56" fillId="33" borderId="0" applyNumberFormat="0" applyBorder="0" applyAlignment="0" applyProtection="0"/>
    <xf numFmtId="0" fontId="56" fillId="20" borderId="0" applyNumberFormat="0" applyBorder="0" applyAlignment="0" applyProtection="0"/>
    <xf numFmtId="0" fontId="47" fillId="16" borderId="0"/>
    <xf numFmtId="0" fontId="56" fillId="25" borderId="0" applyNumberFormat="0" applyBorder="0" applyAlignment="0" applyProtection="0"/>
    <xf numFmtId="0" fontId="56" fillId="17" borderId="0" applyNumberFormat="0" applyBorder="0" applyAlignment="0" applyProtection="0"/>
  </cellStyleXfs>
  <cellXfs count="39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21" fillId="9" borderId="48" xfId="0" applyNumberFormat="1" applyFont="1" applyFill="1" applyBorder="1" applyAlignment="1" applyProtection="1">
      <alignment vertical="center" shrinkToFit="1"/>
    </xf>
    <xf numFmtId="0" fontId="5" fillId="12" borderId="52" xfId="4" applyFont="1" applyFill="1" applyBorder="1" applyAlignment="1" applyProtection="1">
      <alignment horizontal="center" vertical="center"/>
      <protection locked="0"/>
    </xf>
    <xf numFmtId="14" fontId="7" fillId="2" borderId="0" xfId="1" applyNumberFormat="1" applyFont="1" applyFill="1" applyAlignment="1" applyProtection="1">
      <alignment horizontal="center" vertical="center"/>
      <protection locked="0"/>
    </xf>
    <xf numFmtId="0" fontId="27" fillId="0" borderId="0" xfId="0" applyFont="1"/>
    <xf numFmtId="0" fontId="27" fillId="0" borderId="0" xfId="0" applyFont="1" applyAlignment="1">
      <alignment horizontal="left" vertical="top"/>
    </xf>
    <xf numFmtId="0" fontId="27" fillId="0" borderId="0" xfId="0" applyFont="1" applyAlignment="1">
      <alignment horizontal="left" vertical="top" wrapText="1"/>
    </xf>
    <xf numFmtId="0" fontId="42" fillId="0" borderId="0" xfId="5" applyFont="1" applyAlignment="1">
      <alignment vertical="top"/>
    </xf>
    <xf numFmtId="0" fontId="27" fillId="0" borderId="0" xfId="0" applyFont="1" applyAlignment="1">
      <alignment vertical="top" wrapText="1"/>
    </xf>
    <xf numFmtId="0" fontId="24" fillId="0" borderId="0" xfId="0" applyFont="1"/>
    <xf numFmtId="0" fontId="27" fillId="0" borderId="0" xfId="0" applyFont="1" applyAlignment="1">
      <alignment horizontal="center" vertical="top" wrapText="1"/>
    </xf>
    <xf numFmtId="0" fontId="27" fillId="0" borderId="0" xfId="0" applyFont="1" applyAlignment="1">
      <alignment horizontal="center"/>
    </xf>
    <xf numFmtId="0" fontId="27" fillId="0" borderId="0" xfId="0" applyFont="1" applyAlignment="1">
      <alignment vertical="top"/>
    </xf>
    <xf numFmtId="0" fontId="27" fillId="0" borderId="0" xfId="0" applyFont="1" applyAlignment="1">
      <alignment horizontal="left" wrapText="1"/>
    </xf>
    <xf numFmtId="0" fontId="42" fillId="0" borderId="0" xfId="5" applyFont="1" applyAlignment="1">
      <alignment horizontal="left" vertical="top"/>
    </xf>
    <xf numFmtId="0" fontId="26" fillId="0" borderId="0" xfId="0" applyFont="1"/>
    <xf numFmtId="3" fontId="6" fillId="0" borderId="54" xfId="0" applyNumberFormat="1" applyFont="1" applyBorder="1" applyAlignment="1" applyProtection="1">
      <alignment horizontal="right" vertical="center" wrapText="1"/>
      <protection locked="0"/>
    </xf>
    <xf numFmtId="0" fontId="24" fillId="0" borderId="0" xfId="0" applyFont="1" applyFill="1"/>
    <xf numFmtId="0" fontId="27" fillId="0" borderId="0" xfId="0" applyFont="1" applyFill="1" applyAlignment="1">
      <alignment horizontal="left" vertical="top" wrapText="1"/>
    </xf>
    <xf numFmtId="0" fontId="27" fillId="0" borderId="0" xfId="0" applyFont="1" applyFill="1" applyAlignment="1">
      <alignment vertical="top"/>
    </xf>
    <xf numFmtId="0" fontId="27" fillId="0" borderId="0" xfId="0" applyFont="1" applyFill="1"/>
    <xf numFmtId="0" fontId="44" fillId="0" borderId="0" xfId="0" applyFont="1" applyFill="1"/>
    <xf numFmtId="3" fontId="6" fillId="0" borderId="41" xfId="7" applyNumberFormat="1" applyFont="1" applyBorder="1" applyAlignment="1" applyProtection="1">
      <alignment horizontal="right" vertical="center" shrinkToFit="1"/>
      <protection locked="0"/>
    </xf>
    <xf numFmtId="3" fontId="6" fillId="0" borderId="41" xfId="7" applyNumberFormat="1" applyFont="1" applyBorder="1" applyAlignment="1" applyProtection="1">
      <alignment vertical="center"/>
      <protection locked="0"/>
    </xf>
    <xf numFmtId="0" fontId="43" fillId="0" borderId="0" xfId="1" quotePrefix="1" applyFont="1" applyFill="1" applyAlignment="1">
      <alignment horizontal="left" vertical="top"/>
    </xf>
    <xf numFmtId="0" fontId="24" fillId="0" borderId="0" xfId="0" applyFont="1" applyFill="1" applyAlignment="1">
      <alignment horizontal="left" vertical="top" wrapText="1"/>
    </xf>
    <xf numFmtId="0" fontId="43" fillId="0" borderId="41" xfId="1" applyFont="1" applyFill="1" applyBorder="1" applyAlignment="1">
      <alignment horizontal="center"/>
    </xf>
    <xf numFmtId="0" fontId="43" fillId="0" borderId="41" xfId="1" applyFont="1" applyFill="1" applyBorder="1" applyAlignment="1">
      <alignment horizontal="right" vertical="top"/>
    </xf>
    <xf numFmtId="14" fontId="43" fillId="0" borderId="41" xfId="6" quotePrefix="1" applyNumberFormat="1" applyFont="1" applyFill="1" applyBorder="1" applyAlignment="1">
      <alignment horizontal="right"/>
    </xf>
    <xf numFmtId="0" fontId="43" fillId="0" borderId="41" xfId="1" applyFont="1" applyFill="1" applyBorder="1" applyAlignment="1">
      <alignment horizontal="right"/>
    </xf>
    <xf numFmtId="0" fontId="43" fillId="0" borderId="41" xfId="1" applyFont="1" applyFill="1" applyBorder="1" applyAlignment="1">
      <alignment horizontal="right" wrapText="1"/>
    </xf>
    <xf numFmtId="0" fontId="43" fillId="0" borderId="0" xfId="1" applyFont="1" applyFill="1" applyAlignment="1">
      <alignment horizontal="left" vertical="top"/>
    </xf>
    <xf numFmtId="0" fontId="24" fillId="0" borderId="0" xfId="1" applyFont="1" applyFill="1" applyAlignment="1">
      <alignment vertical="top" wrapText="1"/>
    </xf>
    <xf numFmtId="14" fontId="43" fillId="0" borderId="0" xfId="1" applyNumberFormat="1" applyFont="1" applyFill="1" applyAlignment="1">
      <alignment horizontal="right" wrapText="1"/>
    </xf>
    <xf numFmtId="0" fontId="43" fillId="0" borderId="0" xfId="1" applyFont="1" applyFill="1" applyAlignment="1">
      <alignment horizontal="right" wrapText="1"/>
    </xf>
    <xf numFmtId="0" fontId="44" fillId="0" borderId="0" xfId="1" applyFont="1" applyFill="1">
      <alignment vertical="top"/>
    </xf>
    <xf numFmtId="3" fontId="44" fillId="0" borderId="0" xfId="6" applyNumberFormat="1" applyFont="1" applyFill="1" applyAlignment="1">
      <alignment horizontal="right"/>
    </xf>
    <xf numFmtId="3" fontId="44" fillId="0" borderId="0" xfId="6" applyNumberFormat="1" applyFont="1" applyFill="1" applyAlignment="1">
      <alignment horizontal="right" wrapText="1"/>
    </xf>
    <xf numFmtId="3" fontId="45" fillId="0" borderId="0" xfId="0" applyNumberFormat="1" applyFont="1" applyFill="1" applyAlignment="1">
      <alignment horizontal="right" vertical="top"/>
    </xf>
    <xf numFmtId="14" fontId="43" fillId="0" borderId="0" xfId="1" applyNumberFormat="1" applyFont="1" applyFill="1" applyAlignment="1">
      <alignment horizontal="right" vertical="top" wrapText="1"/>
    </xf>
    <xf numFmtId="3" fontId="24" fillId="0" borderId="0" xfId="1" applyNumberFormat="1" applyFont="1" applyFill="1" applyAlignment="1">
      <alignment horizontal="right" vertical="top" wrapText="1"/>
    </xf>
    <xf numFmtId="3" fontId="24" fillId="0" borderId="53" xfId="6" applyNumberFormat="1" applyFont="1" applyFill="1" applyBorder="1" applyAlignment="1">
      <alignment horizontal="right" vertical="top" wrapText="1"/>
    </xf>
    <xf numFmtId="0" fontId="46" fillId="0" borderId="0" xfId="1" applyFont="1" applyFill="1" applyAlignment="1">
      <alignment horizontal="right" vertical="top" wrapText="1"/>
    </xf>
    <xf numFmtId="0" fontId="24" fillId="0" borderId="0" xfId="1" applyFont="1" applyAlignment="1">
      <alignment horizontal="right" vertical="top" wrapText="1"/>
    </xf>
    <xf numFmtId="0" fontId="24" fillId="0" borderId="41" xfId="1" applyFont="1" applyFill="1" applyBorder="1">
      <alignment vertical="top"/>
    </xf>
    <xf numFmtId="0" fontId="24" fillId="0" borderId="0" xfId="1" applyFont="1" applyFill="1" applyAlignment="1">
      <alignment horizontal="right" vertical="top" wrapText="1"/>
    </xf>
    <xf numFmtId="0" fontId="46" fillId="0" borderId="0" xfId="6" applyFont="1" applyFill="1" applyAlignment="1">
      <alignment horizontal="right" vertical="top" wrapText="1"/>
    </xf>
    <xf numFmtId="0" fontId="27" fillId="0" borderId="0" xfId="0" applyFont="1" applyFill="1" applyAlignment="1">
      <alignment vertical="top" wrapText="1"/>
    </xf>
    <xf numFmtId="0" fontId="26" fillId="0" borderId="0" xfId="0" applyFont="1" applyFill="1"/>
    <xf numFmtId="3" fontId="4" fillId="0" borderId="38" xfId="0" applyNumberFormat="1" applyFont="1" applyBorder="1" applyAlignment="1" applyProtection="1">
      <alignment vertical="center" shrinkToFit="1"/>
      <protection locked="0"/>
    </xf>
    <xf numFmtId="3" fontId="24" fillId="0" borderId="41" xfId="6" applyNumberFormat="1" applyFont="1" applyFill="1" applyBorder="1" applyAlignment="1">
      <alignment horizontal="right"/>
    </xf>
    <xf numFmtId="3" fontId="24" fillId="0" borderId="41" xfId="6" applyNumberFormat="1" applyFont="1" applyFill="1" applyBorder="1" applyAlignment="1">
      <alignment horizontal="right" wrapText="1"/>
    </xf>
    <xf numFmtId="3" fontId="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43" fillId="0" borderId="41" xfId="0" applyNumberFormat="1" applyFont="1" applyFill="1" applyBorder="1" applyAlignment="1">
      <alignment horizontal="right" vertical="top"/>
    </xf>
    <xf numFmtId="3" fontId="4" fillId="0" borderId="38" xfId="7237" applyNumberFormat="1" applyFont="1" applyBorder="1" applyAlignment="1" applyProtection="1">
      <alignment vertical="center" shrinkToFit="1"/>
      <protection locked="0"/>
    </xf>
    <xf numFmtId="3" fontId="4" fillId="0" borderId="38" xfId="7237" applyNumberFormat="1" applyFont="1" applyBorder="1" applyAlignment="1" applyProtection="1">
      <alignment vertical="center" shrinkToFit="1"/>
      <protection locked="0"/>
    </xf>
    <xf numFmtId="3" fontId="4" fillId="0" borderId="38" xfId="7237" applyNumberFormat="1" applyFont="1" applyBorder="1" applyAlignment="1" applyProtection="1">
      <alignment vertical="center" shrinkToFit="1"/>
      <protection locked="0"/>
    </xf>
    <xf numFmtId="3" fontId="6" fillId="0" borderId="12" xfId="0" applyNumberFormat="1" applyFont="1" applyBorder="1" applyAlignment="1" applyProtection="1">
      <alignment horizontal="right" vertical="center" wrapText="1"/>
      <protection locked="0"/>
    </xf>
    <xf numFmtId="3" fontId="6" fillId="0" borderId="12" xfId="0" applyNumberFormat="1" applyFont="1" applyBorder="1" applyAlignment="1" applyProtection="1">
      <alignment vertical="center" wrapText="1"/>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14" fontId="5" fillId="12" borderId="49" xfId="4" applyNumberFormat="1" applyFont="1" applyFill="1" applyBorder="1" applyAlignment="1" applyProtection="1">
      <alignment horizontal="center" vertical="center"/>
      <protection locked="0"/>
    </xf>
    <xf numFmtId="14" fontId="5" fillId="12" borderId="51"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44"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4"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2" borderId="49"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27" fillId="11" borderId="0" xfId="4" applyFont="1" applyFill="1" applyBorder="1" applyAlignment="1">
      <alignment vertical="top"/>
    </xf>
    <xf numFmtId="0" fontId="27" fillId="11" borderId="0" xfId="4" applyFont="1" applyFill="1" applyBorder="1" applyProtection="1">
      <protection locked="0"/>
    </xf>
    <xf numFmtId="0" fontId="5" fillId="12" borderId="49"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49" fontId="5" fillId="12" borderId="49" xfId="4" applyNumberFormat="1" applyFont="1" applyFill="1" applyBorder="1" applyAlignment="1" applyProtection="1">
      <alignment vertical="center"/>
      <protection locked="0"/>
    </xf>
    <xf numFmtId="49" fontId="5" fillId="12" borderId="50" xfId="4" applyNumberFormat="1" applyFont="1" applyFill="1" applyBorder="1" applyAlignment="1" applyProtection="1">
      <alignment vertical="center"/>
      <protection locked="0"/>
    </xf>
    <xf numFmtId="49" fontId="5" fillId="12" borderId="51"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49"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27" fillId="12" borderId="51"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7" applyFont="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27" fillId="0" borderId="0" xfId="0" applyFont="1" applyAlignment="1">
      <alignment horizontal="left" vertical="top" wrapText="1"/>
    </xf>
    <xf numFmtId="0" fontId="27" fillId="0" borderId="0" xfId="0" applyFont="1" applyAlignment="1">
      <alignment horizontal="left" wrapText="1"/>
    </xf>
    <xf numFmtId="0" fontId="43" fillId="0" borderId="4" xfId="1" applyFont="1" applyFill="1" applyBorder="1" applyAlignment="1">
      <alignment horizontal="center" wrapText="1"/>
    </xf>
    <xf numFmtId="0" fontId="43" fillId="0" borderId="6" xfId="1" applyFont="1" applyFill="1" applyBorder="1" applyAlignment="1">
      <alignment horizontal="center" wrapText="1"/>
    </xf>
    <xf numFmtId="0" fontId="24" fillId="0" borderId="0" xfId="1" applyFont="1" applyFill="1" applyAlignment="1">
      <alignment horizontal="left" vertical="center" wrapText="1"/>
    </xf>
    <xf numFmtId="0" fontId="24" fillId="0" borderId="0" xfId="0" applyFont="1" applyFill="1" applyAlignment="1">
      <alignment horizontal="left" vertical="center" wrapText="1"/>
    </xf>
    <xf numFmtId="0" fontId="27" fillId="0" borderId="0" xfId="0" applyFont="1" applyFill="1" applyAlignment="1">
      <alignment horizontal="left" vertical="top" wrapText="1"/>
    </xf>
    <xf numFmtId="0" fontId="27" fillId="0" borderId="0" xfId="0" applyFont="1" applyFill="1" applyAlignment="1">
      <alignment horizontal="left" wrapText="1"/>
    </xf>
  </cellXfs>
  <cellStyles count="7261">
    <cellStyle name="_Annual Report Income Statement 2011 restated" xfId="111" xr:uid="{B54ABE58-9B3B-4C33-B835-B40E7D7AD966}"/>
    <cellStyle name="_ERNT TFI-POD Q4 2011_EN" xfId="112" xr:uid="{D454B8A8-E609-466C-BEC5-D2DBB2CA9B3A}"/>
    <cellStyle name="Accent1 - 20%" xfId="10" xr:uid="{40BC99DA-D66D-43F9-AB27-38164D76E987}"/>
    <cellStyle name="Accent1 - 40%" xfId="11" xr:uid="{FB6D1338-C0B1-4425-A20D-74820FB8DD0A}"/>
    <cellStyle name="Accent1 - 60%" xfId="12" xr:uid="{53F42CEB-3EBF-4D1F-A007-3417DC9A3F54}"/>
    <cellStyle name="Accent1 10" xfId="473" xr:uid="{78048EEE-99A9-4601-8CE1-098B19B4DFAA}"/>
    <cellStyle name="Accent1 11" xfId="476" xr:uid="{8A9D76CD-4C01-4794-BCE3-A6D889FDD085}"/>
    <cellStyle name="Accent1 12" xfId="479" xr:uid="{BF5D7C13-1E48-4AB7-AB4E-DEBC3A327836}"/>
    <cellStyle name="Accent1 13" xfId="489" xr:uid="{D426A9E1-4843-4164-B4D4-21FDDC07B233}"/>
    <cellStyle name="Accent1 14" xfId="596" xr:uid="{89334D6B-5D34-4953-9FD8-33BA377040D5}"/>
    <cellStyle name="Accent1 15" xfId="602" xr:uid="{7225D187-5D66-4C5D-BF6E-4AEB81AC5B11}"/>
    <cellStyle name="Accent1 16" xfId="686" xr:uid="{F9E4DFEF-7A53-4AFF-94C2-CB199D2B9383}"/>
    <cellStyle name="Accent1 17" xfId="743" xr:uid="{F3BAFD9E-20DD-45B6-B065-FB11DF9963A4}"/>
    <cellStyle name="Accent1 18" xfId="865" xr:uid="{22B1B57E-F13C-4AD1-B6E6-18BDBB8E61B9}"/>
    <cellStyle name="Accent1 19" xfId="1055" xr:uid="{CDBF635D-6318-41E6-BA0D-5FADC9F20266}"/>
    <cellStyle name="Accent1 2" xfId="275" xr:uid="{5BC600DB-CD43-4868-A4BD-150927FAEC13}"/>
    <cellStyle name="Accent1 20" xfId="1372" xr:uid="{4AF34616-D727-478E-BA68-A8B2B50DCF9E}"/>
    <cellStyle name="Accent1 21" xfId="1689" xr:uid="{25445DE4-EDCF-4CF6-8069-9C0FBCAB52E0}"/>
    <cellStyle name="Accent1 22" xfId="1697" xr:uid="{0083E585-4796-416B-A0CC-9AD2CBABED4B}"/>
    <cellStyle name="Accent1 23" xfId="1706" xr:uid="{48120C4B-9DD5-412A-B4E5-4757B669F4D4}"/>
    <cellStyle name="Accent1 24" xfId="1714" xr:uid="{8C44D318-D80F-49A9-BA2B-987006BDD49A}"/>
    <cellStyle name="Accent1 25" xfId="1722" xr:uid="{83F621D5-EB47-492F-9185-9A98072AC6B0}"/>
    <cellStyle name="Accent1 26" xfId="1730" xr:uid="{9E5FD756-B380-4AEC-94CE-273D161688F4}"/>
    <cellStyle name="Accent1 27" xfId="1738" xr:uid="{6BE042F1-46DB-42FC-A18A-7586EA38FD95}"/>
    <cellStyle name="Accent1 28" xfId="1751" xr:uid="{7230BE0B-A6FF-4809-A2AB-AD3C92B483B8}"/>
    <cellStyle name="Accent1 29" xfId="1754" xr:uid="{50FBB465-6148-4F02-909C-9032C7860DC2}"/>
    <cellStyle name="Accent1 3" xfId="276" xr:uid="{998187A6-5EE1-4248-A6C5-EB009765B1C6}"/>
    <cellStyle name="Accent1 30" xfId="1762" xr:uid="{54AFACBF-E285-4C5A-8CD8-F2F50A20EBC0}"/>
    <cellStyle name="Accent1 31" xfId="1770" xr:uid="{E95EC6B4-301F-4A4A-86B2-FFF8AF2FE553}"/>
    <cellStyle name="Accent1 32" xfId="1778" xr:uid="{075CB9AE-3295-4741-8278-511A5A862DCC}"/>
    <cellStyle name="Accent1 33" xfId="1786" xr:uid="{58D72529-0FF2-4C52-A67D-0A34B180AB97}"/>
    <cellStyle name="Accent1 34" xfId="1794" xr:uid="{4EEB0A4D-A7FA-4213-8F97-96E824D27648}"/>
    <cellStyle name="Accent1 35" xfId="1812" xr:uid="{B8E8CD33-CA7D-4B0A-AD5A-92E7FDCA419B}"/>
    <cellStyle name="Accent1 36" xfId="1814" xr:uid="{945521FE-F285-4F61-9379-29342D1B6FEB}"/>
    <cellStyle name="Accent1 37" xfId="1820" xr:uid="{3525E4D9-2562-4B14-A526-A78DEA29F317}"/>
    <cellStyle name="Accent1 38" xfId="1831" xr:uid="{BBC09D12-3954-4C0D-B53E-1136A27ECE93}"/>
    <cellStyle name="Accent1 39" xfId="1839" xr:uid="{C140531A-24B6-4307-9C90-D7CE9E6D1743}"/>
    <cellStyle name="Accent1 4" xfId="277" xr:uid="{0D4A684D-64B0-43B1-9C4F-DB6122C81BD8}"/>
    <cellStyle name="Accent1 40" xfId="1852" xr:uid="{24ED566D-3F5E-4E51-BDD7-7EC9202310EE}"/>
    <cellStyle name="Accent1 41" xfId="1855" xr:uid="{B7F183E4-FD7C-4AC4-9D94-F9C296AA737C}"/>
    <cellStyle name="Accent1 42" xfId="1863" xr:uid="{28026AC4-7161-4A6F-BEF3-A0D5BBE72A63}"/>
    <cellStyle name="Accent1 43" xfId="1872" xr:uid="{6750364F-05A2-4AAE-A8FD-AD24FF380DD7}"/>
    <cellStyle name="Accent1 44" xfId="1880" xr:uid="{B3955E95-39E7-45B0-B313-52229769BBDE}"/>
    <cellStyle name="Accent1 45" xfId="2946" xr:uid="{82901679-E8A9-44A6-9E68-CC43338ACAC6}"/>
    <cellStyle name="Accent1 46" xfId="9" xr:uid="{FF6093BB-91E7-465B-8EE6-24E7AC642D67}"/>
    <cellStyle name="Accent1 47" xfId="7246" xr:uid="{1CF60DD1-C97B-4950-8A64-594E2D2680D8}"/>
    <cellStyle name="Accent1 48" xfId="7260" xr:uid="{9E4CBB60-6E7F-4D87-A6E3-9051D98152AC}"/>
    <cellStyle name="Accent1 5" xfId="278" xr:uid="{75EC8B6B-5CA3-40A4-A8A0-0D0541DDC6EF}"/>
    <cellStyle name="Accent1 6" xfId="279" xr:uid="{F5F55B5E-6C65-4163-B205-3EF4CC5B9A6A}"/>
    <cellStyle name="Accent1 7" xfId="280" xr:uid="{FB2A6A16-1497-4B13-BE7C-73F0B04A9835}"/>
    <cellStyle name="Accent1 8" xfId="399" xr:uid="{BEF96BA7-7FF5-4CF0-BE6B-24809044ABAA}"/>
    <cellStyle name="Accent1 9" xfId="455" xr:uid="{93E444C4-BEB3-409C-9EDB-633A60F06C26}"/>
    <cellStyle name="Accent2 - 20%" xfId="14" xr:uid="{B8A73469-E214-489A-9DAD-E0FA99F15935}"/>
    <cellStyle name="Accent2 - 40%" xfId="15" xr:uid="{DAEB1D81-C38B-421A-9E59-EDDE35130A10}"/>
    <cellStyle name="Accent2 - 60%" xfId="16" xr:uid="{3E30D77D-47B9-4779-9685-B34150F89D73}"/>
    <cellStyle name="Accent2 10" xfId="472" xr:uid="{00BC4CCB-AB88-4DB6-81B6-845080EAE4DA}"/>
    <cellStyle name="Accent2 11" xfId="475" xr:uid="{D0B97521-7E20-4A39-B692-272FFFBDBDC2}"/>
    <cellStyle name="Accent2 12" xfId="480" xr:uid="{D0A290D1-1D73-4BC0-8CEF-786B92AA7A05}"/>
    <cellStyle name="Accent2 13" xfId="490" xr:uid="{20AFA626-C0EB-45F1-838F-001A11458704}"/>
    <cellStyle name="Accent2 14" xfId="530" xr:uid="{B2C9F6E6-4210-4134-8289-1A6AD9F52A61}"/>
    <cellStyle name="Accent2 15" xfId="426" xr:uid="{C01C388B-FFB2-421C-B3C5-175EEF423C20}"/>
    <cellStyle name="Accent2 16" xfId="623" xr:uid="{380193DE-B18B-45B2-A4AE-9DFBD43729EE}"/>
    <cellStyle name="Accent2 17" xfId="744" xr:uid="{ACE228BE-E6B8-4DCD-A942-7BC43E27B20D}"/>
    <cellStyle name="Accent2 18" xfId="866" xr:uid="{0FA08481-D1F2-4D50-A991-36466A043491}"/>
    <cellStyle name="Accent2 19" xfId="1056" xr:uid="{7DDBA086-F429-41E6-8107-2087EEDFA0C0}"/>
    <cellStyle name="Accent2 2" xfId="281" xr:uid="{61573B8A-CCC6-4A49-A194-A3E3DFC404A8}"/>
    <cellStyle name="Accent2 20" xfId="1373" xr:uid="{BEAA3CC4-CBA5-4CE2-BE61-C7E54390719B}"/>
    <cellStyle name="Accent2 21" xfId="1690" xr:uid="{77470DCB-38F5-437A-9764-2D5BDF4EA45A}"/>
    <cellStyle name="Accent2 22" xfId="1698" xr:uid="{4D891DAF-8B42-4390-8A2E-8B7B1D88F9FF}"/>
    <cellStyle name="Accent2 23" xfId="1707" xr:uid="{9424B025-6E04-4676-9010-2AC8F237B71B}"/>
    <cellStyle name="Accent2 24" xfId="1715" xr:uid="{D9764AFA-63E1-4949-B18B-E4A5045F9573}"/>
    <cellStyle name="Accent2 25" xfId="1723" xr:uid="{DA9A5619-38D5-45FD-8A49-EFA916E33F62}"/>
    <cellStyle name="Accent2 26" xfId="1731" xr:uid="{22A28E60-2D7F-4D4B-8856-7A39A2B4B2D9}"/>
    <cellStyle name="Accent2 27" xfId="1739" xr:uid="{C0F55753-5D50-40B0-84D9-1B57EA11BF6F}"/>
    <cellStyle name="Accent2 28" xfId="1750" xr:uid="{741E1AED-CEA1-49AA-A8D0-09C21F8438BA}"/>
    <cellStyle name="Accent2 29" xfId="1755" xr:uid="{B1B9F2E7-1F0F-411B-A1EC-3151E8713A62}"/>
    <cellStyle name="Accent2 3" xfId="282" xr:uid="{C694165B-ED1E-418B-A6F2-DED96AB2205E}"/>
    <cellStyle name="Accent2 30" xfId="1763" xr:uid="{20F0938A-57DB-413D-A06D-37FC628C27BC}"/>
    <cellStyle name="Accent2 31" xfId="1771" xr:uid="{A14D4D73-7414-4078-BB1D-C43B53F34FEB}"/>
    <cellStyle name="Accent2 32" xfId="1779" xr:uid="{61FEB5F9-FBAE-4487-B9D4-5B9A80EB1D73}"/>
    <cellStyle name="Accent2 33" xfId="1787" xr:uid="{ADAF5DE1-F168-40B2-8D79-9FC042C1981F}"/>
    <cellStyle name="Accent2 34" xfId="1795" xr:uid="{1DDA89A1-33AF-4908-ABA9-3672BF8B8A59}"/>
    <cellStyle name="Accent2 35" xfId="1811" xr:uid="{6E353139-4C15-409E-BEB5-4F3D88DE6902}"/>
    <cellStyle name="Accent2 36" xfId="1807" xr:uid="{84DCCC80-4955-41AA-B2C3-B79085A58FD0}"/>
    <cellStyle name="Accent2 37" xfId="1821" xr:uid="{C41D9CE6-A8D4-45CC-AADF-791F9BB283FE}"/>
    <cellStyle name="Accent2 38" xfId="1832" xr:uid="{0F3CFB36-CC0D-4F53-949C-CDE97AF74D96}"/>
    <cellStyle name="Accent2 39" xfId="1840" xr:uid="{9B2BC317-C7BD-4587-BFA4-D637F385B9AD}"/>
    <cellStyle name="Accent2 4" xfId="283" xr:uid="{40620230-0AE8-4D41-832A-6B2444556C8D}"/>
    <cellStyle name="Accent2 40" xfId="1851" xr:uid="{D1A29BA6-3F02-4937-88C3-136BF00A6B17}"/>
    <cellStyle name="Accent2 41" xfId="1856" xr:uid="{C4F23AE5-9978-4F7F-8735-E6B9CA7F0262}"/>
    <cellStyle name="Accent2 42" xfId="1864" xr:uid="{C1A84C6E-3BAC-490D-AECB-22DD2358F3F9}"/>
    <cellStyle name="Accent2 43" xfId="1873" xr:uid="{7458B35C-4DB8-44EF-9B2E-782B8ABE4C73}"/>
    <cellStyle name="Accent2 44" xfId="1881" xr:uid="{885451EB-0AF4-4DA9-BBD3-A0880903B715}"/>
    <cellStyle name="Accent2 45" xfId="2947" xr:uid="{063C1A03-E7DC-48FF-A402-6A3FC26E157B}"/>
    <cellStyle name="Accent2 46" xfId="13" xr:uid="{7D38637C-C7A8-4634-8A61-3883BB41D167}"/>
    <cellStyle name="Accent2 47" xfId="7247" xr:uid="{E96EF5E7-E734-428D-8B9E-538922D5546D}"/>
    <cellStyle name="Accent2 48" xfId="7254" xr:uid="{772B5F05-1347-4091-B188-416F55F70AE3}"/>
    <cellStyle name="Accent2 5" xfId="284" xr:uid="{B3060DC5-BE58-450D-A282-017B6A552ED9}"/>
    <cellStyle name="Accent2 6" xfId="285" xr:uid="{6D55175A-1ADA-4D16-AD5E-A68A9046ABD4}"/>
    <cellStyle name="Accent2 7" xfId="286" xr:uid="{7B8694B3-A961-4035-ACA2-8BF5D3ABD44F}"/>
    <cellStyle name="Accent2 8" xfId="398" xr:uid="{639D436D-FD67-43EC-B46D-DF534355E438}"/>
    <cellStyle name="Accent2 9" xfId="457" xr:uid="{EDC6029A-98F1-4A0C-9B1C-7DCAF8E4B55F}"/>
    <cellStyle name="Accent3 - 20%" xfId="18" xr:uid="{D8F485F5-9C16-4A62-BD37-59768423BE3A}"/>
    <cellStyle name="Accent3 - 40%" xfId="19" xr:uid="{466DB455-160B-465B-A5A4-F37AFFB04A64}"/>
    <cellStyle name="Accent3 - 60%" xfId="20" xr:uid="{7DFA88F9-C215-4FDF-A42E-A7665422DF2B}"/>
    <cellStyle name="Accent3 10" xfId="471" xr:uid="{07E9C02A-23D6-4011-89F5-1F4B8F2BC8F7}"/>
    <cellStyle name="Accent3 11" xfId="456" xr:uid="{46C7B202-A42D-4BF0-A027-710818B19571}"/>
    <cellStyle name="Accent3 12" xfId="481" xr:uid="{E187848D-E753-44AB-BD0B-DDEEE690A3DF}"/>
    <cellStyle name="Accent3 13" xfId="491" xr:uid="{EA3F1BF2-D107-4B99-A1C4-0FC91FF4FC92}"/>
    <cellStyle name="Accent3 14" xfId="527" xr:uid="{4D4F639F-A925-4907-B507-D5B6CFE736EE}"/>
    <cellStyle name="Accent3 15" xfId="585" xr:uid="{F1E2D5AA-F312-49F6-980E-3C2EBA6C541B}"/>
    <cellStyle name="Accent3 16" xfId="624" xr:uid="{F6C574FC-4C00-445E-B7DA-7AF04754D9EC}"/>
    <cellStyle name="Accent3 17" xfId="745" xr:uid="{6BA8B226-BA17-46AB-93E8-C9EA758DC2DD}"/>
    <cellStyle name="Accent3 18" xfId="867" xr:uid="{0A4A2E59-760A-4E5B-893E-66B773ECEF6F}"/>
    <cellStyle name="Accent3 19" xfId="1057" xr:uid="{D2E06FF9-947C-4F5C-8D18-4744ECE3A00B}"/>
    <cellStyle name="Accent3 2" xfId="287" xr:uid="{BF6E531F-5FEE-4699-B16B-493740D4D8F1}"/>
    <cellStyle name="Accent3 20" xfId="1374" xr:uid="{8A2AC21D-DEA0-4805-937F-1D8F060E2631}"/>
    <cellStyle name="Accent3 21" xfId="1691" xr:uid="{E27AE971-D98A-40AB-8B04-99F4EC65C738}"/>
    <cellStyle name="Accent3 22" xfId="1699" xr:uid="{8912FAB1-A22E-4E9C-AC77-BF3BF997AEC4}"/>
    <cellStyle name="Accent3 23" xfId="1708" xr:uid="{3DFE443E-138D-488D-825E-7A89752FEB8C}"/>
    <cellStyle name="Accent3 24" xfId="1716" xr:uid="{BF48FD28-ED85-42FF-BE51-86A1A236D05A}"/>
    <cellStyle name="Accent3 25" xfId="1724" xr:uid="{0BB41BD4-9F31-4FD3-9278-B8A29639819A}"/>
    <cellStyle name="Accent3 26" xfId="1732" xr:uid="{C70EA12D-3F98-44EB-9698-F2FA6C2F5719}"/>
    <cellStyle name="Accent3 27" xfId="1740" xr:uid="{4B82296F-69BA-4D19-9363-30984E18BA54}"/>
    <cellStyle name="Accent3 28" xfId="1749" xr:uid="{E20719AC-708A-4111-A2C4-E42981A67E0F}"/>
    <cellStyle name="Accent3 29" xfId="1756" xr:uid="{3F62134F-033B-4D89-A18B-5A78A96492E5}"/>
    <cellStyle name="Accent3 3" xfId="288" xr:uid="{08D5C159-6C19-405A-9452-1F9786D1B885}"/>
    <cellStyle name="Accent3 30" xfId="1764" xr:uid="{010747E0-6028-4186-B890-BF7495645594}"/>
    <cellStyle name="Accent3 31" xfId="1772" xr:uid="{4D0D3148-8364-4D61-911D-400191795433}"/>
    <cellStyle name="Accent3 32" xfId="1780" xr:uid="{5085A246-5D13-43F0-A251-387924D753A3}"/>
    <cellStyle name="Accent3 33" xfId="1788" xr:uid="{981ED84F-F637-418E-A3AB-DA333CDE4F0F}"/>
    <cellStyle name="Accent3 34" xfId="1796" xr:uid="{70200152-9E62-461A-8785-2D631F7BE288}"/>
    <cellStyle name="Accent3 35" xfId="1810" xr:uid="{013221BB-6D47-4FDC-B932-9383E01E9F48}"/>
    <cellStyle name="Accent3 36" xfId="1809" xr:uid="{272C5A5B-5546-4F17-B75B-8AF755E12A85}"/>
    <cellStyle name="Accent3 37" xfId="1822" xr:uid="{02B14BD5-7B06-4814-857E-EE9A896BA706}"/>
    <cellStyle name="Accent3 38" xfId="1833" xr:uid="{1C347D89-E5F0-401F-ABB7-B67B68A841F5}"/>
    <cellStyle name="Accent3 39" xfId="1841" xr:uid="{21D210CA-30E1-427E-B55F-D5F2FD2C0F16}"/>
    <cellStyle name="Accent3 4" xfId="289" xr:uid="{7A0D7E65-E66F-4ECD-9378-378D3B66330B}"/>
    <cellStyle name="Accent3 40" xfId="1850" xr:uid="{C8550FDD-4DC7-4B64-9504-B97FC5EB1E3E}"/>
    <cellStyle name="Accent3 41" xfId="1857" xr:uid="{6798A267-6943-425A-88D1-63087A4C0271}"/>
    <cellStyle name="Accent3 42" xfId="1865" xr:uid="{71F271B1-A8CF-4896-94DE-D44EC8C1169C}"/>
    <cellStyle name="Accent3 43" xfId="1874" xr:uid="{C4F269CF-9D6C-4ADB-8E4F-A3906CB71554}"/>
    <cellStyle name="Accent3 44" xfId="1882" xr:uid="{3247EC8B-33C8-4980-AC4E-F346D151156A}"/>
    <cellStyle name="Accent3 45" xfId="2948" xr:uid="{87CCCFDA-B9DC-4FCD-8842-AA6CF1DD2C0E}"/>
    <cellStyle name="Accent3 46" xfId="17" xr:uid="{12A4A390-474B-4C3E-9B7D-8C18EDDCA5F8}"/>
    <cellStyle name="Accent3 47" xfId="7248" xr:uid="{347B3256-DA5E-4546-A043-FB2DE8140139}"/>
    <cellStyle name="Accent3 48" xfId="7259" xr:uid="{F77DA227-5057-4602-83D3-D95644118AC3}"/>
    <cellStyle name="Accent3 5" xfId="290" xr:uid="{13F1E69F-69A7-4D9D-9C93-720A6ECCAE85}"/>
    <cellStyle name="Accent3 6" xfId="291" xr:uid="{72F9E227-F7EC-4FD8-B970-36E30B5471E8}"/>
    <cellStyle name="Accent3 7" xfId="292" xr:uid="{84A9577E-A821-44A4-B595-3EC1DC49DF43}"/>
    <cellStyle name="Accent3 8" xfId="397" xr:uid="{4036B0C6-49FE-4F41-B2E8-74EB6D969CEE}"/>
    <cellStyle name="Accent3 9" xfId="459" xr:uid="{4D76C158-AA07-4691-90D6-DC8733BB2A44}"/>
    <cellStyle name="Accent4 - 20%" xfId="22" xr:uid="{E348985D-4FBC-4B69-9F74-F24AADC035BD}"/>
    <cellStyle name="Accent4 - 40%" xfId="23" xr:uid="{1227BD48-3EC9-4029-B793-B2C5816F1EEF}"/>
    <cellStyle name="Accent4 - 60%" xfId="24" xr:uid="{3F958508-84F1-48CD-8BFA-7C9180301DE3}"/>
    <cellStyle name="Accent4 10" xfId="470" xr:uid="{DB2EAD10-685F-48CA-952D-44D40F363269}"/>
    <cellStyle name="Accent4 11" xfId="458" xr:uid="{B28E2FFE-18F8-4710-9865-28BEC4C95653}"/>
    <cellStyle name="Accent4 12" xfId="482" xr:uid="{991A5086-C51D-42B5-85AC-C144C6A1B63E}"/>
    <cellStyle name="Accent4 13" xfId="492" xr:uid="{C3A46E2E-88AC-4939-B16F-89E2B9DD6EB0}"/>
    <cellStyle name="Accent4 14" xfId="536" xr:uid="{C58B5A4C-35F1-4425-A760-D82168BD89FC}"/>
    <cellStyle name="Accent4 15" xfId="601" xr:uid="{FE885618-1EA8-4C2A-9A3C-5AB072F04CCA}"/>
    <cellStyle name="Accent4 16" xfId="694" xr:uid="{32D16946-F973-4582-9431-746ADDCDC3E6}"/>
    <cellStyle name="Accent4 17" xfId="746" xr:uid="{05A04DF2-E515-458E-B0DE-CC711C1AD0D9}"/>
    <cellStyle name="Accent4 18" xfId="868" xr:uid="{99442254-C016-463B-B2EB-1388BA9E25B2}"/>
    <cellStyle name="Accent4 19" xfId="1058" xr:uid="{1906DCDF-285F-4875-AC3D-F8924D46610E}"/>
    <cellStyle name="Accent4 2" xfId="293" xr:uid="{DD853F5F-A667-4941-B60D-B5DEEA4D02AF}"/>
    <cellStyle name="Accent4 20" xfId="1375" xr:uid="{53DE93B1-14BE-4B23-8E48-F36511E4CD36}"/>
    <cellStyle name="Accent4 21" xfId="1692" xr:uid="{BC21511A-0401-4F5E-92DB-BE8177D36BB5}"/>
    <cellStyle name="Accent4 22" xfId="1700" xr:uid="{CAAA4EE6-EAA3-480B-AB9A-000D3DA0CD87}"/>
    <cellStyle name="Accent4 23" xfId="1709" xr:uid="{00D6EA7F-A5B3-4AFD-9228-4DFFCDB1CB9E}"/>
    <cellStyle name="Accent4 24" xfId="1717" xr:uid="{2861CD13-FD7C-4AC4-9CC4-859C60A7D1FE}"/>
    <cellStyle name="Accent4 25" xfId="1725" xr:uid="{E00196AF-176A-406C-863A-82EEEB486516}"/>
    <cellStyle name="Accent4 26" xfId="1733" xr:uid="{9D265217-6A04-4352-8133-283F8B36483C}"/>
    <cellStyle name="Accent4 27" xfId="1741" xr:uid="{42478EDC-7DAA-4C29-9CA6-FBA4B74DF4AE}"/>
    <cellStyle name="Accent4 28" xfId="1748" xr:uid="{D689FFC4-F34F-4027-AE9D-5919E1AA1F68}"/>
    <cellStyle name="Accent4 29" xfId="1757" xr:uid="{B44744F7-1ABD-49BA-8622-FF9F970C7C91}"/>
    <cellStyle name="Accent4 3" xfId="294" xr:uid="{6C70D8B3-A66D-4BE0-85AB-466A72FB4D6C}"/>
    <cellStyle name="Accent4 30" xfId="1765" xr:uid="{49F95D63-21BD-4EE7-80C0-E0A0033D6572}"/>
    <cellStyle name="Accent4 31" xfId="1773" xr:uid="{089DBB7D-37A4-4FCE-AAA1-C3CDFD2F4C6A}"/>
    <cellStyle name="Accent4 32" xfId="1781" xr:uid="{FD0AA614-BE24-4DAF-ADFC-B5F4D29FE5B9}"/>
    <cellStyle name="Accent4 33" xfId="1789" xr:uid="{BC2E3689-7898-401D-9650-BFB62EC1E764}"/>
    <cellStyle name="Accent4 34" xfId="1797" xr:uid="{52FD80AC-2BDC-4BEF-A9BC-868F4ACD3D90}"/>
    <cellStyle name="Accent4 35" xfId="1808" xr:uid="{89CFDCC6-5FA3-45B8-8E6A-D09D8A2A130D}"/>
    <cellStyle name="Accent4 36" xfId="1815" xr:uid="{E1DA4ECC-2B9E-4FE3-847D-14F5A22F748B}"/>
    <cellStyle name="Accent4 37" xfId="1823" xr:uid="{CE5CAA18-65BE-4C53-AEDF-042F18C33FF7}"/>
    <cellStyle name="Accent4 38" xfId="1834" xr:uid="{61AE1E30-FB26-4481-9C60-E3F76AE5B5A2}"/>
    <cellStyle name="Accent4 39" xfId="1842" xr:uid="{FCFE8017-95DD-420D-BD06-BB1E01AD5DA6}"/>
    <cellStyle name="Accent4 4" xfId="295" xr:uid="{917CCDC6-28F2-4963-B270-3FB7AD6CB46A}"/>
    <cellStyle name="Accent4 40" xfId="1849" xr:uid="{062C26EB-C181-4F0E-87F8-C25110B58D2E}"/>
    <cellStyle name="Accent4 41" xfId="1858" xr:uid="{49AFA71A-5E9A-47F3-BEC1-890038FD116B}"/>
    <cellStyle name="Accent4 42" xfId="1866" xr:uid="{05C84B86-2185-4385-914B-B17DABE2240B}"/>
    <cellStyle name="Accent4 43" xfId="1875" xr:uid="{1B8BD2B0-6C90-4C8F-92A2-D5929848E99B}"/>
    <cellStyle name="Accent4 44" xfId="1883" xr:uid="{98444A49-D2D2-4796-B3B0-7B250937F1F5}"/>
    <cellStyle name="Accent4 45" xfId="2949" xr:uid="{9763EC5F-BC85-4F20-AFB6-27D88A193A54}"/>
    <cellStyle name="Accent4 46" xfId="21" xr:uid="{5E18A7BB-2432-4D0E-B8B8-81C72AE32354}"/>
    <cellStyle name="Accent4 47" xfId="7249" xr:uid="{F2D6568B-0C1D-4CB8-99A8-B1F7C57783C9}"/>
    <cellStyle name="Accent4 48" xfId="7253" xr:uid="{4F371E9E-B6FA-4A1E-B3B2-07A7F1591743}"/>
    <cellStyle name="Accent4 5" xfId="296" xr:uid="{411F1DC9-C54E-4FF0-8D00-9DA345EF9627}"/>
    <cellStyle name="Accent4 6" xfId="297" xr:uid="{840783EA-418E-4A6B-838A-83A10119393D}"/>
    <cellStyle name="Accent4 7" xfId="298" xr:uid="{EAB835CF-1E52-4106-948E-50A384D80772}"/>
    <cellStyle name="Accent4 8" xfId="396" xr:uid="{A9C75F12-B7BD-4D9D-86C7-79534296CFF8}"/>
    <cellStyle name="Accent4 9" xfId="460" xr:uid="{79F722FF-E907-4988-8F2B-77695DD15F0F}"/>
    <cellStyle name="Accent5 - 20%" xfId="26" xr:uid="{637A522E-23F4-486C-A1E0-A55F49232DEC}"/>
    <cellStyle name="Accent5 - 40%" xfId="27" xr:uid="{E292A7C6-C6CD-4E7D-B9EC-DC208B293AED}"/>
    <cellStyle name="Accent5 - 60%" xfId="28" xr:uid="{9B02AD9B-90FF-49D2-BC3C-5F6EF23BD208}"/>
    <cellStyle name="Accent5 10" xfId="469" xr:uid="{705337AB-0FFC-4644-93BB-3E8547BC0949}"/>
    <cellStyle name="Accent5 11" xfId="461" xr:uid="{953886C0-778D-48D2-9752-B91FF02571D3}"/>
    <cellStyle name="Accent5 12" xfId="483" xr:uid="{95A05D07-C614-4CC9-AD50-69B95776CC2D}"/>
    <cellStyle name="Accent5 13" xfId="493" xr:uid="{B319B2CF-8C32-4D36-9969-F409E366B2D7}"/>
    <cellStyle name="Accent5 14" xfId="498" xr:uid="{CF3D7E63-AE2E-4BF5-BB90-16D22CCE8359}"/>
    <cellStyle name="Accent5 15" xfId="415" xr:uid="{B2713B0D-445E-42FB-B7CA-9E06D8E34CB4}"/>
    <cellStyle name="Accent5 16" xfId="693" xr:uid="{8B86F585-31B3-42E7-8EBF-5DE1F49719AE}"/>
    <cellStyle name="Accent5 17" xfId="747" xr:uid="{D3076AE4-3958-4934-9945-945DACE89B77}"/>
    <cellStyle name="Accent5 18" xfId="869" xr:uid="{9953AAA4-1211-4CFC-8A8C-C14AA671A402}"/>
    <cellStyle name="Accent5 19" xfId="1059" xr:uid="{5F5FDCB8-2BD4-4F6D-8A54-BE3BB28A8D3F}"/>
    <cellStyle name="Accent5 2" xfId="299" xr:uid="{79530DDA-99C8-4293-B5F2-71216B849A4C}"/>
    <cellStyle name="Accent5 20" xfId="1376" xr:uid="{EC03A36F-E7DD-4917-BED8-378B9A873E47}"/>
    <cellStyle name="Accent5 21" xfId="1693" xr:uid="{57715CF3-473E-4051-A33F-5F1528D8B19D}"/>
    <cellStyle name="Accent5 22" xfId="1701" xr:uid="{759B9D03-112D-40EF-8641-C0F059BE49D4}"/>
    <cellStyle name="Accent5 23" xfId="1710" xr:uid="{0E8AE118-35AE-4B16-AF91-1DF22DBA66DF}"/>
    <cellStyle name="Accent5 24" xfId="1718" xr:uid="{A45D8652-5249-4A05-A32A-87C37FA29F3A}"/>
    <cellStyle name="Accent5 25" xfId="1726" xr:uid="{5956E522-9289-4F89-937B-F63354D38010}"/>
    <cellStyle name="Accent5 26" xfId="1734" xr:uid="{6A251AC4-6394-47D3-8AD7-8FCE2B3808FD}"/>
    <cellStyle name="Accent5 27" xfId="1742" xr:uid="{0FB3AB27-9508-4383-83DC-3AEB61E2E8BA}"/>
    <cellStyle name="Accent5 28" xfId="1747" xr:uid="{29ADA9C4-D0DE-45AB-9863-D78E742CBE80}"/>
    <cellStyle name="Accent5 29" xfId="1758" xr:uid="{65690802-CC6B-4DCE-9522-47DF493B64A0}"/>
    <cellStyle name="Accent5 3" xfId="300" xr:uid="{80A1E98C-105F-4417-8612-6D57C6EE3930}"/>
    <cellStyle name="Accent5 30" xfId="1766" xr:uid="{5669AD23-A89A-41D9-AA12-F21A4C4C5735}"/>
    <cellStyle name="Accent5 31" xfId="1774" xr:uid="{9DF5F9D1-4D96-47B3-AC69-A707A0B0556A}"/>
    <cellStyle name="Accent5 32" xfId="1782" xr:uid="{655B40BA-524A-4EE4-9A5B-4468B2E556EB}"/>
    <cellStyle name="Accent5 33" xfId="1790" xr:uid="{72454D58-F11A-4C49-ACBB-899A01E7A04C}"/>
    <cellStyle name="Accent5 34" xfId="1798" xr:uid="{8241D61E-2DE9-4E7F-9BAF-B8EDAA75CA2D}"/>
    <cellStyle name="Accent5 35" xfId="1806" xr:uid="{FE99CB6F-D0CB-4F28-B234-FE8B25429760}"/>
    <cellStyle name="Accent5 36" xfId="1816" xr:uid="{C9A33267-65E6-4EBB-B33D-A488E7C152A0}"/>
    <cellStyle name="Accent5 37" xfId="1824" xr:uid="{EDCFBD90-F136-4B7B-9095-A08E4F860ABF}"/>
    <cellStyle name="Accent5 38" xfId="1835" xr:uid="{B0D6776F-768B-4E75-8A44-AB5125C7A3F9}"/>
    <cellStyle name="Accent5 39" xfId="1843" xr:uid="{3A47A9E8-AACC-49EF-97C4-BE44CCE538FB}"/>
    <cellStyle name="Accent5 4" xfId="301" xr:uid="{5645E5E9-9B96-44BC-A250-6D84422C5079}"/>
    <cellStyle name="Accent5 40" xfId="1848" xr:uid="{9093B22A-3750-4E90-BAB1-B90252601464}"/>
    <cellStyle name="Accent5 41" xfId="1859" xr:uid="{4EE65244-47FC-4814-B220-55B2537C2AD3}"/>
    <cellStyle name="Accent5 42" xfId="1867" xr:uid="{367EA39B-6EC9-4264-B2CD-F06B9A39631E}"/>
    <cellStyle name="Accent5 43" xfId="1876" xr:uid="{C796B690-9B95-46E9-8E4C-77766880A28A}"/>
    <cellStyle name="Accent5 44" xfId="1884" xr:uid="{7D057468-FF92-498B-A182-200C11DCF7F4}"/>
    <cellStyle name="Accent5 45" xfId="2950" xr:uid="{F91DF63A-87BF-4FB6-B92E-2F5E83143DB3}"/>
    <cellStyle name="Accent5 46" xfId="25" xr:uid="{26CB1908-F046-4B00-86F0-60ADA1CF36F0}"/>
    <cellStyle name="Accent5 47" xfId="7250" xr:uid="{8A37073E-E1F0-497D-BE33-47A4ECD04EEC}"/>
    <cellStyle name="Accent5 48" xfId="7257" xr:uid="{53723677-71C3-46BD-AA43-64704E9563B0}"/>
    <cellStyle name="Accent5 5" xfId="302" xr:uid="{BBCA82C8-5450-4DC6-BB79-BFEB6DC7F089}"/>
    <cellStyle name="Accent5 6" xfId="303" xr:uid="{A877D0A6-ECD5-44B9-991D-903FC7365548}"/>
    <cellStyle name="Accent5 7" xfId="304" xr:uid="{F7F2507E-399D-4BC3-B561-5C6DDA870761}"/>
    <cellStyle name="Accent5 8" xfId="395" xr:uid="{1C1B24F9-0DE4-4C66-8811-6E307F9A1E38}"/>
    <cellStyle name="Accent5 9" xfId="462" xr:uid="{731FA964-9A4E-482A-838A-35E4F460912E}"/>
    <cellStyle name="Accent6 - 20%" xfId="30" xr:uid="{74865FF5-B230-4A69-BE3F-2C35028B32F9}"/>
    <cellStyle name="Accent6 - 40%" xfId="31" xr:uid="{24918D1D-6D43-41E4-A7E7-E9A96F7CEF27}"/>
    <cellStyle name="Accent6 - 60%" xfId="32" xr:uid="{4063A7F4-FFC3-4459-825B-EBC3D768A4DB}"/>
    <cellStyle name="Accent6 10" xfId="468" xr:uid="{B500C0F9-EA7D-428E-BC31-38108407E017}"/>
    <cellStyle name="Accent6 11" xfId="463" xr:uid="{06C46294-485A-4A44-83C5-54416BE28AF1}"/>
    <cellStyle name="Accent6 12" xfId="484" xr:uid="{DBDD0AFB-1FAB-472A-A9F6-CA24856048BE}"/>
    <cellStyle name="Accent6 13" xfId="494" xr:uid="{1A3820F7-A37F-4A36-B1CE-CB2E6111E9C8}"/>
    <cellStyle name="Accent6 14" xfId="497" xr:uid="{B426AA98-0B4C-4682-A245-055201ACCC7A}"/>
    <cellStyle name="Accent6 15" xfId="599" xr:uid="{7CC75D1D-292C-4E20-AD80-62B74AA77890}"/>
    <cellStyle name="Accent6 16" xfId="629" xr:uid="{930C6EA9-0F25-4577-B791-1F48B024AFC2}"/>
    <cellStyle name="Accent6 17" xfId="748" xr:uid="{64BF6D3A-BEF5-402D-ACF9-29840DBAA91B}"/>
    <cellStyle name="Accent6 18" xfId="870" xr:uid="{B0250A7C-276D-49E1-B7E0-03001EC7A2B9}"/>
    <cellStyle name="Accent6 19" xfId="1060" xr:uid="{1164673F-A284-47DD-910E-422B3B29B2B5}"/>
    <cellStyle name="Accent6 2" xfId="305" xr:uid="{DEC33F37-F29E-4989-A1EE-8A778282CA0A}"/>
    <cellStyle name="Accent6 20" xfId="1377" xr:uid="{0F7B8BBF-F307-4F70-9B58-351782EB3F8B}"/>
    <cellStyle name="Accent6 21" xfId="1694" xr:uid="{82C8DC54-233C-4EC4-B2F2-62B5DFF4DC10}"/>
    <cellStyle name="Accent6 22" xfId="1702" xr:uid="{55C3B080-B51F-486E-BFB8-53668DC307E3}"/>
    <cellStyle name="Accent6 23" xfId="1711" xr:uid="{FBAADF81-2D86-4379-A9C8-E7ADB3B06DEA}"/>
    <cellStyle name="Accent6 24" xfId="1719" xr:uid="{823108DB-7E2A-4195-9A69-32430C353B4B}"/>
    <cellStyle name="Accent6 25" xfId="1727" xr:uid="{A5B0D5EB-4B86-4381-961D-6A9F25C72401}"/>
    <cellStyle name="Accent6 26" xfId="1735" xr:uid="{5383ABE5-D1F0-4136-AF42-AF504EC25CE1}"/>
    <cellStyle name="Accent6 27" xfId="1744" xr:uid="{1FC4DF83-46A2-4DDC-B283-B0BE800FD901}"/>
    <cellStyle name="Accent6 28" xfId="1745" xr:uid="{F45F5E3E-4432-4EEB-A9B4-E2010BA95B91}"/>
    <cellStyle name="Accent6 29" xfId="1759" xr:uid="{91E2D0D3-0520-4559-9ECE-8305B85BDFF0}"/>
    <cellStyle name="Accent6 3" xfId="306" xr:uid="{AFB856FB-B716-4267-8C89-46FDAB0EB15F}"/>
    <cellStyle name="Accent6 30" xfId="1767" xr:uid="{7007D169-9035-47D3-9AA4-20F68EBCA4B5}"/>
    <cellStyle name="Accent6 31" xfId="1775" xr:uid="{ED30719A-BE28-47C4-9A7C-0A8F4D5143F8}"/>
    <cellStyle name="Accent6 32" xfId="1783" xr:uid="{FDE1F9EF-FE20-4EA3-8E13-EFA87713757D}"/>
    <cellStyle name="Accent6 33" xfId="1791" xr:uid="{BAFFE96A-98FF-4AD4-A333-FD84FCBC874D}"/>
    <cellStyle name="Accent6 34" xfId="1799" xr:uid="{870DE211-E79C-4B79-BDF6-EF3C091D16F6}"/>
    <cellStyle name="Accent6 35" xfId="1805" xr:uid="{51E80244-DC1B-4529-8551-1CEC92EEC446}"/>
    <cellStyle name="Accent6 36" xfId="1817" xr:uid="{A7F61028-52F9-4C74-BF3F-87A8DF312E4A}"/>
    <cellStyle name="Accent6 37" xfId="1825" xr:uid="{6B1CAC47-15FA-4EE9-A91B-6DFECB73DBCE}"/>
    <cellStyle name="Accent6 38" xfId="1836" xr:uid="{B6BD0CAC-5311-4B61-80CE-B181392FCFD1}"/>
    <cellStyle name="Accent6 39" xfId="1844" xr:uid="{084FF6F1-82CA-43CB-B535-8C6E81D32366}"/>
    <cellStyle name="Accent6 4" xfId="307" xr:uid="{2829A3ED-1267-4CAA-8086-8E13C5C37953}"/>
    <cellStyle name="Accent6 40" xfId="1847" xr:uid="{34C4E473-C306-4E6E-9D8A-AFFAB89D4FFE}"/>
    <cellStyle name="Accent6 41" xfId="1860" xr:uid="{B1E8F705-ABB3-4C56-9255-C24A9A8F2136}"/>
    <cellStyle name="Accent6 42" xfId="1868" xr:uid="{5ADACE17-FA82-441E-AAAD-99447F0A3AF3}"/>
    <cellStyle name="Accent6 43" xfId="1877" xr:uid="{60C0DEF3-B435-4B60-9EE1-81A2882B2F7C}"/>
    <cellStyle name="Accent6 44" xfId="1885" xr:uid="{0B29E9F4-E6BF-4205-BF5B-7850CECECC02}"/>
    <cellStyle name="Accent6 45" xfId="2951" xr:uid="{DC8032B0-9C63-48AA-8DE6-5D78F77F04E8}"/>
    <cellStyle name="Accent6 46" xfId="29" xr:uid="{BC99F5DB-06A0-485B-8540-D9DF8086D1E2}"/>
    <cellStyle name="Accent6 47" xfId="7251" xr:uid="{7CD5862D-D30D-400F-920C-34A86E727984}"/>
    <cellStyle name="Accent6 48" xfId="7256" xr:uid="{E4081FE8-62C6-4271-8579-93127D60EFFA}"/>
    <cellStyle name="Accent6 5" xfId="308" xr:uid="{77630585-6638-4821-A452-ACC852F6FDBE}"/>
    <cellStyle name="Accent6 6" xfId="309" xr:uid="{6CE9FA08-A4B4-461B-A2EA-03F2B8B2F687}"/>
    <cellStyle name="Accent6 7" xfId="310" xr:uid="{F6B8B48C-8DC2-415A-906A-3AF70A372E7C}"/>
    <cellStyle name="Accent6 8" xfId="394" xr:uid="{6D2FE1D5-8F83-4D80-A5D5-059F6D01ACE9}"/>
    <cellStyle name="Accent6 9" xfId="464" xr:uid="{5396B0BF-E48A-429D-BA0E-76D010910127}"/>
    <cellStyle name="Bad 2" xfId="114" xr:uid="{043991D5-625D-4FC3-872E-26845CD10014}"/>
    <cellStyle name="Bad 2 2" xfId="383" xr:uid="{286475DA-1BD5-48EC-9B3F-6B951A416E7C}"/>
    <cellStyle name="Bad 3" xfId="430" xr:uid="{B33C14F4-CDA0-47B1-A264-F91D55F3DEE2}"/>
    <cellStyle name="Bad 4" xfId="2952" xr:uid="{7704E924-6933-404E-8483-30C4577DB047}"/>
    <cellStyle name="Bad 5" xfId="33" xr:uid="{2077EB52-06DC-449E-BEBF-B10F952C5F87}"/>
    <cellStyle name="Calculation 2" xfId="115" xr:uid="{58685976-7B2E-48FF-863E-8FA5FECEF225}"/>
    <cellStyle name="Calculation 2 2" xfId="384" xr:uid="{44F2E8D9-10C2-438C-ADF0-DFDCE89B38E2}"/>
    <cellStyle name="Calculation 3" xfId="431" xr:uid="{8E4CA595-8B24-4A85-A57A-B36E3DB05014}"/>
    <cellStyle name="Calculation 4" xfId="2953" xr:uid="{41205DD7-0429-4928-9579-C2E1236C0499}"/>
    <cellStyle name="Calculation 5" xfId="34" xr:uid="{73AF1F67-A92A-41FD-90C1-6EB5B963D57B}"/>
    <cellStyle name="Check Cell 2" xfId="116" xr:uid="{DBC06304-4C17-40CD-AE76-FE990DE43084}"/>
    <cellStyle name="Check Cell 2 2" xfId="385" xr:uid="{6430D9CD-7AE5-4C47-B4B0-32A4DE256CCE}"/>
    <cellStyle name="Check Cell 3" xfId="432" xr:uid="{3A16B6A0-7FE5-4123-A938-B7B41AB94BBA}"/>
    <cellStyle name="Check Cell 4" xfId="2954" xr:uid="{1E382B3E-5F50-4F1B-BD00-1FE4D8480201}"/>
    <cellStyle name="Check Cell 5" xfId="35" xr:uid="{E31E21DF-3EAE-452D-A588-D11DDF28ADC4}"/>
    <cellStyle name="Comma 10" xfId="354" xr:uid="{71B449C6-F939-49B5-BD6A-825F632A966A}"/>
    <cellStyle name="Comma 10 10" xfId="5075" xr:uid="{73107257-5219-4EF7-B2AF-6CD5908192BC}"/>
    <cellStyle name="Comma 10 2" xfId="565" xr:uid="{FA8B79C8-3DB0-4AC1-AC0C-E6D419A39435}"/>
    <cellStyle name="Comma 10 2 2" xfId="714" xr:uid="{697F3C8D-B049-4BEB-B940-CD7DDF5641A0}"/>
    <cellStyle name="Comma 10 2 2 2" xfId="1026" xr:uid="{DB6BB555-9935-4506-8A0B-5C004F27A86F}"/>
    <cellStyle name="Comma 10 2 2 2 2" xfId="3466" xr:uid="{D95E9896-A9C1-43B8-A776-BD766CACC125}"/>
    <cellStyle name="Comma 10 2 2 2 3" xfId="5569" xr:uid="{17385D30-36E1-4F41-AF38-4890934D0EC4}"/>
    <cellStyle name="Comma 10 2 2 3" xfId="1344" xr:uid="{B34A57E0-D74D-4313-8CD1-2596F7597ED3}"/>
    <cellStyle name="Comma 10 2 2 4" xfId="1659" xr:uid="{6B80624D-405A-4594-AD34-A2DE166DCE17}"/>
    <cellStyle name="Comma 10 2 2 4 2" xfId="3961" xr:uid="{FA240802-F65F-4974-ACC3-5F7454104FB7}"/>
    <cellStyle name="Comma 10 2 2 4 3" xfId="6084" xr:uid="{AD4E1E36-1C85-4083-AA79-882F665BBF8C}"/>
    <cellStyle name="Comma 10 2 2 5" xfId="2170" xr:uid="{472BAABF-1A13-4359-BB0A-BA8336A54E51}"/>
    <cellStyle name="Comma 10 2 2 5 2" xfId="4269" xr:uid="{9E99E3C0-D5DD-43F9-BEB6-093AC2F6A4AD}"/>
    <cellStyle name="Comma 10 2 2 5 3" xfId="6433" xr:uid="{BDA9DA9C-FCB7-48F9-B579-52D03D6E68D9}"/>
    <cellStyle name="Comma 10 2 2 6" xfId="2480" xr:uid="{5684A73E-BE9A-4F47-BE4B-A9DE0A2D6EAB}"/>
    <cellStyle name="Comma 10 2 2 6 2" xfId="4577" xr:uid="{03D68984-2B68-461F-9B7A-699896656E2A}"/>
    <cellStyle name="Comma 10 2 2 6 3" xfId="6741" xr:uid="{CEEA4D53-DC29-4296-911E-4202B2B272B1}"/>
    <cellStyle name="Comma 10 2 2 7" xfId="3173" xr:uid="{54B8FEC0-C526-455A-B2F3-3D30B941BCBF}"/>
    <cellStyle name="Comma 10 2 2 8" xfId="5273" xr:uid="{0E5158B9-B58E-4C2F-AF46-3D634951BAC5}"/>
    <cellStyle name="Comma 10 2 3" xfId="837" xr:uid="{97A3B016-04DB-49C9-9618-A89CE249F066}"/>
    <cellStyle name="Comma 10 2 3 2" xfId="3285" xr:uid="{EEEC8E40-49BE-4DED-A23E-F5344D7D9CD1}"/>
    <cellStyle name="Comma 10 2 3 3" xfId="5385" xr:uid="{C23C39FE-2C04-40D6-81E9-55AE001D0989}"/>
    <cellStyle name="Comma 10 2 4" xfId="1163" xr:uid="{DA1DB3DC-8878-49DC-87B5-C66988CBD1F0}"/>
    <cellStyle name="Comma 10 2 5" xfId="1476" xr:uid="{72D46566-84FE-447F-854D-236558F6042A}"/>
    <cellStyle name="Comma 10 2 5 2" xfId="3780" xr:uid="{00473970-5E5A-4773-B019-35721777D2AE}"/>
    <cellStyle name="Comma 10 2 5 3" xfId="5903" xr:uid="{224AA52F-A2C5-43EE-BD11-BCB12BCD16E0}"/>
    <cellStyle name="Comma 10 2 6" xfId="1989" xr:uid="{A7BCD3B3-521E-4BED-984F-802F732C7323}"/>
    <cellStyle name="Comma 10 2 6 2" xfId="4088" xr:uid="{6CEC2BD4-9B32-4210-9E23-018D01D85064}"/>
    <cellStyle name="Comma 10 2 6 3" xfId="6252" xr:uid="{9371D924-C53E-4185-9B3F-F166DC7C74C0}"/>
    <cellStyle name="Comma 10 2 7" xfId="2299" xr:uid="{BD3FE5EA-A149-457A-9157-B5ABD0DC4C39}"/>
    <cellStyle name="Comma 10 2 7 2" xfId="4396" xr:uid="{45E97221-E834-4E87-BDC9-7722CDEED830}"/>
    <cellStyle name="Comma 10 2 7 3" xfId="6560" xr:uid="{79683794-6E60-41CA-A0FB-C2CFFB980394}"/>
    <cellStyle name="Comma 10 2 8" xfId="3051" xr:uid="{C757965A-CB5F-4F09-8089-E2892B50198A}"/>
    <cellStyle name="Comma 10 2 9" xfId="5148" xr:uid="{E3304D25-9C16-4373-9D96-F5BB78BCB907}"/>
    <cellStyle name="Comma 10 3" xfId="654" xr:uid="{E71EB0DE-FB92-4678-8C15-C977136B40F0}"/>
    <cellStyle name="Comma 10 3 2" xfId="972" xr:uid="{A42F2EFE-164E-4F1E-A383-4A8454FFAC44}"/>
    <cellStyle name="Comma 10 3 2 2" xfId="3412" xr:uid="{56DDD544-C360-4249-A664-B8673B90BB2F}"/>
    <cellStyle name="Comma 10 3 2 3" xfId="5515" xr:uid="{B337B08D-E907-4E92-90DB-91FB662726AB}"/>
    <cellStyle name="Comma 10 3 3" xfId="1290" xr:uid="{493009CA-2581-4D9D-9D8C-5FB5A43DF929}"/>
    <cellStyle name="Comma 10 3 4" xfId="1605" xr:uid="{20113001-7D0A-4858-95CE-7B1A3396A0CC}"/>
    <cellStyle name="Comma 10 3 4 2" xfId="3907" xr:uid="{B3763833-F328-40EE-B5E6-280BB5506C5F}"/>
    <cellStyle name="Comma 10 3 4 3" xfId="6030" xr:uid="{BB96CFE1-4032-4BB0-81EC-C25804A17196}"/>
    <cellStyle name="Comma 10 3 5" xfId="2116" xr:uid="{91DABDFA-9464-4F0E-A43B-A026A210BA65}"/>
    <cellStyle name="Comma 10 3 5 2" xfId="4215" xr:uid="{B8298A50-F76C-4E6B-9F66-33750E1D9CE3}"/>
    <cellStyle name="Comma 10 3 5 3" xfId="6379" xr:uid="{683EAAA8-6898-4CD3-B17B-5E7AFA92951E}"/>
    <cellStyle name="Comma 10 3 6" xfId="2426" xr:uid="{408C4FD8-1306-4A3C-9BAA-0DDC389C65A8}"/>
    <cellStyle name="Comma 10 3 6 2" xfId="4523" xr:uid="{0939297C-72BF-4CBF-AEF8-CB7618D8B44C}"/>
    <cellStyle name="Comma 10 3 6 3" xfId="6687" xr:uid="{4673BBC7-FB92-41A8-B0BD-1B04B0A46A33}"/>
    <cellStyle name="Comma 10 3 7" xfId="3119" xr:uid="{9365F2EA-DDBD-4316-A59C-A4E8C973C6B0}"/>
    <cellStyle name="Comma 10 3 8" xfId="5218" xr:uid="{75FAC857-1EC5-410E-97EB-635C832D841C}"/>
    <cellStyle name="Comma 10 4" xfId="783" xr:uid="{08FB05D2-FD42-49CC-97A1-CB15B2E3E71E}"/>
    <cellStyle name="Comma 10 4 2" xfId="3231" xr:uid="{51230BC4-6986-49C4-A97F-33CD29F3A0CF}"/>
    <cellStyle name="Comma 10 4 3" xfId="5331" xr:uid="{5491D7D2-385D-413B-A7B7-5BD7BEF3E705}"/>
    <cellStyle name="Comma 10 5" xfId="1107" xr:uid="{EB75CA84-046D-442A-B526-3FCE35810BF5}"/>
    <cellStyle name="Comma 10 6" xfId="1420" xr:uid="{CC25D013-6D50-4F4C-BDF5-9B203CF2BBE9}"/>
    <cellStyle name="Comma 10 6 2" xfId="3726" xr:uid="{004A92BE-FE5E-4479-8D28-747866D06EF9}"/>
    <cellStyle name="Comma 10 6 3" xfId="5849" xr:uid="{189C4FF3-3547-412A-B3E4-B9757DDF762D}"/>
    <cellStyle name="Comma 10 7" xfId="1935" xr:uid="{92AD225D-D5C2-4703-BFFE-60F98D01DC03}"/>
    <cellStyle name="Comma 10 7 2" xfId="4034" xr:uid="{2B593AA8-00D7-4C39-B639-6AED9FBDBA13}"/>
    <cellStyle name="Comma 10 7 3" xfId="6198" xr:uid="{10B2DE96-5ABA-4B4E-8354-209A4B889ACB}"/>
    <cellStyle name="Comma 10 8" xfId="2245" xr:uid="{820C6EA9-9917-44B9-B5AC-4557844E1BEC}"/>
    <cellStyle name="Comma 10 8 2" xfId="4342" xr:uid="{56D58A7A-50E4-4C01-A759-A567638EF61F}"/>
    <cellStyle name="Comma 10 8 3" xfId="6506" xr:uid="{529B951C-DF20-47CF-9496-284799E3E7AD}"/>
    <cellStyle name="Comma 10 9" xfId="2995" xr:uid="{17B2717C-4B43-457E-9705-79771BCA4F5B}"/>
    <cellStyle name="Comma 11" xfId="371" xr:uid="{1A915494-756A-43DA-BBEF-1F0087595CDA}"/>
    <cellStyle name="Comma 11 10" xfId="2547" xr:uid="{D684774C-FB94-417B-AB1A-B224AADD3F62}"/>
    <cellStyle name="Comma 11 10 2" xfId="4640" xr:uid="{969534CB-FFA5-48FD-B0DE-764444DD2827}"/>
    <cellStyle name="Comma 11 10 3" xfId="6804" xr:uid="{B37CC1B2-9871-4D17-A6E4-798B58C68DED}"/>
    <cellStyle name="Comma 11 11" xfId="2759" xr:uid="{2598AFDB-EB8B-406D-BF1A-38A67288C61D}"/>
    <cellStyle name="Comma 11 11 2" xfId="4845" xr:uid="{6A966F74-2C00-4BCA-9BE4-98A7E1A1A3C1}"/>
    <cellStyle name="Comma 11 11 3" xfId="7009" xr:uid="{56B5C91C-751A-4793-9301-00EFBACDDE75}"/>
    <cellStyle name="Comma 11 12" xfId="3003" xr:uid="{1EF06F25-12C6-4399-8F87-3BD0E7BD66DC}"/>
    <cellStyle name="Comma 11 13" xfId="5084" xr:uid="{A412C9D1-0ECA-4429-B5F6-3FB9766C7B01}"/>
    <cellStyle name="Comma 11 14" xfId="5118" xr:uid="{65D86D4D-37C1-49DA-A447-894DA476B13A}"/>
    <cellStyle name="Comma 11 2" xfId="573" xr:uid="{5C05CDFF-C623-45FD-B4AF-206471A00C6D}"/>
    <cellStyle name="Comma 11 2 10" xfId="2790" xr:uid="{4BA01029-A471-4F2F-97DF-7F3626677B4C}"/>
    <cellStyle name="Comma 11 2 10 2" xfId="4875" xr:uid="{6CB5CDFF-3FDC-4185-8C07-F2C6B0A988D4}"/>
    <cellStyle name="Comma 11 2 10 3" xfId="7039" xr:uid="{30D6C527-613A-4056-AC22-7D09D36986C8}"/>
    <cellStyle name="Comma 11 2 11" xfId="3059" xr:uid="{AF28209F-DB62-488C-AB80-8B8B5460FCF0}"/>
    <cellStyle name="Comma 11 2 12" xfId="5156" xr:uid="{1DFF89D3-1297-428E-958E-FE2312726F2B}"/>
    <cellStyle name="Comma 11 2 13" xfId="5670" xr:uid="{51CD7722-4243-4461-B35E-D7D0D15927C8}"/>
    <cellStyle name="Comma 11 2 2" xfId="722" xr:uid="{6C5A85EE-37D4-4D7F-8DA9-7E2EA7AC8BB8}"/>
    <cellStyle name="Comma 11 2 2 10" xfId="5281" xr:uid="{C5DDC7DA-0718-493D-9927-D24C4EFF3E4D}"/>
    <cellStyle name="Comma 11 2 2 11" xfId="5029" xr:uid="{3373AB0C-7B4C-48BE-946F-1D9460C7E5E6}"/>
    <cellStyle name="Comma 11 2 2 2" xfId="1034" xr:uid="{B0E83495-AE3D-4F6C-8282-9752978A5681}"/>
    <cellStyle name="Comma 11 2 2 2 2" xfId="3474" xr:uid="{E9FFA66F-6C67-4374-84D6-7BDFE1605CA4}"/>
    <cellStyle name="Comma 11 2 2 2 3" xfId="5577" xr:uid="{99CC7860-99A5-45E2-A3D1-00299CAE4B3A}"/>
    <cellStyle name="Comma 11 2 2 3" xfId="1352" xr:uid="{15652440-E9E7-48D2-AF4A-2D06501FA8E6}"/>
    <cellStyle name="Comma 11 2 2 3 2" xfId="3681" xr:uid="{27F5EDB5-55D7-48B4-A476-C65DED9D4825}"/>
    <cellStyle name="Comma 11 2 2 3 3" xfId="5799" xr:uid="{A045DD4B-D072-4690-9E34-13838BAE8A48}"/>
    <cellStyle name="Comma 11 2 2 4" xfId="1667" xr:uid="{7E2C9E8D-1CC5-4043-B0E9-763F3EC94338}"/>
    <cellStyle name="Comma 11 2 2 4 2" xfId="3969" xr:uid="{7B8DDDAB-B9F6-467B-AC6F-6E4182336389}"/>
    <cellStyle name="Comma 11 2 2 4 3" xfId="6092" xr:uid="{A0D97015-CFE2-40D3-BD2D-3211B6FFE6CE}"/>
    <cellStyle name="Comma 11 2 2 5" xfId="2178" xr:uid="{0D3B6B2C-2495-453B-9BF7-74588C99083D}"/>
    <cellStyle name="Comma 11 2 2 5 2" xfId="4277" xr:uid="{E4BD4079-F64A-4982-BE4A-95780EFD2290}"/>
    <cellStyle name="Comma 11 2 2 5 3" xfId="6441" xr:uid="{661EF0DD-088E-492E-91FA-F667F21E1A2D}"/>
    <cellStyle name="Comma 11 2 2 6" xfId="2488" xr:uid="{2B1CD10B-D573-4E42-BC58-9DAA921DCF6A}"/>
    <cellStyle name="Comma 11 2 2 6 2" xfId="4585" xr:uid="{72BD0B1E-9BDA-4E4C-8861-A682D5F0DD83}"/>
    <cellStyle name="Comma 11 2 2 6 3" xfId="6749" xr:uid="{E9A5BD7D-055A-4D6B-8263-F2D58A126B36}"/>
    <cellStyle name="Comma 11 2 2 7" xfId="2706" xr:uid="{9389612C-688E-4F94-B564-A2063D3D09DF}"/>
    <cellStyle name="Comma 11 2 2 7 2" xfId="4799" xr:uid="{966C74FB-DAB1-49E1-8F72-EDC3D601D023}"/>
    <cellStyle name="Comma 11 2 2 7 3" xfId="6963" xr:uid="{97169645-EEC2-45E6-B558-50179166AA2A}"/>
    <cellStyle name="Comma 11 2 2 8" xfId="2919" xr:uid="{485BEDE1-59DC-42C5-8663-F84C139A65A1}"/>
    <cellStyle name="Comma 11 2 2 8 2" xfId="5004" xr:uid="{097AEEAD-62E3-4E9E-8F05-77C70DBCB8F4}"/>
    <cellStyle name="Comma 11 2 2 8 3" xfId="7168" xr:uid="{D942B565-E324-4EF1-8004-DFE4E22799C6}"/>
    <cellStyle name="Comma 11 2 2 9" xfId="3181" xr:uid="{A979396C-3736-4E33-BB73-A1F1B65D5DD3}"/>
    <cellStyle name="Comma 11 2 3" xfId="923" xr:uid="{96883CE8-DE29-465C-B71B-44D2D9EEB4D2}"/>
    <cellStyle name="Comma 11 2 3 10" xfId="5052" xr:uid="{942FC921-77B7-4092-B797-C7744CB2FFD6}"/>
    <cellStyle name="Comma 11 2 3 2" xfId="1241" xr:uid="{03C5EB7D-47B6-42E1-83DB-D57B65C35176}"/>
    <cellStyle name="Comma 11 2 3 2 2" xfId="3614" xr:uid="{2F5B2BB5-F628-4676-B3E6-8990A372C255}"/>
    <cellStyle name="Comma 11 2 3 2 3" xfId="5726" xr:uid="{6871E4D3-DEFD-4AAF-B360-45A30265AEEA}"/>
    <cellStyle name="Comma 11 2 3 3" xfId="1556" xr:uid="{FEBDB6E4-AD7F-430C-ADE6-615806B00289}"/>
    <cellStyle name="Comma 11 2 3 3 2" xfId="3858" xr:uid="{A6AA8425-9996-4F29-9730-CDF2826DDB4B}"/>
    <cellStyle name="Comma 11 2 3 3 3" xfId="5981" xr:uid="{C4B677A4-76BA-44AF-9761-CF5A85489BD7}"/>
    <cellStyle name="Comma 11 2 3 4" xfId="2067" xr:uid="{A6982471-0E7C-4DC3-9C6F-299AA1E162F1}"/>
    <cellStyle name="Comma 11 2 3 4 2" xfId="4166" xr:uid="{1B0578B3-1A36-4AF5-8FC2-C9CA4005A529}"/>
    <cellStyle name="Comma 11 2 3 4 3" xfId="6330" xr:uid="{411F891F-D381-4C71-AFC1-E8E091131D89}"/>
    <cellStyle name="Comma 11 2 3 5" xfId="2377" xr:uid="{02F8A2DB-77C6-4005-9BB3-FDEF8556C6AA}"/>
    <cellStyle name="Comma 11 2 3 5 2" xfId="4474" xr:uid="{31DC1CA5-8E46-4DC3-95F3-FA28E9C2A3E2}"/>
    <cellStyle name="Comma 11 2 3 5 3" xfId="6638" xr:uid="{1E0C39BB-F6CC-4D33-AC36-F6B8B23B0134}"/>
    <cellStyle name="Comma 11 2 3 6" xfId="2639" xr:uid="{0CBBCC57-0030-4BA9-8F0F-84DC3269E38D}"/>
    <cellStyle name="Comma 11 2 3 6 2" xfId="4732" xr:uid="{6CD6CCBB-94D3-4724-89FD-38C1C89B6DB5}"/>
    <cellStyle name="Comma 11 2 3 6 3" xfId="6896" xr:uid="{24114520-5508-46C8-A34E-29760B08F633}"/>
    <cellStyle name="Comma 11 2 3 7" xfId="2852" xr:uid="{FCD38E4F-4ECB-4EE5-BDC0-BD605FFEC759}"/>
    <cellStyle name="Comma 11 2 3 7 2" xfId="4937" xr:uid="{7E74541A-F1EC-4E3B-8421-FC7CEF04DB82}"/>
    <cellStyle name="Comma 11 2 3 7 3" xfId="7101" xr:uid="{A2702D10-E56E-400A-B67B-1A91DDDCFFD0}"/>
    <cellStyle name="Comma 11 2 3 8" xfId="3363" xr:uid="{007B48D3-55A3-40AC-8780-9C5984A6B562}"/>
    <cellStyle name="Comma 11 2 3 9" xfId="5466" xr:uid="{2C0B9BB8-78AB-4704-B25C-105B065A4837}"/>
    <cellStyle name="Comma 11 2 4" xfId="845" xr:uid="{7EE55865-F6EE-414F-B577-711B37C2AA0A}"/>
    <cellStyle name="Comma 11 2 4 2" xfId="3293" xr:uid="{8CF95CCC-58AB-4964-AFAF-8DBD168990DD}"/>
    <cellStyle name="Comma 11 2 4 3" xfId="5393" xr:uid="{3BF2CBB6-6B44-4D69-B7C2-AEA57C53C52B}"/>
    <cellStyle name="Comma 11 2 5" xfId="1171" xr:uid="{027664A5-43E4-4156-B8E9-BB625390B6F1}"/>
    <cellStyle name="Comma 11 2 5 2" xfId="3552" xr:uid="{E2E9018B-D24F-4288-9DB2-75E4B2CDA6B0}"/>
    <cellStyle name="Comma 11 2 5 3" xfId="5662" xr:uid="{EE5685E7-F429-48A4-98A0-0F85858E553E}"/>
    <cellStyle name="Comma 11 2 6" xfId="1484" xr:uid="{BE55C26A-CCD1-410E-B665-22C1C0FBC5CA}"/>
    <cellStyle name="Comma 11 2 6 2" xfId="3788" xr:uid="{D8DCA157-E4F5-4363-9C27-C7E6A7A86EBD}"/>
    <cellStyle name="Comma 11 2 6 3" xfId="5911" xr:uid="{D2344187-2F2A-4077-ADBE-D7E964DAB94D}"/>
    <cellStyle name="Comma 11 2 7" xfId="1997" xr:uid="{2CA8FCA4-C876-4430-9B41-23B895A0FEA6}"/>
    <cellStyle name="Comma 11 2 7 2" xfId="4096" xr:uid="{FC834141-A8C3-448E-8767-E0B9B7448EC5}"/>
    <cellStyle name="Comma 11 2 7 3" xfId="6260" xr:uid="{DB5C39AC-52A7-4C8E-A24A-F687854B8CBC}"/>
    <cellStyle name="Comma 11 2 8" xfId="2307" xr:uid="{2F8C2EC2-FF3E-4884-8976-927A709EAED8}"/>
    <cellStyle name="Comma 11 2 8 2" xfId="4404" xr:uid="{14F3FE57-410A-4448-9C4F-C1D4991D4BB5}"/>
    <cellStyle name="Comma 11 2 8 3" xfId="6568" xr:uid="{38ED9A5D-A038-4CC1-B421-47DF2DF68675}"/>
    <cellStyle name="Comma 11 2 9" xfId="2577" xr:uid="{3CDEF27A-5C32-46E4-BF05-090F9FE1F7EE}"/>
    <cellStyle name="Comma 11 2 9 2" xfId="4670" xr:uid="{56BFBB82-9B41-4D0E-AD37-584F1840779B}"/>
    <cellStyle name="Comma 11 2 9 3" xfId="6834" xr:uid="{59A948D3-00AC-49CE-BDDA-D48407BBB682}"/>
    <cellStyle name="Comma 11 3" xfId="662" xr:uid="{FF6EF81A-9F06-4446-80BD-110A3B917B1D}"/>
    <cellStyle name="Comma 11 3 10" xfId="5226" xr:uid="{A98028C5-6E44-4E5D-B582-748C04654557}"/>
    <cellStyle name="Comma 11 3 11" xfId="5253" xr:uid="{658D92E2-B308-46CF-B2C6-F936195EFE97}"/>
    <cellStyle name="Comma 11 3 2" xfId="980" xr:uid="{6D9AF696-47A8-4EA2-8D70-F98969E7FFA9}"/>
    <cellStyle name="Comma 11 3 2 2" xfId="3420" xr:uid="{DA6A377E-AECC-4453-AC87-F24A03A36632}"/>
    <cellStyle name="Comma 11 3 2 3" xfId="5523" xr:uid="{9F2CAB93-AE89-4BC4-904E-5E8D76605508}"/>
    <cellStyle name="Comma 11 3 3" xfId="1298" xr:uid="{BB88E144-AA6C-4668-9017-0DC7D1902A1B}"/>
    <cellStyle name="Comma 11 3 3 2" xfId="3651" xr:uid="{F5BE5CD8-3C61-4FF2-AE44-B27CE6C5475F}"/>
    <cellStyle name="Comma 11 3 3 3" xfId="5765" xr:uid="{EA3330C2-B70D-4E02-A167-1C67E496493E}"/>
    <cellStyle name="Comma 11 3 4" xfId="1613" xr:uid="{4A2B654F-D39E-48C9-8D11-979B793BD60E}"/>
    <cellStyle name="Comma 11 3 4 2" xfId="3915" xr:uid="{535D3A66-DCD2-4B29-9222-5852FE9B1370}"/>
    <cellStyle name="Comma 11 3 4 3" xfId="6038" xr:uid="{6C152144-5223-427C-96F5-D969497FD982}"/>
    <cellStyle name="Comma 11 3 5" xfId="2124" xr:uid="{C7F1A1AD-D978-4D6D-A0B5-AAC0AD565F76}"/>
    <cellStyle name="Comma 11 3 5 2" xfId="4223" xr:uid="{6DAAE1EA-3271-44CA-ACF3-271EBDFBF589}"/>
    <cellStyle name="Comma 11 3 5 3" xfId="6387" xr:uid="{FB2272DF-CD46-4570-B45F-56B222AF446B}"/>
    <cellStyle name="Comma 11 3 6" xfId="2434" xr:uid="{86F320A2-D581-49C9-AFA1-9F6FEEADE8E2}"/>
    <cellStyle name="Comma 11 3 6 2" xfId="4531" xr:uid="{15A3C227-1094-462C-9E4E-3BD9FDC08899}"/>
    <cellStyle name="Comma 11 3 6 3" xfId="6695" xr:uid="{3E06765D-8B00-41F5-9069-BDCB3376B993}"/>
    <cellStyle name="Comma 11 3 7" xfId="2676" xr:uid="{546659F4-D2AE-4B2E-B3BF-72771CE338B5}"/>
    <cellStyle name="Comma 11 3 7 2" xfId="4769" xr:uid="{C92319D3-72DF-4424-BC76-0B651A4FFBA0}"/>
    <cellStyle name="Comma 11 3 7 3" xfId="6933" xr:uid="{292FCED1-F0D5-456F-A7DD-7899E488737A}"/>
    <cellStyle name="Comma 11 3 8" xfId="2889" xr:uid="{600BB697-BA18-4228-B7D4-BCD40ED749BE}"/>
    <cellStyle name="Comma 11 3 8 2" xfId="4974" xr:uid="{EE07F2B9-5779-4C2C-9D12-8F5664DB2428}"/>
    <cellStyle name="Comma 11 3 8 3" xfId="7138" xr:uid="{E0CDD4F8-C7DA-4125-BA8E-1938E40C741F}"/>
    <cellStyle name="Comma 11 3 9" xfId="3127" xr:uid="{EBB6A117-733E-4782-8B07-1DCC690314E3}"/>
    <cellStyle name="Comma 11 4" xfId="891" xr:uid="{A7FE0903-0BB2-418B-B18E-D95A73B0C4F5}"/>
    <cellStyle name="Comma 11 4 10" xfId="5194" xr:uid="{1B884750-969E-42A5-B27B-3AF67B35732B}"/>
    <cellStyle name="Comma 11 4 2" xfId="1209" xr:uid="{6D70D89D-FB96-4907-9C3D-0949B9A8581D}"/>
    <cellStyle name="Comma 11 4 2 2" xfId="3582" xr:uid="{D20B27BD-F090-4582-B071-E0F38C379AD6}"/>
    <cellStyle name="Comma 11 4 2 3" xfId="5694" xr:uid="{91BEFDAB-12AD-4B6F-9E6D-55B11D07CBC2}"/>
    <cellStyle name="Comma 11 4 3" xfId="1524" xr:uid="{CAF0FFFD-63EC-434A-B83A-6592FB15B6AA}"/>
    <cellStyle name="Comma 11 4 3 2" xfId="3826" xr:uid="{FF1E5880-564F-4C31-89B8-EFAA55340BD2}"/>
    <cellStyle name="Comma 11 4 3 3" xfId="5949" xr:uid="{67A60737-5000-4F71-83D9-A8478E524B98}"/>
    <cellStyle name="Comma 11 4 4" xfId="2035" xr:uid="{EDC98E30-940A-42C8-AE8F-DC0780C2E80B}"/>
    <cellStyle name="Comma 11 4 4 2" xfId="4134" xr:uid="{D2C9EBAC-15EE-412B-A566-1D799CAEEEF6}"/>
    <cellStyle name="Comma 11 4 4 3" xfId="6298" xr:uid="{9ED98F59-1566-491C-8368-BE328B609387}"/>
    <cellStyle name="Comma 11 4 5" xfId="2345" xr:uid="{816F5DF7-E7AF-4C0A-800B-56544AC155CB}"/>
    <cellStyle name="Comma 11 4 5 2" xfId="4442" xr:uid="{D606DAA4-3132-4393-9459-4300FF87BF46}"/>
    <cellStyle name="Comma 11 4 5 3" xfId="6606" xr:uid="{9CF3A6D9-B9D0-488B-B23F-AF0B8D104866}"/>
    <cellStyle name="Comma 11 4 6" xfId="2607" xr:uid="{716AED0A-EA84-4FED-AE4F-8B4F65D12F97}"/>
    <cellStyle name="Comma 11 4 6 2" xfId="4700" xr:uid="{14C38A78-F0EB-4FC5-80FF-A9AA1280FD06}"/>
    <cellStyle name="Comma 11 4 6 3" xfId="6864" xr:uid="{8BB4E807-8584-4204-BE90-570EDA52BC0C}"/>
    <cellStyle name="Comma 11 4 7" xfId="2820" xr:uid="{A7921771-05FE-4AEB-92D0-B20814AE61E5}"/>
    <cellStyle name="Comma 11 4 7 2" xfId="4905" xr:uid="{90AA59A3-35BD-4648-B4D7-65B3AC0A5588}"/>
    <cellStyle name="Comma 11 4 7 3" xfId="7069" xr:uid="{192CA814-4039-44F7-A035-F09A4FB1EF6A}"/>
    <cellStyle name="Comma 11 4 8" xfId="3331" xr:uid="{DAC14D36-EAB7-40A3-9BCC-F2F52F9414D7}"/>
    <cellStyle name="Comma 11 4 9" xfId="5434" xr:uid="{95F6F04B-1644-4E79-94B4-B8E2ACFFB3B3}"/>
    <cellStyle name="Comma 11 5" xfId="791" xr:uid="{215F1C94-02DC-4066-9C49-A7C694E6BB9F}"/>
    <cellStyle name="Comma 11 5 2" xfId="3239" xr:uid="{52B60ABD-C92E-419A-8F91-F1F329505DDB}"/>
    <cellStyle name="Comma 11 5 3" xfId="5339" xr:uid="{C3929233-41BB-4925-85D1-7500EDD8A596}"/>
    <cellStyle name="Comma 11 6" xfId="1115" xr:uid="{59D592B8-25AE-4401-A40A-0407443AE96D}"/>
    <cellStyle name="Comma 11 6 2" xfId="3522" xr:uid="{40F65E0E-313E-4D31-A617-36CFF967F8F8}"/>
    <cellStyle name="Comma 11 6 3" xfId="5625" xr:uid="{74FA4975-FA28-489D-9231-A8CC5E54DFC2}"/>
    <cellStyle name="Comma 11 7" xfId="1428" xr:uid="{7CB20286-0809-443A-AAE7-0C1C6935AE79}"/>
    <cellStyle name="Comma 11 7 2" xfId="3734" xr:uid="{77AFE244-22B6-4067-9D3E-1E41DBF739F6}"/>
    <cellStyle name="Comma 11 7 3" xfId="5857" xr:uid="{5E8396D0-F1BD-4040-B0C6-5574A35AF92B}"/>
    <cellStyle name="Comma 11 8" xfId="1943" xr:uid="{DF364EDA-5B97-4251-830C-1739E4AD65BF}"/>
    <cellStyle name="Comma 11 8 2" xfId="4042" xr:uid="{30AE8650-A3FC-4E90-AFF1-E97693CDB7AD}"/>
    <cellStyle name="Comma 11 8 3" xfId="6206" xr:uid="{5C02A93D-5A2D-4D17-9E19-7260ED73EBE9}"/>
    <cellStyle name="Comma 11 9" xfId="2253" xr:uid="{3E494352-27B5-4F7E-9CFD-BBFA9DF73D7A}"/>
    <cellStyle name="Comma 11 9 2" xfId="4350" xr:uid="{D3517DB0-BB07-4156-8A8C-6FF62FD4F120}"/>
    <cellStyle name="Comma 11 9 3" xfId="6514" xr:uid="{1C35A5CD-2FFC-48CA-ADFA-E2C270955F09}"/>
    <cellStyle name="Comma 12" xfId="374" xr:uid="{9F5D40AE-9CD3-40AD-AD8A-F9AFA67BEF0F}"/>
    <cellStyle name="Comma 12 10" xfId="2549" xr:uid="{CDCDDA80-4CA1-4A1B-A080-DB0F773435E9}"/>
    <cellStyle name="Comma 12 10 2" xfId="4642" xr:uid="{974547E0-1AB2-414F-8206-6A9D15BB85A3}"/>
    <cellStyle name="Comma 12 10 3" xfId="6806" xr:uid="{EBF11B10-13CC-402B-AFB1-A0FBF5772524}"/>
    <cellStyle name="Comma 12 11" xfId="2761" xr:uid="{C4922AF8-FD8D-483C-B09C-B1EAB0ADE41E}"/>
    <cellStyle name="Comma 12 11 2" xfId="4847" xr:uid="{59033342-22B4-4E67-BB1F-D3CAA523208B}"/>
    <cellStyle name="Comma 12 11 3" xfId="7011" xr:uid="{936D2AEC-CA98-4A4B-B99C-051F5F4ABFE4}"/>
    <cellStyle name="Comma 12 12" xfId="3006" xr:uid="{60C5F6D8-F7D8-4A84-A74D-35B053D9F924}"/>
    <cellStyle name="Comma 12 13" xfId="5087" xr:uid="{9B6C4CCD-4D2D-4BF3-9DEB-6DC715EE170C}"/>
    <cellStyle name="Comma 12 14" xfId="5041" xr:uid="{487A702B-3E14-4A3C-8D41-C77506C78459}"/>
    <cellStyle name="Comma 12 2" xfId="576" xr:uid="{2FFDBB54-ACBB-4665-8ABC-4AB14D3750BF}"/>
    <cellStyle name="Comma 12 2 10" xfId="2792" xr:uid="{EA1411C0-F01A-47BA-98F0-2223E8A4E634}"/>
    <cellStyle name="Comma 12 2 10 2" xfId="4877" xr:uid="{00A992F4-55BE-4E79-859A-FDDF94CB3DD7}"/>
    <cellStyle name="Comma 12 2 10 3" xfId="7041" xr:uid="{470560ED-B3E6-4E31-9D54-73E1659BB0B0}"/>
    <cellStyle name="Comma 12 2 11" xfId="3062" xr:uid="{73ECEAB9-8BAE-42C9-8309-FFF6D9E39CF3}"/>
    <cellStyle name="Comma 12 2 12" xfId="5159" xr:uid="{6257E0F1-3AD7-41F5-B661-EE4ABBB253EC}"/>
    <cellStyle name="Comma 12 2 13" xfId="5638" xr:uid="{966B7CDE-9C7C-41C6-AB7B-C8DB1F88F221}"/>
    <cellStyle name="Comma 12 2 2" xfId="725" xr:uid="{66AE994B-2A4D-4D2E-8844-AF676C03FB77}"/>
    <cellStyle name="Comma 12 2 2 10" xfId="5284" xr:uid="{EF3DD7DB-ED94-4328-ADCE-969A7526CB25}"/>
    <cellStyle name="Comma 12 2 2 11" xfId="5046" xr:uid="{9F285B87-7CDD-420B-831D-A7BC53554E43}"/>
    <cellStyle name="Comma 12 2 2 2" xfId="1037" xr:uid="{CFF6C62B-1A4A-4215-B512-A8811F9AAB21}"/>
    <cellStyle name="Comma 12 2 2 2 2" xfId="3477" xr:uid="{EEC75083-5558-4433-A825-F57B75D46578}"/>
    <cellStyle name="Comma 12 2 2 2 3" xfId="5580" xr:uid="{73392CD4-FA47-468F-97DE-DE2B55C601E2}"/>
    <cellStyle name="Comma 12 2 2 3" xfId="1355" xr:uid="{BB7DF1AF-14E2-49DD-A9E3-3D30071A2BD4}"/>
    <cellStyle name="Comma 12 2 2 3 2" xfId="3683" xr:uid="{8A8EEFDC-AE1C-4FE5-9E2E-9C07DC397E8B}"/>
    <cellStyle name="Comma 12 2 2 3 3" xfId="5801" xr:uid="{04FD139E-4472-46A2-9A62-C19EB2744CE7}"/>
    <cellStyle name="Comma 12 2 2 4" xfId="1670" xr:uid="{10425A43-57C1-4114-9898-D8F18875B39B}"/>
    <cellStyle name="Comma 12 2 2 4 2" xfId="3972" xr:uid="{F1E9E899-2C83-48EA-9806-E46F8AB695F3}"/>
    <cellStyle name="Comma 12 2 2 4 3" xfId="6095" xr:uid="{B82C4942-29C9-4896-856F-9A9376AEA148}"/>
    <cellStyle name="Comma 12 2 2 5" xfId="2181" xr:uid="{0CF89AD9-AFE8-44D4-8CCF-9F105318BB45}"/>
    <cellStyle name="Comma 12 2 2 5 2" xfId="4280" xr:uid="{43C9AF3B-A9EE-4D76-B562-E13A0EF29E35}"/>
    <cellStyle name="Comma 12 2 2 5 3" xfId="6444" xr:uid="{21C5BC54-67AE-494D-9566-6267B60FF338}"/>
    <cellStyle name="Comma 12 2 2 6" xfId="2491" xr:uid="{C3EB3B68-B3C8-47FD-BC2C-CC5834FF23C7}"/>
    <cellStyle name="Comma 12 2 2 6 2" xfId="4588" xr:uid="{E8EA7A21-4745-40DD-8028-91E9C6616AD0}"/>
    <cellStyle name="Comma 12 2 2 6 3" xfId="6752" xr:uid="{2FA33832-9BE0-4269-92E0-8445F7DA033C}"/>
    <cellStyle name="Comma 12 2 2 7" xfId="2708" xr:uid="{2401A8DD-4520-479C-9F3D-C3BDBFB7FE1F}"/>
    <cellStyle name="Comma 12 2 2 7 2" xfId="4801" xr:uid="{34F649CA-7B84-4BD7-A82B-63EE8E4CB644}"/>
    <cellStyle name="Comma 12 2 2 7 3" xfId="6965" xr:uid="{A9DDE743-DED9-44CA-B99F-D6AE747C2EBC}"/>
    <cellStyle name="Comma 12 2 2 8" xfId="2921" xr:uid="{A59FA491-35BA-49FE-B3FE-4FAB5AC05CCE}"/>
    <cellStyle name="Comma 12 2 2 8 2" xfId="5006" xr:uid="{627D50FC-CC52-4987-9C88-53D42BFA7066}"/>
    <cellStyle name="Comma 12 2 2 8 3" xfId="7170" xr:uid="{CFD5285A-6FF1-4905-897C-259A872A756D}"/>
    <cellStyle name="Comma 12 2 2 9" xfId="3184" xr:uid="{A1920BAF-1D95-4BA6-878E-2E010A08291E}"/>
    <cellStyle name="Comma 12 2 3" xfId="925" xr:uid="{35D62566-1326-4F38-A60A-9C84CFF3A00B}"/>
    <cellStyle name="Comma 12 2 3 10" xfId="6124" xr:uid="{AE49135A-EBC4-4A8F-B42A-2505CBE6E0D1}"/>
    <cellStyle name="Comma 12 2 3 2" xfId="1243" xr:uid="{5041CE5D-B4F2-4BD4-B74A-BF2C2E353EE8}"/>
    <cellStyle name="Comma 12 2 3 2 2" xfId="3616" xr:uid="{C5E3FA93-2042-4E85-BD78-33F8FA4EB24F}"/>
    <cellStyle name="Comma 12 2 3 2 3" xfId="5728" xr:uid="{6792533C-D19A-4292-AD3A-B5F46FC0B86F}"/>
    <cellStyle name="Comma 12 2 3 3" xfId="1558" xr:uid="{5A0557F5-2AA5-47D4-B7D6-35219A434BFA}"/>
    <cellStyle name="Comma 12 2 3 3 2" xfId="3860" xr:uid="{F883686B-619D-4689-AC09-7F5E76C7FA33}"/>
    <cellStyle name="Comma 12 2 3 3 3" xfId="5983" xr:uid="{6BCD0F9E-3185-4D08-A5A4-2A618153D230}"/>
    <cellStyle name="Comma 12 2 3 4" xfId="2069" xr:uid="{D72CB631-300B-4A73-A46A-66271FF7FFA8}"/>
    <cellStyle name="Comma 12 2 3 4 2" xfId="4168" xr:uid="{FD889FDD-A901-43E9-B7CA-D45267E0AA4F}"/>
    <cellStyle name="Comma 12 2 3 4 3" xfId="6332" xr:uid="{33C3814F-2FE3-4D8B-ACA5-2C835F5DC7AE}"/>
    <cellStyle name="Comma 12 2 3 5" xfId="2379" xr:uid="{F5CE6D07-CFEF-43B1-B092-B4A85E101E87}"/>
    <cellStyle name="Comma 12 2 3 5 2" xfId="4476" xr:uid="{F3DD3F69-3FD3-4BF9-8641-7D6B0E142439}"/>
    <cellStyle name="Comma 12 2 3 5 3" xfId="6640" xr:uid="{29C01372-871A-44B5-9E33-A97667B7D57F}"/>
    <cellStyle name="Comma 12 2 3 6" xfId="2641" xr:uid="{FA930F7B-8D73-4F5A-8716-B15CE1FA90D5}"/>
    <cellStyle name="Comma 12 2 3 6 2" xfId="4734" xr:uid="{B74462B5-42E2-4827-BF69-AD94643093AC}"/>
    <cellStyle name="Comma 12 2 3 6 3" xfId="6898" xr:uid="{991343CA-EF4F-4AF9-8508-722955C3A273}"/>
    <cellStyle name="Comma 12 2 3 7" xfId="2854" xr:uid="{951E540F-B2A0-403A-BD6D-8E43FCB4E09F}"/>
    <cellStyle name="Comma 12 2 3 7 2" xfId="4939" xr:uid="{E096787E-0D4A-449E-8FCA-AD336BF7E6A5}"/>
    <cellStyle name="Comma 12 2 3 7 3" xfId="7103" xr:uid="{92A7495B-45F9-4613-BD5D-22754647AD99}"/>
    <cellStyle name="Comma 12 2 3 8" xfId="3365" xr:uid="{4A894133-3F55-4D59-9739-35938EBF236D}"/>
    <cellStyle name="Comma 12 2 3 9" xfId="5468" xr:uid="{E89E1DAA-091A-44A0-B3A0-9D9E4C0F5191}"/>
    <cellStyle name="Comma 12 2 4" xfId="848" xr:uid="{35E934C8-0965-4143-ACE2-E0B30E081B4E}"/>
    <cellStyle name="Comma 12 2 4 2" xfId="3296" xr:uid="{244460F4-B62E-4C8F-93FD-3A27DC67D6CA}"/>
    <cellStyle name="Comma 12 2 4 3" xfId="5396" xr:uid="{E4DAD4C3-6999-4F41-82F4-C48C9BCA71CD}"/>
    <cellStyle name="Comma 12 2 5" xfId="1174" xr:uid="{15562C7D-2F2B-4B2A-8C3C-7F12F93C3A97}"/>
    <cellStyle name="Comma 12 2 5 2" xfId="3554" xr:uid="{59951A71-A86F-46DC-9FC5-E76E6B05CDAC}"/>
    <cellStyle name="Comma 12 2 5 3" xfId="5665" xr:uid="{BD8B6C3A-CA0C-426B-AC12-EA7F8B4833F7}"/>
    <cellStyle name="Comma 12 2 6" xfId="1487" xr:uid="{D5365102-578D-4B06-927A-4FC3263600C6}"/>
    <cellStyle name="Comma 12 2 6 2" xfId="3791" xr:uid="{EE087200-0812-4B88-8F33-A1013F6A58FB}"/>
    <cellStyle name="Comma 12 2 6 3" xfId="5914" xr:uid="{FC100B3A-9BA5-48B0-9DFC-F442F1CEAEBE}"/>
    <cellStyle name="Comma 12 2 7" xfId="2000" xr:uid="{BB062694-8170-485E-9745-7B9277B7BC09}"/>
    <cellStyle name="Comma 12 2 7 2" xfId="4099" xr:uid="{FF8CE9B8-C685-49AE-BEE4-0FDE518EED95}"/>
    <cellStyle name="Comma 12 2 7 3" xfId="6263" xr:uid="{8814B3CF-0F89-4AB9-BF2F-078E69571B31}"/>
    <cellStyle name="Comma 12 2 8" xfId="2310" xr:uid="{51F8512C-7E5B-4CCE-8174-BBC61D2035D7}"/>
    <cellStyle name="Comma 12 2 8 2" xfId="4407" xr:uid="{A0A2C938-7464-4F70-879C-096EE0999F28}"/>
    <cellStyle name="Comma 12 2 8 3" xfId="6571" xr:uid="{CBAA8CD5-9CA2-4702-962B-17189EF19A20}"/>
    <cellStyle name="Comma 12 2 9" xfId="2579" xr:uid="{3858CDCB-3226-4354-BE19-203039D28364}"/>
    <cellStyle name="Comma 12 2 9 2" xfId="4672" xr:uid="{EF2321E0-E190-46C6-9D1E-6C0BCC16BC74}"/>
    <cellStyle name="Comma 12 2 9 3" xfId="6836" xr:uid="{A2A2C888-0BE4-486A-BDC1-EB525A3FBF53}"/>
    <cellStyle name="Comma 12 3" xfId="665" xr:uid="{4049B30E-341B-4685-9519-C82B60CE0165}"/>
    <cellStyle name="Comma 12 3 10" xfId="5229" xr:uid="{099EE94E-AF49-497C-9CAB-CC9FEB426173}"/>
    <cellStyle name="Comma 12 3 11" xfId="5116" xr:uid="{70623454-CC5A-4724-9A12-1027946FC51A}"/>
    <cellStyle name="Comma 12 3 2" xfId="983" xr:uid="{46E6D7F1-0ECC-4D57-9635-3E4C0CB34125}"/>
    <cellStyle name="Comma 12 3 2 2" xfId="3423" xr:uid="{55B62402-F647-4176-83C8-59F37238E11B}"/>
    <cellStyle name="Comma 12 3 2 3" xfId="5526" xr:uid="{AA002E8C-5C3F-443F-87E9-5BD664F8C51D}"/>
    <cellStyle name="Comma 12 3 3" xfId="1301" xr:uid="{0D1D71FF-7177-4842-A474-0A075D55CA20}"/>
    <cellStyle name="Comma 12 3 3 2" xfId="3653" xr:uid="{34453B0F-E1F5-4CBF-A4C2-BF2EF0297259}"/>
    <cellStyle name="Comma 12 3 3 3" xfId="5767" xr:uid="{91217410-CE44-41BF-807C-FF22FEE8D991}"/>
    <cellStyle name="Comma 12 3 4" xfId="1616" xr:uid="{31BA2561-39B8-4657-AEEA-2D4C0DAB81D5}"/>
    <cellStyle name="Comma 12 3 4 2" xfId="3918" xr:uid="{9C1D3C6E-AD65-47F8-A421-78343B76BF3F}"/>
    <cellStyle name="Comma 12 3 4 3" xfId="6041" xr:uid="{1963FB89-71DC-4D1D-A8A6-DBF08A00096D}"/>
    <cellStyle name="Comma 12 3 5" xfId="2127" xr:uid="{BAB47581-075D-4FC8-AF05-90BF54D91B66}"/>
    <cellStyle name="Comma 12 3 5 2" xfId="4226" xr:uid="{14375CEE-2067-40E5-B3BB-5E31CBFB73EA}"/>
    <cellStyle name="Comma 12 3 5 3" xfId="6390" xr:uid="{49020F9F-82A7-415A-8983-0CF5BF43FB07}"/>
    <cellStyle name="Comma 12 3 6" xfId="2437" xr:uid="{5748A5FA-1A0F-403D-9E87-7FD8217FEE8B}"/>
    <cellStyle name="Comma 12 3 6 2" xfId="4534" xr:uid="{C33D81C9-5BA4-41C1-94B6-B6F4C3C6FC5D}"/>
    <cellStyle name="Comma 12 3 6 3" xfId="6698" xr:uid="{23C8AA4A-EE4D-48A4-A4AC-0C73B24D7C06}"/>
    <cellStyle name="Comma 12 3 7" xfId="2678" xr:uid="{6C3F5624-681E-4AD6-B8D0-329A3AA648BA}"/>
    <cellStyle name="Comma 12 3 7 2" xfId="4771" xr:uid="{F5BBD60A-2C80-4DD9-B10B-CE75F47B571F}"/>
    <cellStyle name="Comma 12 3 7 3" xfId="6935" xr:uid="{E6318491-7669-4247-B6B7-6A280680066C}"/>
    <cellStyle name="Comma 12 3 8" xfId="2891" xr:uid="{76C3FD4B-520B-47EA-8C46-55F48172DFBC}"/>
    <cellStyle name="Comma 12 3 8 2" xfId="4976" xr:uid="{18B98843-0F09-403D-A42D-6F3FD627A371}"/>
    <cellStyle name="Comma 12 3 8 3" xfId="7140" xr:uid="{CB569703-EBE1-4A61-91E7-1E5947364795}"/>
    <cellStyle name="Comma 12 3 9" xfId="3130" xr:uid="{44D750CF-172E-4AC4-80C1-52FDA4CDD1F8}"/>
    <cellStyle name="Comma 12 4" xfId="893" xr:uid="{589734EA-55E2-497F-A605-03948F8E8293}"/>
    <cellStyle name="Comma 12 4 10" xfId="5119" xr:uid="{3EB3220E-FB9C-4659-8B40-FAC0AD94DFAD}"/>
    <cellStyle name="Comma 12 4 2" xfId="1211" xr:uid="{52790837-FE91-445C-8527-47C18EE1118E}"/>
    <cellStyle name="Comma 12 4 2 2" xfId="3584" xr:uid="{C8AA9C6B-57C5-425B-9BD3-92479566DB4B}"/>
    <cellStyle name="Comma 12 4 2 3" xfId="5696" xr:uid="{ABB3DA78-C329-498F-B7BB-152ED3FF3E7E}"/>
    <cellStyle name="Comma 12 4 3" xfId="1526" xr:uid="{CC00DFFF-3667-4A50-B9F1-83DF90BE572B}"/>
    <cellStyle name="Comma 12 4 3 2" xfId="3828" xr:uid="{26644EBD-CED6-4B9A-9E27-6C58FD701782}"/>
    <cellStyle name="Comma 12 4 3 3" xfId="5951" xr:uid="{5342C05B-6775-4A2C-AC75-2EA7D89EAB83}"/>
    <cellStyle name="Comma 12 4 4" xfId="2037" xr:uid="{4D9363B0-5DC2-4692-B835-9179AA3A361E}"/>
    <cellStyle name="Comma 12 4 4 2" xfId="4136" xr:uid="{1FDEEBD3-89C3-4F76-8476-B1B8D5E736B6}"/>
    <cellStyle name="Comma 12 4 4 3" xfId="6300" xr:uid="{17FC2D47-64F5-4B7C-A58A-D9AE903193A3}"/>
    <cellStyle name="Comma 12 4 5" xfId="2347" xr:uid="{C3CAD66D-A06C-444A-A871-91109647A5AF}"/>
    <cellStyle name="Comma 12 4 5 2" xfId="4444" xr:uid="{85278080-10D1-486C-864E-B7C5FBCC4DC4}"/>
    <cellStyle name="Comma 12 4 5 3" xfId="6608" xr:uid="{9543736F-5C86-4FD2-8568-BCB407E467CD}"/>
    <cellStyle name="Comma 12 4 6" xfId="2609" xr:uid="{E3D61684-9C35-4395-8550-66E34EE9637F}"/>
    <cellStyle name="Comma 12 4 6 2" xfId="4702" xr:uid="{FE6CE7C1-57ED-42F8-94AF-0F88D15D51EC}"/>
    <cellStyle name="Comma 12 4 6 3" xfId="6866" xr:uid="{B80DD3A3-FCDA-48E9-B205-D067BF913474}"/>
    <cellStyle name="Comma 12 4 7" xfId="2822" xr:uid="{359964A6-BF22-417C-BC3F-16BED7195335}"/>
    <cellStyle name="Comma 12 4 7 2" xfId="4907" xr:uid="{CC5952B9-8EE8-45CA-82E3-925EF2A88903}"/>
    <cellStyle name="Comma 12 4 7 3" xfId="7071" xr:uid="{FC6F766E-5C36-4C7A-921C-6B0CBB407316}"/>
    <cellStyle name="Comma 12 4 8" xfId="3333" xr:uid="{771B9562-B9EA-4476-9927-5D19B5ACFE09}"/>
    <cellStyle name="Comma 12 4 9" xfId="5436" xr:uid="{0BF81815-B8D7-4935-9276-FF9A6A368B3B}"/>
    <cellStyle name="Comma 12 5" xfId="794" xr:uid="{F34DFA85-657D-4CEE-9C7B-97D4CAAD8435}"/>
    <cellStyle name="Comma 12 5 2" xfId="3242" xr:uid="{01F8EF18-92C6-4557-BCD8-C71F06007C48}"/>
    <cellStyle name="Comma 12 5 3" xfId="5342" xr:uid="{C9383342-D699-4CE5-84D9-59D16E3D0A09}"/>
    <cellStyle name="Comma 12 6" xfId="1118" xr:uid="{E4183EAA-4B75-40B5-A1AD-BA3E1011D400}"/>
    <cellStyle name="Comma 12 6 2" xfId="3524" xr:uid="{C8B6E19D-0681-405E-97B3-4F5E888891DD}"/>
    <cellStyle name="Comma 12 6 3" xfId="5628" xr:uid="{93703E96-1A8B-4D60-969C-E9CE7EA90846}"/>
    <cellStyle name="Comma 12 7" xfId="1431" xr:uid="{9E2740A9-7930-4C6D-B571-41D765D50BA3}"/>
    <cellStyle name="Comma 12 7 2" xfId="3737" xr:uid="{95BC0423-2B64-4284-9CB3-C3CF8CA36394}"/>
    <cellStyle name="Comma 12 7 3" xfId="5860" xr:uid="{5F6EBDF4-1069-4FA0-9200-16E457FDD595}"/>
    <cellStyle name="Comma 12 8" xfId="1946" xr:uid="{E83D4A0C-0A90-4159-AFBB-28EBF3F8F8D4}"/>
    <cellStyle name="Comma 12 8 2" xfId="4045" xr:uid="{E9D79FE0-185A-4647-9324-6BF105C5992F}"/>
    <cellStyle name="Comma 12 8 3" xfId="6209" xr:uid="{7404ACE8-3EBC-468A-AAB6-B2011CF9B758}"/>
    <cellStyle name="Comma 12 9" xfId="2256" xr:uid="{A0C33DEB-3E79-48D1-A80D-5AF2D68C844C}"/>
    <cellStyle name="Comma 12 9 2" xfId="4353" xr:uid="{09D316B0-D32D-4BDA-9F2D-B8C6BEB7D281}"/>
    <cellStyle name="Comma 12 9 3" xfId="6517" xr:uid="{F7D60D6D-6598-4264-881B-E014BF098070}"/>
    <cellStyle name="Comma 13" xfId="377" xr:uid="{D5ABBB8A-59C8-4441-A06E-36B8EB8DF585}"/>
    <cellStyle name="Comma 13 10" xfId="2551" xr:uid="{37B503E4-66E9-4FC5-89AF-43242231E1AD}"/>
    <cellStyle name="Comma 13 10 2" xfId="4644" xr:uid="{DECF0722-462E-4573-86C0-2522DAD7451D}"/>
    <cellStyle name="Comma 13 10 3" xfId="6808" xr:uid="{48FDF433-7FA9-47B1-B462-8D5C116E7D8C}"/>
    <cellStyle name="Comma 13 11" xfId="2763" xr:uid="{D5EA836C-9228-4E0A-8E28-ACCD1BF11E3D}"/>
    <cellStyle name="Comma 13 11 2" xfId="4849" xr:uid="{BC3E5CA1-F9B8-4612-A64F-324C41DFD0E7}"/>
    <cellStyle name="Comma 13 11 3" xfId="7013" xr:uid="{2D0639C9-4E07-4C35-B5E8-C6D31F9A9B92}"/>
    <cellStyle name="Comma 13 12" xfId="3009" xr:uid="{FF9CAD44-C769-411A-BC1A-3EB819BA7380}"/>
    <cellStyle name="Comma 13 13" xfId="5090" xr:uid="{C8C5581C-CB4F-4E40-9395-5BB8CC1C0EDB}"/>
    <cellStyle name="Comma 13 14" xfId="5097" xr:uid="{8752F8F7-FAB0-4F29-84CE-DAFA64EC618C}"/>
    <cellStyle name="Comma 13 2" xfId="579" xr:uid="{706741D7-0494-4B27-9DD8-98C8C2A59561}"/>
    <cellStyle name="Comma 13 2 10" xfId="2794" xr:uid="{3F66700B-577D-452B-9822-A3E36512A0AE}"/>
    <cellStyle name="Comma 13 2 10 2" xfId="4879" xr:uid="{EE1E7935-9F6B-4AE2-BE56-82628B51FA4C}"/>
    <cellStyle name="Comma 13 2 10 3" xfId="7043" xr:uid="{70136F98-A714-487A-88DD-47947D837F7B}"/>
    <cellStyle name="Comma 13 2 11" xfId="3065" xr:uid="{4C854881-4154-4DB6-9D39-4D9D77BB72A0}"/>
    <cellStyle name="Comma 13 2 12" xfId="5162" xr:uid="{9A236131-6F18-46F0-A9A9-271D6DDF528E}"/>
    <cellStyle name="Comma 13 2 13" xfId="5808" xr:uid="{12E8619B-335B-467E-9ED4-77FCCF6B066D}"/>
    <cellStyle name="Comma 13 2 2" xfId="728" xr:uid="{C8249093-41FE-4D8B-B4A8-FE3610321013}"/>
    <cellStyle name="Comma 13 2 2 10" xfId="5287" xr:uid="{FF7FFD15-552F-4E4C-95F5-C60842E5341E}"/>
    <cellStyle name="Comma 13 2 2 11" xfId="5028" xr:uid="{1F45551C-3249-4B7B-8B45-1906A392D4FC}"/>
    <cellStyle name="Comma 13 2 2 2" xfId="1040" xr:uid="{22C3CC4C-A177-4AF9-BCC4-BCC68C4832EB}"/>
    <cellStyle name="Comma 13 2 2 2 2" xfId="3480" xr:uid="{13C199BE-5C2A-40C4-A83C-91B3FB14EB9D}"/>
    <cellStyle name="Comma 13 2 2 2 3" xfId="5583" xr:uid="{EA3421CC-EEF5-4AF1-BC8B-F830942627BD}"/>
    <cellStyle name="Comma 13 2 2 3" xfId="1358" xr:uid="{05EB69D9-0CAD-4C69-AEF4-D07B69EF74A1}"/>
    <cellStyle name="Comma 13 2 2 3 2" xfId="3685" xr:uid="{3E1F9507-9856-4683-8A26-FC72806BE461}"/>
    <cellStyle name="Comma 13 2 2 3 3" xfId="5803" xr:uid="{584AD844-CD95-4502-A01F-80DCD7F99B84}"/>
    <cellStyle name="Comma 13 2 2 4" xfId="1673" xr:uid="{429AFF1B-1F6A-4C3F-BE98-6990C95C668A}"/>
    <cellStyle name="Comma 13 2 2 4 2" xfId="3975" xr:uid="{10602180-6A49-4C6F-B0A9-493B7442963F}"/>
    <cellStyle name="Comma 13 2 2 4 3" xfId="6098" xr:uid="{46FB330F-E6F0-4133-B4D1-51CB586CD050}"/>
    <cellStyle name="Comma 13 2 2 5" xfId="2184" xr:uid="{8BB1F497-68E2-4E67-B4BE-C8BD7FA40530}"/>
    <cellStyle name="Comma 13 2 2 5 2" xfId="4283" xr:uid="{98198E23-3DB2-4B1E-812C-C4197463ECAC}"/>
    <cellStyle name="Comma 13 2 2 5 3" xfId="6447" xr:uid="{F25DBF71-2E90-459E-92B5-0F5230002C45}"/>
    <cellStyle name="Comma 13 2 2 6" xfId="2494" xr:uid="{505F9A58-4438-4253-9DE1-D058CF32AE5A}"/>
    <cellStyle name="Comma 13 2 2 6 2" xfId="4591" xr:uid="{F1368B33-7A4C-455F-9E6D-085CA307CAFB}"/>
    <cellStyle name="Comma 13 2 2 6 3" xfId="6755" xr:uid="{E3D6273E-F76D-4122-8E5F-9308924521E7}"/>
    <cellStyle name="Comma 13 2 2 7" xfId="2710" xr:uid="{65698243-FF15-4ED3-BD2A-144A37D2B7C6}"/>
    <cellStyle name="Comma 13 2 2 7 2" xfId="4803" xr:uid="{FDC5EC31-400F-4361-8EC7-CCBFEB53DA9D}"/>
    <cellStyle name="Comma 13 2 2 7 3" xfId="6967" xr:uid="{CF82151A-FA11-407B-B7C0-9D1F98F8B41B}"/>
    <cellStyle name="Comma 13 2 2 8" xfId="2923" xr:uid="{2446DA78-D5EF-41FF-8163-2BAF92594646}"/>
    <cellStyle name="Comma 13 2 2 8 2" xfId="5008" xr:uid="{F8E4741F-6801-438A-AC06-54D6B771C821}"/>
    <cellStyle name="Comma 13 2 2 8 3" xfId="7172" xr:uid="{15B26184-876A-41F2-998E-906FE1568805}"/>
    <cellStyle name="Comma 13 2 2 9" xfId="3187" xr:uid="{82E5F3E7-85A4-4C8E-A73E-489E13D3736E}"/>
    <cellStyle name="Comma 13 2 3" xfId="927" xr:uid="{A1A6AE79-EB4F-463B-BAD7-85826A9F6E17}"/>
    <cellStyle name="Comma 13 2 3 10" xfId="6121" xr:uid="{28CD6CD6-4104-4253-83B3-950ABE5BE7EB}"/>
    <cellStyle name="Comma 13 2 3 2" xfId="1245" xr:uid="{B554DEFF-1295-4332-A2FE-EE8BC46F2648}"/>
    <cellStyle name="Comma 13 2 3 2 2" xfId="3618" xr:uid="{D5AE2248-8C65-4F84-828B-7CFDDFE31604}"/>
    <cellStyle name="Comma 13 2 3 2 3" xfId="5730" xr:uid="{53683C63-25A8-4AAA-952C-A4BCA5F53DCE}"/>
    <cellStyle name="Comma 13 2 3 3" xfId="1560" xr:uid="{6389C0F3-6272-4AAE-AEA5-B286444E1E7C}"/>
    <cellStyle name="Comma 13 2 3 3 2" xfId="3862" xr:uid="{7EE7AAAB-AADA-4F09-933E-E5986D36DB2C}"/>
    <cellStyle name="Comma 13 2 3 3 3" xfId="5985" xr:uid="{55337903-FBDC-4D31-A11E-7D1508853C5D}"/>
    <cellStyle name="Comma 13 2 3 4" xfId="2071" xr:uid="{EE884B88-28A1-4ED1-919F-3A9AB45A43D8}"/>
    <cellStyle name="Comma 13 2 3 4 2" xfId="4170" xr:uid="{CAA5B900-2F4E-414F-9773-3716DC961308}"/>
    <cellStyle name="Comma 13 2 3 4 3" xfId="6334" xr:uid="{AD6D89F1-2CBA-4D00-962F-DD6E8F080884}"/>
    <cellStyle name="Comma 13 2 3 5" xfId="2381" xr:uid="{C014FCDD-ACAC-47B7-85A8-7019CD2F8674}"/>
    <cellStyle name="Comma 13 2 3 5 2" xfId="4478" xr:uid="{3BCEB6AE-614E-41A6-ABBE-5947F1974D67}"/>
    <cellStyle name="Comma 13 2 3 5 3" xfId="6642" xr:uid="{CC393634-6B41-4662-8DA0-A4DD825FBC94}"/>
    <cellStyle name="Comma 13 2 3 6" xfId="2643" xr:uid="{1108C7AB-5B44-4D71-8A5E-876B4EE89674}"/>
    <cellStyle name="Comma 13 2 3 6 2" xfId="4736" xr:uid="{11DE9F96-A668-4A11-891E-55AA6E82B183}"/>
    <cellStyle name="Comma 13 2 3 6 3" xfId="6900" xr:uid="{135ACA29-F452-41C5-9404-782DC39BF440}"/>
    <cellStyle name="Comma 13 2 3 7" xfId="2856" xr:uid="{3A0F2E23-3C1E-420D-A22B-9B4B74FA22F4}"/>
    <cellStyle name="Comma 13 2 3 7 2" xfId="4941" xr:uid="{AE867384-B3E8-4D6B-BAB0-0FC3163B40C2}"/>
    <cellStyle name="Comma 13 2 3 7 3" xfId="7105" xr:uid="{C258A8F1-A0E3-465A-AB34-713475DCF590}"/>
    <cellStyle name="Comma 13 2 3 8" xfId="3367" xr:uid="{196E25FC-DF3F-4CA4-8AB9-3ACC97E0EF11}"/>
    <cellStyle name="Comma 13 2 3 9" xfId="5470" xr:uid="{8350C01F-1067-4437-80DF-57A6362918BA}"/>
    <cellStyle name="Comma 13 2 4" xfId="851" xr:uid="{E9FCFC3F-0E52-4C39-A46D-150BDB000940}"/>
    <cellStyle name="Comma 13 2 4 2" xfId="3299" xr:uid="{B9C90FD8-BC46-4206-9F19-9D240AA71E51}"/>
    <cellStyle name="Comma 13 2 4 3" xfId="5399" xr:uid="{3B276CFE-C8CA-4A2C-BC24-85714994B65A}"/>
    <cellStyle name="Comma 13 2 5" xfId="1177" xr:uid="{0B08F204-01A8-4DD0-BAB8-CB21CEE4CD4D}"/>
    <cellStyle name="Comma 13 2 5 2" xfId="3556" xr:uid="{C55FEECC-E0DC-40EB-A382-DE6AF8636183}"/>
    <cellStyle name="Comma 13 2 5 3" xfId="5667" xr:uid="{B4DEF9E8-8B61-4081-B170-9817C32E0BFF}"/>
    <cellStyle name="Comma 13 2 6" xfId="1490" xr:uid="{E4B4E608-1F8C-43EF-8A58-A924763898D1}"/>
    <cellStyle name="Comma 13 2 6 2" xfId="3794" xr:uid="{7266C5A7-5040-485B-8BD1-4D790E8A6EF7}"/>
    <cellStyle name="Comma 13 2 6 3" xfId="5917" xr:uid="{B5B5D6FD-B973-4BB3-8FCA-722C4122EC10}"/>
    <cellStyle name="Comma 13 2 7" xfId="2003" xr:uid="{232D98F2-7305-41EC-80AA-313C1295EA31}"/>
    <cellStyle name="Comma 13 2 7 2" xfId="4102" xr:uid="{C009A51B-42B8-4A24-BA21-F3DD3C9AF83D}"/>
    <cellStyle name="Comma 13 2 7 3" xfId="6266" xr:uid="{F6A3F084-B9D3-4417-B4F0-49BBEABB353D}"/>
    <cellStyle name="Comma 13 2 8" xfId="2313" xr:uid="{18E0943F-BD3B-4DB7-96F9-CF89F519A15C}"/>
    <cellStyle name="Comma 13 2 8 2" xfId="4410" xr:uid="{9EC4873B-4873-4B0F-9630-06C8BE5F3A1E}"/>
    <cellStyle name="Comma 13 2 8 3" xfId="6574" xr:uid="{51458429-B079-4DEA-B4FA-55DBDB56B9FE}"/>
    <cellStyle name="Comma 13 2 9" xfId="2581" xr:uid="{BA7CC8C9-5D7E-4E2B-B392-3C42FE8B157E}"/>
    <cellStyle name="Comma 13 2 9 2" xfId="4674" xr:uid="{B992B151-F375-46B3-85E5-5A61536B052B}"/>
    <cellStyle name="Comma 13 2 9 3" xfId="6838" xr:uid="{7116D80E-32F1-439F-8CC6-9969E5F3E0DA}"/>
    <cellStyle name="Comma 13 3" xfId="668" xr:uid="{8F62E2D7-96A8-46C9-B238-4E31D250A71F}"/>
    <cellStyle name="Comma 13 3 10" xfId="5232" xr:uid="{DD4A0A7D-2C25-4270-8737-7B9643B189B4}"/>
    <cellStyle name="Comma 13 3 11" xfId="5113" xr:uid="{E64A16E5-F23C-4D66-8BE0-F5CF251E8194}"/>
    <cellStyle name="Comma 13 3 2" xfId="986" xr:uid="{B57A23AB-17CF-4114-91B7-BCB56BAD9215}"/>
    <cellStyle name="Comma 13 3 2 2" xfId="3426" xr:uid="{068D4D4A-899D-495D-B7D7-E0A789E93A76}"/>
    <cellStyle name="Comma 13 3 2 3" xfId="5529" xr:uid="{80F887DA-A7A5-42A9-8192-A15BAA844964}"/>
    <cellStyle name="Comma 13 3 3" xfId="1304" xr:uid="{18B9737B-B16A-4063-8A24-E8B6B93A4BD9}"/>
    <cellStyle name="Comma 13 3 3 2" xfId="3655" xr:uid="{E579BCEC-804C-4CF6-B3A9-19B66C7A6DE8}"/>
    <cellStyle name="Comma 13 3 3 3" xfId="5769" xr:uid="{B0B5D156-5560-4236-9C90-D209E73603AF}"/>
    <cellStyle name="Comma 13 3 4" xfId="1619" xr:uid="{6BEDD0F1-0C0F-483C-B647-946D45B4D88B}"/>
    <cellStyle name="Comma 13 3 4 2" xfId="3921" xr:uid="{896A3B9E-E49F-44CA-865D-126F524FBFFC}"/>
    <cellStyle name="Comma 13 3 4 3" xfId="6044" xr:uid="{935CD92E-76F1-4664-B2BD-C8FDEF4FE973}"/>
    <cellStyle name="Comma 13 3 5" xfId="2130" xr:uid="{0C200815-21F6-44DD-BF8C-63C85B1C0616}"/>
    <cellStyle name="Comma 13 3 5 2" xfId="4229" xr:uid="{BBE28F5B-E1A4-4AF7-B657-370098841BDD}"/>
    <cellStyle name="Comma 13 3 5 3" xfId="6393" xr:uid="{B4EA8D7E-678C-4B70-A8D0-83E52765EE62}"/>
    <cellStyle name="Comma 13 3 6" xfId="2440" xr:uid="{83ABC3AD-E5A9-4E07-86BD-DB5251C48E1B}"/>
    <cellStyle name="Comma 13 3 6 2" xfId="4537" xr:uid="{752BF916-95C5-4C7C-81B0-96590A28EF27}"/>
    <cellStyle name="Comma 13 3 6 3" xfId="6701" xr:uid="{8431BB29-44F5-4462-A63B-5BA26A253984}"/>
    <cellStyle name="Comma 13 3 7" xfId="2680" xr:uid="{AF07C3CF-25EA-4A1C-86F6-19DB8E5446C0}"/>
    <cellStyle name="Comma 13 3 7 2" xfId="4773" xr:uid="{CDD695C3-031C-4F01-9A32-8CC866B08E3A}"/>
    <cellStyle name="Comma 13 3 7 3" xfId="6937" xr:uid="{D63EA555-45FB-4B00-8CD7-178EB3CCD651}"/>
    <cellStyle name="Comma 13 3 8" xfId="2893" xr:uid="{F703DDEB-0D2E-41CC-9742-FF95F13BD9D4}"/>
    <cellStyle name="Comma 13 3 8 2" xfId="4978" xr:uid="{C7D8349A-AB5F-4EF3-8EDB-7F3FD3DB2D69}"/>
    <cellStyle name="Comma 13 3 8 3" xfId="7142" xr:uid="{F9378162-E241-4CF6-9DC7-383FD3134F2E}"/>
    <cellStyle name="Comma 13 3 9" xfId="3133" xr:uid="{C4695986-B99D-4773-B0DA-2F2808FAD2D3}"/>
    <cellStyle name="Comma 13 4" xfId="895" xr:uid="{61B03432-4642-40F9-8FE9-ABAD3BE515AC}"/>
    <cellStyle name="Comma 13 4 10" xfId="5114" xr:uid="{1BCB4924-7FF0-4601-B3AA-2EBDAAEF6203}"/>
    <cellStyle name="Comma 13 4 2" xfId="1213" xr:uid="{74BA7D58-7D53-4DA7-B555-5FDD5009F0B7}"/>
    <cellStyle name="Comma 13 4 2 2" xfId="3586" xr:uid="{F6DC36F0-118E-416A-8D12-C7D4CADB238B}"/>
    <cellStyle name="Comma 13 4 2 3" xfId="5698" xr:uid="{BE1E62A5-8C53-489E-90DB-32B00E5A8A46}"/>
    <cellStyle name="Comma 13 4 3" xfId="1528" xr:uid="{A1E57666-59D1-448A-88C2-60D9B5C88976}"/>
    <cellStyle name="Comma 13 4 3 2" xfId="3830" xr:uid="{87945D0B-DD22-4E7E-956F-28E394AAC4C8}"/>
    <cellStyle name="Comma 13 4 3 3" xfId="5953" xr:uid="{9AA7A023-77A5-4F13-88C7-7265E0375DC7}"/>
    <cellStyle name="Comma 13 4 4" xfId="2039" xr:uid="{155D7FF9-7778-404D-B147-51E76F7A3694}"/>
    <cellStyle name="Comma 13 4 4 2" xfId="4138" xr:uid="{D0785577-401A-47D2-A90B-A27FBBE272DD}"/>
    <cellStyle name="Comma 13 4 4 3" xfId="6302" xr:uid="{462C56B2-97BF-4B5C-8088-36C528FB7E96}"/>
    <cellStyle name="Comma 13 4 5" xfId="2349" xr:uid="{5F572BD4-E57F-4087-8437-B0214E62E128}"/>
    <cellStyle name="Comma 13 4 5 2" xfId="4446" xr:uid="{286796D4-C5E9-4570-8030-ADE16303D171}"/>
    <cellStyle name="Comma 13 4 5 3" xfId="6610" xr:uid="{51700012-D4DA-43B3-BB14-BF6F41887FCB}"/>
    <cellStyle name="Comma 13 4 6" xfId="2611" xr:uid="{4C14599B-CADE-4FDF-88C8-B68C247F5852}"/>
    <cellStyle name="Comma 13 4 6 2" xfId="4704" xr:uid="{38B4A431-C6A8-4FD3-B837-43513B7F614F}"/>
    <cellStyle name="Comma 13 4 6 3" xfId="6868" xr:uid="{2180103E-A960-4180-925F-FCEE46F9A905}"/>
    <cellStyle name="Comma 13 4 7" xfId="2824" xr:uid="{F3BC7309-226F-438D-9946-A3274B21AA72}"/>
    <cellStyle name="Comma 13 4 7 2" xfId="4909" xr:uid="{01059924-9DF8-4AD3-BF33-A33F57B6886C}"/>
    <cellStyle name="Comma 13 4 7 3" xfId="7073" xr:uid="{BB5C2E54-41C9-4228-A857-D49AA102C6C8}"/>
    <cellStyle name="Comma 13 4 8" xfId="3335" xr:uid="{9BFE909E-6CDE-4AD2-B57F-2B1BBD1B06C0}"/>
    <cellStyle name="Comma 13 4 9" xfId="5438" xr:uid="{9B88B13E-4972-442A-8361-5BCF16316A37}"/>
    <cellStyle name="Comma 13 5" xfId="797" xr:uid="{84164E8E-0F53-4DE8-8749-FAFC3568A514}"/>
    <cellStyle name="Comma 13 5 2" xfId="3245" xr:uid="{16937B27-F567-43F3-B62D-78D8B13A6D84}"/>
    <cellStyle name="Comma 13 5 3" xfId="5345" xr:uid="{85D5C7C4-B2EF-44F2-AE2A-CE5E8084C593}"/>
    <cellStyle name="Comma 13 6" xfId="1121" xr:uid="{9ACD3860-00FF-4187-81EE-09AB46858E24}"/>
    <cellStyle name="Comma 13 6 2" xfId="3526" xr:uid="{1BEECEC8-8FB0-4A1B-A6E7-343092135212}"/>
    <cellStyle name="Comma 13 6 3" xfId="5631" xr:uid="{11CF6AC1-CF6E-42D8-BA69-F043B7F305A1}"/>
    <cellStyle name="Comma 13 7" xfId="1434" xr:uid="{B291D246-8DD4-418E-9D38-C07D645CDDDC}"/>
    <cellStyle name="Comma 13 7 2" xfId="3740" xr:uid="{39E0FE43-84EC-42F7-B2C4-F59CDA4961D5}"/>
    <cellStyle name="Comma 13 7 3" xfId="5863" xr:uid="{B17C7366-F613-41DE-8087-C2D6B2C5CCBC}"/>
    <cellStyle name="Comma 13 8" xfId="1949" xr:uid="{56FD6650-7A5F-474E-9D4F-78490166CF86}"/>
    <cellStyle name="Comma 13 8 2" xfId="4048" xr:uid="{E44538DB-7249-4DF5-B6F9-64A5E3513C57}"/>
    <cellStyle name="Comma 13 8 3" xfId="6212" xr:uid="{931480FC-091F-4529-8515-A7C7100DEF9C}"/>
    <cellStyle name="Comma 13 9" xfId="2259" xr:uid="{5B0BC5AF-504F-4461-99D8-4E7727B2A48E}"/>
    <cellStyle name="Comma 13 9 2" xfId="4356" xr:uid="{68FEEB68-1F5E-4CB8-9C83-97F1F48B9024}"/>
    <cellStyle name="Comma 13 9 3" xfId="6520" xr:uid="{97063A1D-916B-46C8-85EB-83516BE236FD}"/>
    <cellStyle name="Comma 14" xfId="380" xr:uid="{55B6FACF-A88F-471D-8D80-55825FC802A2}"/>
    <cellStyle name="Comma 14 10" xfId="2553" xr:uid="{5B0CC64F-F407-4B68-A7F6-DE23E2BA17FA}"/>
    <cellStyle name="Comma 14 10 2" xfId="4646" xr:uid="{361FBB2B-2BAD-43F7-915F-EF2B08C2B4C9}"/>
    <cellStyle name="Comma 14 10 3" xfId="6810" xr:uid="{E19A1A9D-9560-41BE-9384-7C4C01CF329D}"/>
    <cellStyle name="Comma 14 11" xfId="2765" xr:uid="{FA170049-C3B7-4E49-9375-99810E4001F8}"/>
    <cellStyle name="Comma 14 11 2" xfId="4851" xr:uid="{27141D34-4843-4E7F-8DD1-40262DE18F08}"/>
    <cellStyle name="Comma 14 11 3" xfId="7015" xr:uid="{A2D07607-ADA7-407D-8105-640BE05DF005}"/>
    <cellStyle name="Comma 14 12" xfId="3012" xr:uid="{F45B91D6-E8D4-496B-8FB1-2E2365DDC6A9}"/>
    <cellStyle name="Comma 14 13" xfId="5093" xr:uid="{E701A0EF-171B-4316-A8A6-716D01249F3F}"/>
    <cellStyle name="Comma 14 14" xfId="5109" xr:uid="{65B39F17-773E-41A6-B8E6-44F18A62D51D}"/>
    <cellStyle name="Comma 14 2" xfId="582" xr:uid="{6DFE8962-59F8-4913-8AAA-DF201C2BA424}"/>
    <cellStyle name="Comma 14 2 10" xfId="2796" xr:uid="{5EF28737-AF01-48AD-B5A3-D3E5AE343D64}"/>
    <cellStyle name="Comma 14 2 10 2" xfId="4881" xr:uid="{69A55CE2-1AE3-48E9-B493-1481F09097A4}"/>
    <cellStyle name="Comma 14 2 10 3" xfId="7045" xr:uid="{238C4A3B-440F-4764-A42D-8060722C5B84}"/>
    <cellStyle name="Comma 14 2 11" xfId="3068" xr:uid="{47AFBA7C-DD21-49EC-B0DD-8CBB24B1D088}"/>
    <cellStyle name="Comma 14 2 12" xfId="5165" xr:uid="{84AFEBE6-C62D-49DF-98C4-9B12F3159882}"/>
    <cellStyle name="Comma 14 2 13" xfId="5656" xr:uid="{CB9B782C-5B10-4352-A088-499676311E57}"/>
    <cellStyle name="Comma 14 2 2" xfId="731" xr:uid="{61DF48A3-5822-4166-A1ED-F1F2CF19B52C}"/>
    <cellStyle name="Comma 14 2 2 10" xfId="5290" xr:uid="{CCEF0A25-F287-49F4-ADDE-4D16AFF540DB}"/>
    <cellStyle name="Comma 14 2 2 11" xfId="6149" xr:uid="{4BB21D9E-4404-4A20-BD5A-2B1EB2271D0B}"/>
    <cellStyle name="Comma 14 2 2 2" xfId="1043" xr:uid="{AEFA272E-34B3-42A9-999B-408D47F08242}"/>
    <cellStyle name="Comma 14 2 2 2 2" xfId="3483" xr:uid="{AE92A822-529E-47E6-881F-4365E613DD13}"/>
    <cellStyle name="Comma 14 2 2 2 3" xfId="5586" xr:uid="{A851E342-BE8F-42AF-BEBE-1E628E2C26A0}"/>
    <cellStyle name="Comma 14 2 2 3" xfId="1361" xr:uid="{8583953A-F47B-461A-991D-1A83C2677C14}"/>
    <cellStyle name="Comma 14 2 2 3 2" xfId="3687" xr:uid="{0FA7A6C5-7F3A-451C-A53E-39CA84EEB8FA}"/>
    <cellStyle name="Comma 14 2 2 3 3" xfId="5805" xr:uid="{B6A9A3E3-B68D-4D35-803E-1B21E50FCB09}"/>
    <cellStyle name="Comma 14 2 2 4" xfId="1676" xr:uid="{6BE8F8C2-8880-4046-9CE6-90275C9F5D52}"/>
    <cellStyle name="Comma 14 2 2 4 2" xfId="3978" xr:uid="{B13B4ECD-EE12-43AE-B438-E7B668E32602}"/>
    <cellStyle name="Comma 14 2 2 4 3" xfId="6101" xr:uid="{907E9C8C-D70C-421D-80CE-D463DE6E8FFD}"/>
    <cellStyle name="Comma 14 2 2 5" xfId="2187" xr:uid="{BB2F6126-B253-4E26-8F3F-2D476BCC86C1}"/>
    <cellStyle name="Comma 14 2 2 5 2" xfId="4286" xr:uid="{28DFD5E4-064B-459E-BA20-19BD7822E51E}"/>
    <cellStyle name="Comma 14 2 2 5 3" xfId="6450" xr:uid="{4FDD295D-97B5-48B4-9363-6CB47694E8E6}"/>
    <cellStyle name="Comma 14 2 2 6" xfId="2497" xr:uid="{C2E51BC5-2B0C-4391-81AA-BFB26A7D374A}"/>
    <cellStyle name="Comma 14 2 2 6 2" xfId="4594" xr:uid="{ECE816DE-F545-4DD5-9681-667D527F110D}"/>
    <cellStyle name="Comma 14 2 2 6 3" xfId="6758" xr:uid="{73A0DDDC-8554-4222-9B39-5BA3FF48842B}"/>
    <cellStyle name="Comma 14 2 2 7" xfId="2712" xr:uid="{C5981555-E873-4CE6-8F00-2AB660347C7A}"/>
    <cellStyle name="Comma 14 2 2 7 2" xfId="4805" xr:uid="{735B92ED-3153-4BC6-BE82-41F66BBF2404}"/>
    <cellStyle name="Comma 14 2 2 7 3" xfId="6969" xr:uid="{9C990F48-8651-48F9-AA88-804224DF0B5B}"/>
    <cellStyle name="Comma 14 2 2 8" xfId="2925" xr:uid="{02733EBC-60C3-4384-9D4F-0C601EC1D66C}"/>
    <cellStyle name="Comma 14 2 2 8 2" xfId="5010" xr:uid="{C5D98071-8C6E-4C92-A30B-571277150776}"/>
    <cellStyle name="Comma 14 2 2 8 3" xfId="7174" xr:uid="{17066B55-839C-4B49-B39E-87BD609EC224}"/>
    <cellStyle name="Comma 14 2 2 9" xfId="3190" xr:uid="{353FB80B-4FA1-46EB-87A8-67B2DB79A0A8}"/>
    <cellStyle name="Comma 14 2 3" xfId="929" xr:uid="{DB603E7D-9F4B-46B6-9398-2CF6890FAFF8}"/>
    <cellStyle name="Comma 14 2 3 10" xfId="6117" xr:uid="{05E2F2D8-23A1-4A28-9B09-907D5363F999}"/>
    <cellStyle name="Comma 14 2 3 2" xfId="1247" xr:uid="{A90BB271-1630-450C-B264-AB7AE2C62A32}"/>
    <cellStyle name="Comma 14 2 3 2 2" xfId="3620" xr:uid="{754D3908-ACD3-4550-9982-A29BB0954BB4}"/>
    <cellStyle name="Comma 14 2 3 2 3" xfId="5732" xr:uid="{F8C3BB7E-0C0B-4317-91AC-199D0AB06D57}"/>
    <cellStyle name="Comma 14 2 3 3" xfId="1562" xr:uid="{79386F4C-3722-4DCC-9077-9F9B537CAEAC}"/>
    <cellStyle name="Comma 14 2 3 3 2" xfId="3864" xr:uid="{8CA1E010-59E7-4C91-B7F3-8E04F3EB7C7E}"/>
    <cellStyle name="Comma 14 2 3 3 3" xfId="5987" xr:uid="{7B44EFF8-3186-43B0-B6C0-B30D16692C72}"/>
    <cellStyle name="Comma 14 2 3 4" xfId="2073" xr:uid="{524692FC-E19F-4EA2-AF40-1F56D0745E88}"/>
    <cellStyle name="Comma 14 2 3 4 2" xfId="4172" xr:uid="{C7F6F173-6A0E-4984-954D-57ACEADDBB9F}"/>
    <cellStyle name="Comma 14 2 3 4 3" xfId="6336" xr:uid="{50C8AEAE-9DD2-4CF1-8561-9559EADEB6B5}"/>
    <cellStyle name="Comma 14 2 3 5" xfId="2383" xr:uid="{1F11AF07-094D-44D4-B241-29B3D9507281}"/>
    <cellStyle name="Comma 14 2 3 5 2" xfId="4480" xr:uid="{A374B3E0-FDF4-4893-B788-896CA35EE7F9}"/>
    <cellStyle name="Comma 14 2 3 5 3" xfId="6644" xr:uid="{E99BD273-51EB-4B04-8533-DE88DD523422}"/>
    <cellStyle name="Comma 14 2 3 6" xfId="2645" xr:uid="{E70790E1-5951-469C-B1FE-975D175F01F8}"/>
    <cellStyle name="Comma 14 2 3 6 2" xfId="4738" xr:uid="{E9EFB63E-A7A4-4D9D-8CC6-7AD575E58304}"/>
    <cellStyle name="Comma 14 2 3 6 3" xfId="6902" xr:uid="{696C1B19-9617-4916-BB77-C5A566C1FBBD}"/>
    <cellStyle name="Comma 14 2 3 7" xfId="2858" xr:uid="{8D7C3738-3ED1-4DA6-A154-5BBE67CE1EF0}"/>
    <cellStyle name="Comma 14 2 3 7 2" xfId="4943" xr:uid="{50CDE706-09AC-44C9-BC86-AE08F9CBA481}"/>
    <cellStyle name="Comma 14 2 3 7 3" xfId="7107" xr:uid="{A6F96EDA-A100-44E4-9A20-F9B37BFABCE8}"/>
    <cellStyle name="Comma 14 2 3 8" xfId="3369" xr:uid="{A3C582AD-D7A6-4DD7-A5C7-C92E639D9DAC}"/>
    <cellStyle name="Comma 14 2 3 9" xfId="5472" xr:uid="{25A5BE97-FDBD-4304-8248-EB1B26B3B21D}"/>
    <cellStyle name="Comma 14 2 4" xfId="854" xr:uid="{A405B881-1C9E-48CE-8619-9765942D2658}"/>
    <cellStyle name="Comma 14 2 4 2" xfId="3302" xr:uid="{63EA0E94-261B-4CD1-86D3-EE89DAFCCCFE}"/>
    <cellStyle name="Comma 14 2 4 3" xfId="5402" xr:uid="{C2E24C5E-F72E-47B3-82C5-9FECEEE5897C}"/>
    <cellStyle name="Comma 14 2 5" xfId="1180" xr:uid="{33AF43C6-863B-4CBE-8C78-11DE9F71734B}"/>
    <cellStyle name="Comma 14 2 5 2" xfId="3558" xr:uid="{D6A22377-8861-4FB1-8B21-663D0C81C708}"/>
    <cellStyle name="Comma 14 2 5 3" xfId="5669" xr:uid="{7858B561-3977-40CC-A6F7-A4924F4549DC}"/>
    <cellStyle name="Comma 14 2 6" xfId="1493" xr:uid="{9256F734-B04A-43FA-8737-BDA590C70EE5}"/>
    <cellStyle name="Comma 14 2 6 2" xfId="3797" xr:uid="{D0A925FE-151E-4BD7-8DB4-8257FB69D617}"/>
    <cellStyle name="Comma 14 2 6 3" xfId="5920" xr:uid="{8465117A-44E1-4F5E-BA11-A9D974F540C3}"/>
    <cellStyle name="Comma 14 2 7" xfId="2006" xr:uid="{6D9AC765-3E6E-4EB8-8910-4272302A45DD}"/>
    <cellStyle name="Comma 14 2 7 2" xfId="4105" xr:uid="{1B2C4D05-F0D1-41BA-A1AA-1931011D2C0F}"/>
    <cellStyle name="Comma 14 2 7 3" xfId="6269" xr:uid="{C6D33741-CDE4-4E77-82C3-33CA9F4530A7}"/>
    <cellStyle name="Comma 14 2 8" xfId="2316" xr:uid="{4B079AD9-F1B1-4043-BB90-C4EE0475CF47}"/>
    <cellStyle name="Comma 14 2 8 2" xfId="4413" xr:uid="{694916F8-0134-4FDB-8C35-39247306A711}"/>
    <cellStyle name="Comma 14 2 8 3" xfId="6577" xr:uid="{4CE61B30-75A9-4DEE-8229-E16F59E38A19}"/>
    <cellStyle name="Comma 14 2 9" xfId="2583" xr:uid="{4A516742-5022-4CB2-B30F-C7A9B6A22718}"/>
    <cellStyle name="Comma 14 2 9 2" xfId="4676" xr:uid="{DA8A1174-8643-4316-A0C2-C7E159FE9C16}"/>
    <cellStyle name="Comma 14 2 9 3" xfId="6840" xr:uid="{3F48A489-9FC5-4C55-904D-C13BAD4995B8}"/>
    <cellStyle name="Comma 14 3" xfId="671" xr:uid="{FBF3B5A4-77F5-4B36-ADF0-15988679FB7F}"/>
    <cellStyle name="Comma 14 3 10" xfId="5235" xr:uid="{0549FAB7-5A53-45F1-A1FE-0BB9A6CA3A73}"/>
    <cellStyle name="Comma 14 3 11" xfId="5031" xr:uid="{FBA8757A-AA1A-4CB8-A147-956F655B1B09}"/>
    <cellStyle name="Comma 14 3 2" xfId="989" xr:uid="{18753F78-1665-47F9-B0AA-96A009369E49}"/>
    <cellStyle name="Comma 14 3 2 2" xfId="3429" xr:uid="{96BBDB5B-9688-486F-93CD-43DC76405321}"/>
    <cellStyle name="Comma 14 3 2 3" xfId="5532" xr:uid="{49110DFD-A6FA-4C26-8F57-7F5D8A35FB11}"/>
    <cellStyle name="Comma 14 3 3" xfId="1307" xr:uid="{D553F64A-6CEB-45CB-8774-8528E414BC6F}"/>
    <cellStyle name="Comma 14 3 3 2" xfId="3657" xr:uid="{4D432010-52A1-4196-A264-F10B41F77527}"/>
    <cellStyle name="Comma 14 3 3 3" xfId="5772" xr:uid="{7C4D2D9F-B49F-4668-9CEA-1FA3CAEF4B5B}"/>
    <cellStyle name="Comma 14 3 4" xfId="1622" xr:uid="{3180E864-DAF3-4B56-BBF3-D4078497164C}"/>
    <cellStyle name="Comma 14 3 4 2" xfId="3924" xr:uid="{FE1C61E9-CD1E-49EC-99D0-649DF7DB17AC}"/>
    <cellStyle name="Comma 14 3 4 3" xfId="6047" xr:uid="{26D72083-FFE7-4D2B-8ABF-169030217CBB}"/>
    <cellStyle name="Comma 14 3 5" xfId="2133" xr:uid="{42642424-00ED-45F7-802B-9D4C5B9C47F1}"/>
    <cellStyle name="Comma 14 3 5 2" xfId="4232" xr:uid="{CFC70B97-43F6-4C0F-B89F-779C2EBB246E}"/>
    <cellStyle name="Comma 14 3 5 3" xfId="6396" xr:uid="{67E35F88-8999-4029-824A-0AD4C025C46C}"/>
    <cellStyle name="Comma 14 3 6" xfId="2443" xr:uid="{4A7BDDEB-BDA6-4209-878B-A49C7437FA82}"/>
    <cellStyle name="Comma 14 3 6 2" xfId="4540" xr:uid="{7986663C-1435-4142-8E33-FBFFE08D8AC7}"/>
    <cellStyle name="Comma 14 3 6 3" xfId="6704" xr:uid="{93B87694-8E4E-4057-874F-4AE2817ABED4}"/>
    <cellStyle name="Comma 14 3 7" xfId="2682" xr:uid="{21CFAEE4-874A-40BF-87EE-1598481A56D9}"/>
    <cellStyle name="Comma 14 3 7 2" xfId="4775" xr:uid="{602B9DB5-3BC3-47E3-B57E-737CD6E3CE3A}"/>
    <cellStyle name="Comma 14 3 7 3" xfId="6939" xr:uid="{4633ECD7-5F15-41CB-AA32-39513FA61007}"/>
    <cellStyle name="Comma 14 3 8" xfId="2895" xr:uid="{A130952B-655B-4AF0-B20E-DBF174336A15}"/>
    <cellStyle name="Comma 14 3 8 2" xfId="4980" xr:uid="{EB48EA4D-930F-44B6-91D2-3C49DCA03145}"/>
    <cellStyle name="Comma 14 3 8 3" xfId="7144" xr:uid="{57E0C337-5057-4AF9-84C9-EE36492CB8BB}"/>
    <cellStyle name="Comma 14 3 9" xfId="3136" xr:uid="{A836977D-198D-4163-87B2-A5C97CC3448C}"/>
    <cellStyle name="Comma 14 4" xfId="897" xr:uid="{F5F85ED3-3424-44B1-8E73-450B64BDBE5E}"/>
    <cellStyle name="Comma 14 4 10" xfId="5112" xr:uid="{1D18A458-2262-4029-B3F6-C3B235507CCB}"/>
    <cellStyle name="Comma 14 4 2" xfId="1215" xr:uid="{9A7354E2-9D91-4574-B6F4-8A3C87BDA265}"/>
    <cellStyle name="Comma 14 4 2 2" xfId="3588" xr:uid="{062067F5-2D02-4B01-BB48-666844C634F0}"/>
    <cellStyle name="Comma 14 4 2 3" xfId="5700" xr:uid="{B95E3608-F978-4016-8731-692A7ED83338}"/>
    <cellStyle name="Comma 14 4 3" xfId="1530" xr:uid="{8EAFE036-7A2E-41B5-AC23-8D0CC800E211}"/>
    <cellStyle name="Comma 14 4 3 2" xfId="3832" xr:uid="{B0EA3C19-2563-4579-81EC-4349C181FCC3}"/>
    <cellStyle name="Comma 14 4 3 3" xfId="5955" xr:uid="{0AB4F100-E786-4E3F-B082-4D1DDB6403A9}"/>
    <cellStyle name="Comma 14 4 4" xfId="2041" xr:uid="{0C0BBE40-5F69-4625-9C5B-51FF33D84C3F}"/>
    <cellStyle name="Comma 14 4 4 2" xfId="4140" xr:uid="{82654E37-BF97-4432-8D5E-476CB6BE137E}"/>
    <cellStyle name="Comma 14 4 4 3" xfId="6304" xr:uid="{D8BFC9E7-22DA-4A31-93A4-93BDA0EDE2E0}"/>
    <cellStyle name="Comma 14 4 5" xfId="2351" xr:uid="{8F56583F-515A-4DDE-9E05-C5C226FF62F6}"/>
    <cellStyle name="Comma 14 4 5 2" xfId="4448" xr:uid="{6AE192CF-0065-4806-9B68-2AD07C0AF7F6}"/>
    <cellStyle name="Comma 14 4 5 3" xfId="6612" xr:uid="{E57D6FD2-762F-429A-A740-83D53375BEAB}"/>
    <cellStyle name="Comma 14 4 6" xfId="2613" xr:uid="{EE86AA2D-3F5B-4A2E-85BB-E9F4F7D0E13B}"/>
    <cellStyle name="Comma 14 4 6 2" xfId="4706" xr:uid="{F8B793D7-7D64-4712-B73C-84A3D3824DC7}"/>
    <cellStyle name="Comma 14 4 6 3" xfId="6870" xr:uid="{D655B2FE-D735-49B6-9F19-25FF7D947047}"/>
    <cellStyle name="Comma 14 4 7" xfId="2826" xr:uid="{1D25DF2E-6C6D-45BB-BBCB-EFDF9B58D0D7}"/>
    <cellStyle name="Comma 14 4 7 2" xfId="4911" xr:uid="{7750988D-A583-489B-823F-1C0AA4F676D6}"/>
    <cellStyle name="Comma 14 4 7 3" xfId="7075" xr:uid="{29FA7B15-3075-4F8A-9819-B248AC20FD8A}"/>
    <cellStyle name="Comma 14 4 8" xfId="3337" xr:uid="{2B9F3EB5-9A0F-4FB3-BF73-7EF09A0599D1}"/>
    <cellStyle name="Comma 14 4 9" xfId="5440" xr:uid="{546644AD-8C3B-4179-8D03-89A6CFF12B78}"/>
    <cellStyle name="Comma 14 5" xfId="800" xr:uid="{2107E600-157D-4590-8D6A-920C2B79A23F}"/>
    <cellStyle name="Comma 14 5 2" xfId="3248" xr:uid="{5F0B45DF-19D4-4D7D-8AEC-7EFF0FCC7466}"/>
    <cellStyle name="Comma 14 5 3" xfId="5348" xr:uid="{EEE5131B-7EDC-4CCF-A38B-2FE696C44FA6}"/>
    <cellStyle name="Comma 14 6" xfId="1124" xr:uid="{D18B18FC-F5CF-4126-AF92-03963FCA4C94}"/>
    <cellStyle name="Comma 14 6 2" xfId="3528" xr:uid="{F7760F41-D26E-4DA2-ADF6-3ABE2DE318D3}"/>
    <cellStyle name="Comma 14 6 3" xfId="5633" xr:uid="{B5390724-2E17-4005-8204-D3256C1337A5}"/>
    <cellStyle name="Comma 14 7" xfId="1437" xr:uid="{DAF3B1C9-6A5D-4EF4-BD2B-DD044FF61D8A}"/>
    <cellStyle name="Comma 14 7 2" xfId="3743" xr:uid="{10A1193C-7E60-44B5-BA22-93324D857507}"/>
    <cellStyle name="Comma 14 7 3" xfId="5866" xr:uid="{38D946FB-75E6-491C-8959-A0D31CC9FD03}"/>
    <cellStyle name="Comma 14 8" xfId="1952" xr:uid="{BB88EAB4-94DC-487A-9D8B-3134E678466C}"/>
    <cellStyle name="Comma 14 8 2" xfId="4051" xr:uid="{E4C9EE03-35CC-4480-807C-7E727451E354}"/>
    <cellStyle name="Comma 14 8 3" xfId="6215" xr:uid="{207433D0-DD1C-4B52-9332-A58F33A127EF}"/>
    <cellStyle name="Comma 14 9" xfId="2262" xr:uid="{42BFCD2C-3D98-41E3-B211-DB3AE2517817}"/>
    <cellStyle name="Comma 14 9 2" xfId="4359" xr:uid="{795A681E-00F4-477B-A3C9-5138D38B8143}"/>
    <cellStyle name="Comma 14 9 3" xfId="6523" xr:uid="{C4A27B51-EE96-4334-8B8E-BCD8C0D2B7F4}"/>
    <cellStyle name="Comma 15" xfId="401" xr:uid="{85BE6182-F797-43F8-93C6-205194DA5EEA}"/>
    <cellStyle name="Comma 15 10" xfId="2555" xr:uid="{3E9C7E32-A173-4336-96A0-5702B176461A}"/>
    <cellStyle name="Comma 15 10 2" xfId="4648" xr:uid="{F53B98D9-8BF9-4F99-822A-49B2D08BB727}"/>
    <cellStyle name="Comma 15 10 3" xfId="6812" xr:uid="{32D05860-B7AD-4632-8407-7C44CDA655CE}"/>
    <cellStyle name="Comma 15 11" xfId="2767" xr:uid="{8993A5FC-3D21-4B22-82F6-C815ABC3B704}"/>
    <cellStyle name="Comma 15 11 2" xfId="4853" xr:uid="{31E303A5-57BD-4F40-B5BB-B5F602A3481D}"/>
    <cellStyle name="Comma 15 11 3" xfId="7017" xr:uid="{8EAD67E4-4A34-4E8B-A5F5-E4C6FB62E740}"/>
    <cellStyle name="Comma 15 12" xfId="3015" xr:uid="{F96B254D-4F2D-4AEB-9B33-2EEC12D98C21}"/>
    <cellStyle name="Comma 15 13" xfId="5100" xr:uid="{7C4C7393-DAD8-4B0A-81BA-B35D218A5ED9}"/>
    <cellStyle name="Comma 15 14" xfId="5755" xr:uid="{11B36299-355C-4BDA-B09F-DA60E428F879}"/>
    <cellStyle name="Comma 15 2" xfId="587" xr:uid="{6E98877F-46EA-4E20-A475-E3943A8C5B5F}"/>
    <cellStyle name="Comma 15 2 10" xfId="2798" xr:uid="{30A6EEF8-2413-4FEB-9D8A-6D62A9704DC6}"/>
    <cellStyle name="Comma 15 2 10 2" xfId="4883" xr:uid="{DA5AE278-AB82-448C-9B91-342F66541651}"/>
    <cellStyle name="Comma 15 2 10 3" xfId="7047" xr:uid="{E44BC46C-DA1C-4B86-BF2A-15769CC82A31}"/>
    <cellStyle name="Comma 15 2 11" xfId="3071" xr:uid="{F3E55712-0C5F-4226-B450-B4C7BD89BC7C}"/>
    <cellStyle name="Comma 15 2 12" xfId="5168" xr:uid="{6123D2A2-612C-4619-832E-90E261349FE7}"/>
    <cellStyle name="Comma 15 2 13" xfId="5096" xr:uid="{0D4354AC-7253-495D-A482-B3B59FDF3212}"/>
    <cellStyle name="Comma 15 2 2" xfId="734" xr:uid="{F9AE838E-AF39-4AB6-993E-9FE7CE1D3CEB}"/>
    <cellStyle name="Comma 15 2 2 10" xfId="5293" xr:uid="{93940F22-797D-4DA8-8979-837F9E9D6690}"/>
    <cellStyle name="Comma 15 2 2 11" xfId="5045" xr:uid="{F380771E-EA97-49AA-802A-89A6616CF135}"/>
    <cellStyle name="Comma 15 2 2 2" xfId="1046" xr:uid="{DF53A501-8F52-493B-9B99-DF9D4996D21F}"/>
    <cellStyle name="Comma 15 2 2 2 2" xfId="3486" xr:uid="{11031537-8169-4B89-A084-643403A66327}"/>
    <cellStyle name="Comma 15 2 2 2 3" xfId="5589" xr:uid="{210FE869-372E-46BC-884F-2C944697CE64}"/>
    <cellStyle name="Comma 15 2 2 3" xfId="1364" xr:uid="{11ED6834-68BD-407F-AD8D-EC5BA9BDD8C1}"/>
    <cellStyle name="Comma 15 2 2 3 2" xfId="3689" xr:uid="{4674DC6C-E3F6-44FD-AF7D-9589F58AFE75}"/>
    <cellStyle name="Comma 15 2 2 3 3" xfId="5807" xr:uid="{99D3F6E0-2B2F-4016-9858-F070C69A8EFB}"/>
    <cellStyle name="Comma 15 2 2 4" xfId="1679" xr:uid="{25282167-DFBD-4EC5-AB0F-2148DB5CFC9D}"/>
    <cellStyle name="Comma 15 2 2 4 2" xfId="3981" xr:uid="{09808988-6EE3-44E5-A4F8-8F4BA1B91AA4}"/>
    <cellStyle name="Comma 15 2 2 4 3" xfId="6104" xr:uid="{85E8DD82-7DBE-4BE3-AE36-2D7D15B4D9B0}"/>
    <cellStyle name="Comma 15 2 2 5" xfId="2190" xr:uid="{0DBFE742-7324-4C1C-BB44-39BDB253F09D}"/>
    <cellStyle name="Comma 15 2 2 5 2" xfId="4289" xr:uid="{6AD934F9-415D-42A5-9060-FB1DEA8EE0DF}"/>
    <cellStyle name="Comma 15 2 2 5 3" xfId="6453" xr:uid="{0DAC9E01-DB1E-4915-A658-01421B87CD94}"/>
    <cellStyle name="Comma 15 2 2 6" xfId="2500" xr:uid="{77B36DDF-ACB1-4C02-9547-67F155652302}"/>
    <cellStyle name="Comma 15 2 2 6 2" xfId="4597" xr:uid="{9CAAD029-60CB-4085-9125-D22406B23BA0}"/>
    <cellStyle name="Comma 15 2 2 6 3" xfId="6761" xr:uid="{F3F628C8-C5FF-44A5-A031-29F7D2BEAB75}"/>
    <cellStyle name="Comma 15 2 2 7" xfId="2714" xr:uid="{200E24E6-8B2D-4A37-BB75-9FFAF04640E9}"/>
    <cellStyle name="Comma 15 2 2 7 2" xfId="4807" xr:uid="{8BCF2BAA-AD87-4C6F-A2B7-45C7D30473ED}"/>
    <cellStyle name="Comma 15 2 2 7 3" xfId="6971" xr:uid="{42061BB8-B5A3-4CCF-8A57-7D4E659E12BC}"/>
    <cellStyle name="Comma 15 2 2 8" xfId="2927" xr:uid="{03885A2F-C939-4228-996B-F3DE84D67B19}"/>
    <cellStyle name="Comma 15 2 2 8 2" xfId="5012" xr:uid="{28FED56C-D74D-4C77-B7C4-43DCD71B1DF0}"/>
    <cellStyle name="Comma 15 2 2 8 3" xfId="7176" xr:uid="{A09AED0C-EB18-42E6-99F3-9B9B2A5ECFC3}"/>
    <cellStyle name="Comma 15 2 2 9" xfId="3193" xr:uid="{D74896FE-2E81-48A8-B879-AE768B7BCA63}"/>
    <cellStyle name="Comma 15 2 3" xfId="931" xr:uid="{6E193080-87EA-4A85-B507-5B56ADAEF888}"/>
    <cellStyle name="Comma 15 2 3 10" xfId="6114" xr:uid="{AD28E449-2B0A-4485-8869-D3E15E555348}"/>
    <cellStyle name="Comma 15 2 3 2" xfId="1249" xr:uid="{7D95D18B-B46C-4E4B-88D4-20215CC0BBC8}"/>
    <cellStyle name="Comma 15 2 3 2 2" xfId="3622" xr:uid="{D89365CD-0828-4394-947D-9D1BA36D8B16}"/>
    <cellStyle name="Comma 15 2 3 2 3" xfId="5734" xr:uid="{2B97CF9D-CB76-4703-9DD1-32012B92D522}"/>
    <cellStyle name="Comma 15 2 3 3" xfId="1564" xr:uid="{B03FB32D-61CE-4BB8-B3C6-EFB12F3ACE33}"/>
    <cellStyle name="Comma 15 2 3 3 2" xfId="3866" xr:uid="{3BFB274F-8E7C-499F-BD52-3513DF4EE16C}"/>
    <cellStyle name="Comma 15 2 3 3 3" xfId="5989" xr:uid="{DE28FAD7-0C1B-4F91-89B0-216A1AD6D606}"/>
    <cellStyle name="Comma 15 2 3 4" xfId="2075" xr:uid="{B3B35DD6-9F3A-474A-998A-9CF014CAB479}"/>
    <cellStyle name="Comma 15 2 3 4 2" xfId="4174" xr:uid="{40B545D7-63F4-47BD-8436-8C49100E5452}"/>
    <cellStyle name="Comma 15 2 3 4 3" xfId="6338" xr:uid="{93D6BB82-36D1-4CD2-9497-9C3D74F713B2}"/>
    <cellStyle name="Comma 15 2 3 5" xfId="2385" xr:uid="{E91EA108-091F-48D0-821E-F79123A9F30B}"/>
    <cellStyle name="Comma 15 2 3 5 2" xfId="4482" xr:uid="{0642D2B5-C99F-4EC8-BDEE-EB367C45F85A}"/>
    <cellStyle name="Comma 15 2 3 5 3" xfId="6646" xr:uid="{C8BAC3F4-A930-459D-82A8-F34911AA9F4E}"/>
    <cellStyle name="Comma 15 2 3 6" xfId="2647" xr:uid="{3112A703-F09F-4542-8D36-183C0E6BABBC}"/>
    <cellStyle name="Comma 15 2 3 6 2" xfId="4740" xr:uid="{09BED022-0DEF-475B-96CC-19013C8462C1}"/>
    <cellStyle name="Comma 15 2 3 6 3" xfId="6904" xr:uid="{CD801E07-2639-47D1-9777-39ACF317D76D}"/>
    <cellStyle name="Comma 15 2 3 7" xfId="2860" xr:uid="{2128F8D7-F5F6-42B3-B18D-5A60258E6C65}"/>
    <cellStyle name="Comma 15 2 3 7 2" xfId="4945" xr:uid="{EBF663A9-1E2B-4E39-8BE3-D8DE384E24A4}"/>
    <cellStyle name="Comma 15 2 3 7 3" xfId="7109" xr:uid="{7FD96236-F497-437A-84AE-54B20A0FBB24}"/>
    <cellStyle name="Comma 15 2 3 8" xfId="3371" xr:uid="{E8D89128-3571-45DC-9B12-0F4D3BB56377}"/>
    <cellStyle name="Comma 15 2 3 9" xfId="5474" xr:uid="{8EC2BC7D-7006-4450-97BA-5A6671DEC0D7}"/>
    <cellStyle name="Comma 15 2 4" xfId="857" xr:uid="{C1AA326F-B932-4A06-8176-EC522F648585}"/>
    <cellStyle name="Comma 15 2 4 2" xfId="3305" xr:uid="{E924E91D-35C9-47DF-91C3-DBD0518898FB}"/>
    <cellStyle name="Comma 15 2 4 3" xfId="5405" xr:uid="{9907D9BB-9C7D-420F-8A4E-6ABDC941BEA2}"/>
    <cellStyle name="Comma 15 2 5" xfId="1183" xr:uid="{FD76F802-6B58-4C82-9BF3-24D6561AB50B}"/>
    <cellStyle name="Comma 15 2 5 2" xfId="3560" xr:uid="{B581E220-E078-48C6-ADED-964FDC426AC6}"/>
    <cellStyle name="Comma 15 2 5 3" xfId="5672" xr:uid="{8DD24D59-9B48-4550-A906-DA32DC68C9CB}"/>
    <cellStyle name="Comma 15 2 6" xfId="1496" xr:uid="{592D3049-29F3-45BD-AF41-3C2388A22B7E}"/>
    <cellStyle name="Comma 15 2 6 2" xfId="3800" xr:uid="{0293DE47-C3C3-4D91-87FA-DE0B454D0E29}"/>
    <cellStyle name="Comma 15 2 6 3" xfId="5923" xr:uid="{49102EE8-0414-4F1A-AAEA-FBD311AE6E1A}"/>
    <cellStyle name="Comma 15 2 7" xfId="2009" xr:uid="{AF265AFF-11EE-4ED8-A3FD-584E1993656C}"/>
    <cellStyle name="Comma 15 2 7 2" xfId="4108" xr:uid="{8536E0D8-A4B1-46F1-A318-51495EE28009}"/>
    <cellStyle name="Comma 15 2 7 3" xfId="6272" xr:uid="{13BBC9FC-C56F-4212-A087-A1B87947B855}"/>
    <cellStyle name="Comma 15 2 8" xfId="2319" xr:uid="{D7E25B8C-D191-46F3-A2AE-93D694289BB8}"/>
    <cellStyle name="Comma 15 2 8 2" xfId="4416" xr:uid="{E8CDD295-F7EE-49F6-A16C-107A91D3449E}"/>
    <cellStyle name="Comma 15 2 8 3" xfId="6580" xr:uid="{3B18AEF5-137A-424D-812E-4846ABA65773}"/>
    <cellStyle name="Comma 15 2 9" xfId="2585" xr:uid="{8D15358E-A750-480A-8197-8F3D29663DD3}"/>
    <cellStyle name="Comma 15 2 9 2" xfId="4678" xr:uid="{1AE78744-D1EB-40AC-A4FC-907B02C44324}"/>
    <cellStyle name="Comma 15 2 9 3" xfId="6842" xr:uid="{2891C911-9958-4F7F-B382-415EBAF8BDD6}"/>
    <cellStyle name="Comma 15 3" xfId="675" xr:uid="{D75DCF12-3E7C-48B3-B5A0-68E397D380B0}"/>
    <cellStyle name="Comma 15 3 10" xfId="5238" xr:uid="{4AC0C16F-EC26-4937-93A7-2E8E980132FD}"/>
    <cellStyle name="Comma 15 3 11" xfId="5049" xr:uid="{B305871E-8DDA-4C22-AD56-98A29EE4215E}"/>
    <cellStyle name="Comma 15 3 2" xfId="992" xr:uid="{B01EA7F1-A5B3-41F8-A922-3A9EBA07E7B9}"/>
    <cellStyle name="Comma 15 3 2 2" xfId="3432" xr:uid="{C09F6372-B54D-4724-97D7-19E451F3A865}"/>
    <cellStyle name="Comma 15 3 2 3" xfId="5535" xr:uid="{55F97495-8395-4980-9BD0-5F852CB86EB5}"/>
    <cellStyle name="Comma 15 3 3" xfId="1310" xr:uid="{8837ACB6-6CE1-43BE-8E8D-22499805F5B2}"/>
    <cellStyle name="Comma 15 3 3 2" xfId="3659" xr:uid="{B9238FC2-CC9C-4329-A162-7B7E46000A9D}"/>
    <cellStyle name="Comma 15 3 3 3" xfId="5774" xr:uid="{F35E2AAE-F862-4CC1-B43B-4221595BBA24}"/>
    <cellStyle name="Comma 15 3 4" xfId="1625" xr:uid="{3EFA7211-2945-49F5-8E83-6400A935F8C3}"/>
    <cellStyle name="Comma 15 3 4 2" xfId="3927" xr:uid="{BBDAD5A2-F525-4F87-A675-36DCE014D840}"/>
    <cellStyle name="Comma 15 3 4 3" xfId="6050" xr:uid="{F518E0FE-DBE5-4A87-96E3-CF930C00B3AA}"/>
    <cellStyle name="Comma 15 3 5" xfId="2136" xr:uid="{599E5BFC-EADD-41B2-9A62-F4AC61150CC6}"/>
    <cellStyle name="Comma 15 3 5 2" xfId="4235" xr:uid="{2B523CE5-8BD8-486C-A2C8-9D8A0E626122}"/>
    <cellStyle name="Comma 15 3 5 3" xfId="6399" xr:uid="{9351486B-2578-44BD-B934-402D600D1056}"/>
    <cellStyle name="Comma 15 3 6" xfId="2446" xr:uid="{2C8F5078-3B82-4D94-A083-D75E7EEFB9ED}"/>
    <cellStyle name="Comma 15 3 6 2" xfId="4543" xr:uid="{1FC70D79-AF61-4CA0-ACF8-4BFC27BF4246}"/>
    <cellStyle name="Comma 15 3 6 3" xfId="6707" xr:uid="{6F1BC0CB-B2DF-40AB-BE58-1A98256E3905}"/>
    <cellStyle name="Comma 15 3 7" xfId="2684" xr:uid="{20DFDA80-0441-494B-AE72-424FAE5C2A5F}"/>
    <cellStyle name="Comma 15 3 7 2" xfId="4777" xr:uid="{EA67B97D-2FF2-4C7F-8A26-8BF2A7EA43F9}"/>
    <cellStyle name="Comma 15 3 7 3" xfId="6941" xr:uid="{9D8A4200-E756-44B8-97EF-266EC5BFF9C5}"/>
    <cellStyle name="Comma 15 3 8" xfId="2897" xr:uid="{203110C1-D211-46ED-82C0-60C9351E7E73}"/>
    <cellStyle name="Comma 15 3 8 2" xfId="4982" xr:uid="{EF06487F-4DA1-4202-A3A8-C72D19903167}"/>
    <cellStyle name="Comma 15 3 8 3" xfId="7146" xr:uid="{DA156CA9-E874-4171-8059-C89A95215D9A}"/>
    <cellStyle name="Comma 15 3 9" xfId="3139" xr:uid="{88EE32B9-12DC-4CFF-B4CA-2F30BF3B9419}"/>
    <cellStyle name="Comma 15 4" xfId="899" xr:uid="{351E8D9B-3758-4836-A482-78DC6228DE1D}"/>
    <cellStyle name="Comma 15 4 10" xfId="5033" xr:uid="{FDD10110-5655-456F-A9BC-DAE0654FEC4B}"/>
    <cellStyle name="Comma 15 4 2" xfId="1217" xr:uid="{D08765EE-25B3-4113-A93A-85C9320FB2B4}"/>
    <cellStyle name="Comma 15 4 2 2" xfId="3590" xr:uid="{B59875E3-3391-4558-A954-952B068055B2}"/>
    <cellStyle name="Comma 15 4 2 3" xfId="5702" xr:uid="{DBC542EA-EC71-4506-8622-1727772C1279}"/>
    <cellStyle name="Comma 15 4 3" xfId="1532" xr:uid="{AA2138E3-1646-4D95-B851-64C4FB812CA2}"/>
    <cellStyle name="Comma 15 4 3 2" xfId="3834" xr:uid="{012DF81B-88F4-427A-A28A-D23852206A7A}"/>
    <cellStyle name="Comma 15 4 3 3" xfId="5957" xr:uid="{16961462-8575-4F90-A232-E293674A3FA1}"/>
    <cellStyle name="Comma 15 4 4" xfId="2043" xr:uid="{693E52EA-6B56-4DA2-A9FC-36BBB8006B26}"/>
    <cellStyle name="Comma 15 4 4 2" xfId="4142" xr:uid="{4393E02E-0BB0-4DDE-8361-00DEBD2A8BC5}"/>
    <cellStyle name="Comma 15 4 4 3" xfId="6306" xr:uid="{B4EB694B-EC5A-4BA2-9D07-69C77A71472B}"/>
    <cellStyle name="Comma 15 4 5" xfId="2353" xr:uid="{0D964E4F-7AF0-48A8-8389-2EF3C80CABA0}"/>
    <cellStyle name="Comma 15 4 5 2" xfId="4450" xr:uid="{DD947453-4B8C-4AED-99F8-C4E0CE54D088}"/>
    <cellStyle name="Comma 15 4 5 3" xfId="6614" xr:uid="{69F83D8B-8CBF-4F6C-90D2-08C23A29E6DA}"/>
    <cellStyle name="Comma 15 4 6" xfId="2615" xr:uid="{4E3AF0B5-D347-4611-B71F-7C20C6CA7F4F}"/>
    <cellStyle name="Comma 15 4 6 2" xfId="4708" xr:uid="{A4C6C928-E951-46AA-82AB-4DA943A9CD4D}"/>
    <cellStyle name="Comma 15 4 6 3" xfId="6872" xr:uid="{55BC6F79-E772-4FB6-AAE4-D5CE8173D3AA}"/>
    <cellStyle name="Comma 15 4 7" xfId="2828" xr:uid="{F2B345B6-9C67-42E1-87E0-47D82396B8FD}"/>
    <cellStyle name="Comma 15 4 7 2" xfId="4913" xr:uid="{83008D8C-0753-4645-9537-5933B64DFA89}"/>
    <cellStyle name="Comma 15 4 7 3" xfId="7077" xr:uid="{1D46B9F0-AF0C-4196-9C20-1FAC08532F51}"/>
    <cellStyle name="Comma 15 4 8" xfId="3339" xr:uid="{CC0257C3-3D5F-418F-B7C1-539C3F18E5BC}"/>
    <cellStyle name="Comma 15 4 9" xfId="5442" xr:uid="{B0E8D4B7-42F6-4380-8479-E82883B7D09E}"/>
    <cellStyle name="Comma 15 5" xfId="803" xr:uid="{41C2F83D-FC13-4B8C-897E-545447FBF6A5}"/>
    <cellStyle name="Comma 15 5 2" xfId="3251" xr:uid="{4738C9A2-9CA9-4014-AB60-703D323ED095}"/>
    <cellStyle name="Comma 15 5 3" xfId="5351" xr:uid="{1CD3429E-9ACE-4171-A64C-165E62BD9CE0}"/>
    <cellStyle name="Comma 15 6" xfId="1127" xr:uid="{A6829C80-CF7F-4D6B-AEF9-94C59BE1A75B}"/>
    <cellStyle name="Comma 15 6 2" xfId="3530" xr:uid="{70EED6FF-D1D9-41E9-AA0E-F32BD480D8D9}"/>
    <cellStyle name="Comma 15 6 3" xfId="5636" xr:uid="{CA694E8D-C247-4997-9508-20F96E92A15B}"/>
    <cellStyle name="Comma 15 7" xfId="1440" xr:uid="{58F0690A-FB96-4ACA-A88C-818C213568F2}"/>
    <cellStyle name="Comma 15 7 2" xfId="3746" xr:uid="{6B846274-8CEF-4348-A29A-4BFD56075332}"/>
    <cellStyle name="Comma 15 7 3" xfId="5869" xr:uid="{06853FA4-467B-4396-B8D5-226B6E405432}"/>
    <cellStyle name="Comma 15 8" xfId="1955" xr:uid="{B860CAB8-B065-4246-9BB1-384CC7085416}"/>
    <cellStyle name="Comma 15 8 2" xfId="4054" xr:uid="{555F7E6F-FC17-4740-BD4F-1F795AEDE56B}"/>
    <cellStyle name="Comma 15 8 3" xfId="6218" xr:uid="{AF789BC8-B3DC-45A4-AB82-C22E1721F01F}"/>
    <cellStyle name="Comma 15 9" xfId="2265" xr:uid="{AD505383-6B7E-4576-BA7E-A2B398B81CC5}"/>
    <cellStyle name="Comma 15 9 2" xfId="4362" xr:uid="{A6CFD2EF-D5DB-4587-B076-0B074514541E}"/>
    <cellStyle name="Comma 15 9 3" xfId="6526" xr:uid="{4FE2AC92-6465-492D-95BF-35196F513949}"/>
    <cellStyle name="Comma 16" xfId="404" xr:uid="{184AC7BF-02C1-4DDD-B8C8-BEE38D881940}"/>
    <cellStyle name="Comma 16 10" xfId="5102" xr:uid="{E68A1F62-12DD-4E31-B099-74985C96A533}"/>
    <cellStyle name="Comma 16 2" xfId="589" xr:uid="{60BAFB86-A211-4C5C-B731-43D011B683BA}"/>
    <cellStyle name="Comma 16 2 2" xfId="736" xr:uid="{DA9E88A8-95BD-4CA2-9489-7C365659E4FC}"/>
    <cellStyle name="Comma 16 2 2 2" xfId="1048" xr:uid="{ED500BA4-70C9-4EEC-8AF1-A57BE525B121}"/>
    <cellStyle name="Comma 16 2 2 2 2" xfId="3488" xr:uid="{99BBA76D-C439-45AE-8E23-4C130EFAA447}"/>
    <cellStyle name="Comma 16 2 2 2 3" xfId="5591" xr:uid="{577C8CED-3026-4005-A54A-7F0710D97DF4}"/>
    <cellStyle name="Comma 16 2 2 3" xfId="1366" xr:uid="{302BA97B-1C20-431A-B2E6-8B9AA6CCA56E}"/>
    <cellStyle name="Comma 16 2 2 4" xfId="1681" xr:uid="{7568A61F-666F-443E-99FC-A12F106A345E}"/>
    <cellStyle name="Comma 16 2 2 4 2" xfId="3983" xr:uid="{E833E34F-E828-4E45-8669-BB05FB69DE72}"/>
    <cellStyle name="Comma 16 2 2 4 3" xfId="6106" xr:uid="{16EE7DE6-9EC0-4CFE-BBB4-2EC0BCFB7E55}"/>
    <cellStyle name="Comma 16 2 2 5" xfId="2192" xr:uid="{4DDD3366-351B-41EC-BF33-005648E25B50}"/>
    <cellStyle name="Comma 16 2 2 5 2" xfId="4291" xr:uid="{B63433DC-63C1-4335-9E5C-0FD6643CB0F6}"/>
    <cellStyle name="Comma 16 2 2 5 3" xfId="6455" xr:uid="{E53A5C3B-1DE4-4F26-A93F-1D78CAC66046}"/>
    <cellStyle name="Comma 16 2 2 6" xfId="2502" xr:uid="{2D26A70D-F9A7-4CD8-9455-EA4C8A81F4B4}"/>
    <cellStyle name="Comma 16 2 2 6 2" xfId="4599" xr:uid="{59BBF59F-554A-4C1B-8417-FEA41B1B391F}"/>
    <cellStyle name="Comma 16 2 2 6 3" xfId="6763" xr:uid="{4CA01F43-1DDF-4807-8B3A-840BDCF5A368}"/>
    <cellStyle name="Comma 16 2 2 7" xfId="3195" xr:uid="{D5EC369C-05C6-4668-A563-E223B348BDEF}"/>
    <cellStyle name="Comma 16 2 2 8" xfId="5295" xr:uid="{A2EAA954-AEFB-40F0-9C54-1073895F0CE4}"/>
    <cellStyle name="Comma 16 2 3" xfId="859" xr:uid="{DCD3150D-15C2-4AE5-847C-E6ACB7D3026B}"/>
    <cellStyle name="Comma 16 2 3 2" xfId="3307" xr:uid="{504F5AEF-6320-4890-8112-A07FC528A661}"/>
    <cellStyle name="Comma 16 2 3 3" xfId="5407" xr:uid="{DDBD154D-3CCC-4DB6-AFF3-CA5377EBAB28}"/>
    <cellStyle name="Comma 16 2 4" xfId="1185" xr:uid="{02170A93-B776-4999-828E-13D9120974C7}"/>
    <cellStyle name="Comma 16 2 5" xfId="1498" xr:uid="{CAA79361-14AD-46F3-9499-A0BFA490D157}"/>
    <cellStyle name="Comma 16 2 5 2" xfId="3802" xr:uid="{67C02C1A-6FCC-4EFE-8D9C-1C23FBBFFD47}"/>
    <cellStyle name="Comma 16 2 5 3" xfId="5925" xr:uid="{3668FE89-20A2-4AF4-A991-EB318DEB0AF5}"/>
    <cellStyle name="Comma 16 2 6" xfId="2011" xr:uid="{55194F94-2369-4484-8637-B73CC091C95F}"/>
    <cellStyle name="Comma 16 2 6 2" xfId="4110" xr:uid="{5ABB1239-D1CE-4904-AE9C-2AE0ACCDD55E}"/>
    <cellStyle name="Comma 16 2 6 3" xfId="6274" xr:uid="{BFA22E78-23ED-4AE5-8A47-223CC06E99A6}"/>
    <cellStyle name="Comma 16 2 7" xfId="2321" xr:uid="{77D455C8-2192-4BA6-978C-1B771F948026}"/>
    <cellStyle name="Comma 16 2 7 2" xfId="4418" xr:uid="{E6E863D7-A717-42CC-B832-C6C830D07EDB}"/>
    <cellStyle name="Comma 16 2 7 3" xfId="6582" xr:uid="{F0F1A2BD-8E45-413E-95F2-A9C82A0F52C8}"/>
    <cellStyle name="Comma 16 2 8" xfId="3073" xr:uid="{3D90B29F-455C-416C-8EED-5E37E55FF654}"/>
    <cellStyle name="Comma 16 2 9" xfId="5170" xr:uid="{3E76031F-E343-40E6-A30E-D889D0E38870}"/>
    <cellStyle name="Comma 16 3" xfId="677" xr:uid="{B202EE66-81DE-4B3B-84EA-281EAAA66936}"/>
    <cellStyle name="Comma 16 3 2" xfId="994" xr:uid="{F7AD92A4-6DAA-44C6-A78F-29306D6A9C61}"/>
    <cellStyle name="Comma 16 3 2 2" xfId="3434" xr:uid="{25CA1152-02E7-4A02-996E-0E6E9EAC2501}"/>
    <cellStyle name="Comma 16 3 2 3" xfId="5537" xr:uid="{D71E4685-5BCA-4C96-9DB4-DE83A382C8AE}"/>
    <cellStyle name="Comma 16 3 3" xfId="1312" xr:uid="{89ECE32E-370E-4AAC-9F70-730FDB8FB2F5}"/>
    <cellStyle name="Comma 16 3 4" xfId="1627" xr:uid="{A5B45770-8022-4DCD-9667-AA5A43D1F44C}"/>
    <cellStyle name="Comma 16 3 4 2" xfId="3929" xr:uid="{6539E903-7E2C-4038-9B91-1E7AA6519223}"/>
    <cellStyle name="Comma 16 3 4 3" xfId="6052" xr:uid="{4DEAC363-D5EC-4B51-A51A-ECC5898C499B}"/>
    <cellStyle name="Comma 16 3 5" xfId="2138" xr:uid="{7AD60F20-4D9D-4E4B-88CD-8CE283E92786}"/>
    <cellStyle name="Comma 16 3 5 2" xfId="4237" xr:uid="{4EF9A285-03C9-4B99-859D-A12449E7AE66}"/>
    <cellStyle name="Comma 16 3 5 3" xfId="6401" xr:uid="{67A393BD-29A8-46AD-9239-FE97762DAC97}"/>
    <cellStyle name="Comma 16 3 6" xfId="2448" xr:uid="{C0E4000A-5777-44CB-901E-A3B53F6FE8C6}"/>
    <cellStyle name="Comma 16 3 6 2" xfId="4545" xr:uid="{CEA3D037-B9D5-4AB7-AD42-00EFE7023D8E}"/>
    <cellStyle name="Comma 16 3 6 3" xfId="6709" xr:uid="{7AE0799B-9EE2-4622-BE53-D1294AA32DC8}"/>
    <cellStyle name="Comma 16 3 7" xfId="3141" xr:uid="{CD72E9A1-4BDB-4C56-B8CF-F9295C6A465E}"/>
    <cellStyle name="Comma 16 3 8" xfId="5240" xr:uid="{78AC141A-F4DE-4760-9AB7-6C565FC4B4DB}"/>
    <cellStyle name="Comma 16 4" xfId="805" xr:uid="{490C1246-548C-4C90-8963-01D46BF288F8}"/>
    <cellStyle name="Comma 16 4 2" xfId="3253" xr:uid="{0574086A-50F9-4F91-925A-9ABA3EC4E723}"/>
    <cellStyle name="Comma 16 4 3" xfId="5353" xr:uid="{9ABEA079-3F78-4DE4-9739-D0A08F6D5A80}"/>
    <cellStyle name="Comma 16 5" xfId="1129" xr:uid="{B057E430-0D78-48E6-99F8-401DC6481D92}"/>
    <cellStyle name="Comma 16 6" xfId="1442" xr:uid="{22490775-C249-493E-97D5-81279848E972}"/>
    <cellStyle name="Comma 16 6 2" xfId="3748" xr:uid="{6ACED27B-EBA7-4A9D-AB08-C6462F7568F7}"/>
    <cellStyle name="Comma 16 6 3" xfId="5871" xr:uid="{7F0FC0A9-176B-456A-A7D7-39A7CED7CA6C}"/>
    <cellStyle name="Comma 16 7" xfId="1957" xr:uid="{21AE7824-7CC4-4981-97A5-4BB63885CB56}"/>
    <cellStyle name="Comma 16 7 2" xfId="4056" xr:uid="{FFC676B2-1B6D-4083-A8FC-BFF30B2C8A65}"/>
    <cellStyle name="Comma 16 7 3" xfId="6220" xr:uid="{96A86F73-E0E0-4347-B4AE-1F110C1998A5}"/>
    <cellStyle name="Comma 16 8" xfId="2267" xr:uid="{E7791A24-25FE-42AB-90D3-62791F4ACF0E}"/>
    <cellStyle name="Comma 16 8 2" xfId="4364" xr:uid="{EB183840-DC0D-4FCD-802D-A8B866C6B8E7}"/>
    <cellStyle name="Comma 16 8 3" xfId="6528" xr:uid="{EE0287E3-D3FA-43EA-86B5-F7742B54A392}"/>
    <cellStyle name="Comma 16 9" xfId="3017" xr:uid="{D1F89324-A526-42AF-B9E4-B5930053E8C5}"/>
    <cellStyle name="Comma 17" xfId="610" xr:uid="{A8EE12AE-BF40-491D-971E-699868A19D56}"/>
    <cellStyle name="Comma 17 10" xfId="5180" xr:uid="{2F7042D5-E628-4E7F-B268-80DA77B18851}"/>
    <cellStyle name="Comma 17 11" xfId="5413" xr:uid="{BF568F8A-9BFC-4115-84FC-E87321A1B5C5}"/>
    <cellStyle name="Comma 17 2" xfId="936" xr:uid="{E4CBF0E0-2EFD-45AF-8BB9-4AEF63FA061D}"/>
    <cellStyle name="Comma 17 2 2" xfId="3376" xr:uid="{8EA12911-6BC5-447D-8B07-C945B10C300A}"/>
    <cellStyle name="Comma 17 2 3" xfId="5479" xr:uid="{97955423-BC3C-40FC-A8E7-DB3A7C3FE28F}"/>
    <cellStyle name="Comma 17 3" xfId="1254" xr:uid="{5C908BA0-1BC1-4418-A2BA-5EA2499AE29A}"/>
    <cellStyle name="Comma 17 3 2" xfId="3627" xr:uid="{CD36C042-5F1E-4213-B133-894A04A7FEA4}"/>
    <cellStyle name="Comma 17 3 3" xfId="5739" xr:uid="{30D2CAEE-DFBD-4FD0-92EF-D8FFC031B47E}"/>
    <cellStyle name="Comma 17 4" xfId="1569" xr:uid="{780C799C-E66F-4185-AADA-A755CE988A63}"/>
    <cellStyle name="Comma 17 4 2" xfId="3871" xr:uid="{2E80AEC1-EFD1-42BD-8A9D-BEF22C9E3B5D}"/>
    <cellStyle name="Comma 17 4 3" xfId="5994" xr:uid="{692985C5-1F5D-43E9-901D-DAA714C05E50}"/>
    <cellStyle name="Comma 17 5" xfId="2080" xr:uid="{61B234F5-F066-4F96-B0A8-D44388EEA8DF}"/>
    <cellStyle name="Comma 17 5 2" xfId="4179" xr:uid="{DBF2C74C-B030-47C9-8902-0885C05781B2}"/>
    <cellStyle name="Comma 17 5 3" xfId="6343" xr:uid="{A95679D1-4DE7-42A6-AF91-EA3FB85AB905}"/>
    <cellStyle name="Comma 17 6" xfId="2390" xr:uid="{B74FE38D-2B60-4A45-B0B4-180C4D610E6F}"/>
    <cellStyle name="Comma 17 6 2" xfId="4487" xr:uid="{C80DF3DE-764A-4C97-80D6-C217AD339FED}"/>
    <cellStyle name="Comma 17 6 3" xfId="6651" xr:uid="{173215A2-39F6-4E56-B044-568630BCB31E}"/>
    <cellStyle name="Comma 17 7" xfId="2652" xr:uid="{9E949907-7210-4396-A61E-CB099819C264}"/>
    <cellStyle name="Comma 17 7 2" xfId="4745" xr:uid="{ACFA7199-8591-45CA-8356-D3541AF312A4}"/>
    <cellStyle name="Comma 17 7 3" xfId="6909" xr:uid="{69C4AD6B-902A-4A9C-B96B-E17F8C9CCED5}"/>
    <cellStyle name="Comma 17 8" xfId="2865" xr:uid="{CB284B7C-589A-43A4-9AC9-D727AF6B1933}"/>
    <cellStyle name="Comma 17 8 2" xfId="4950" xr:uid="{BDB40641-5DAC-4659-AE49-4A05D36C60E0}"/>
    <cellStyle name="Comma 17 8 3" xfId="7114" xr:uid="{88BDC678-0286-4DAA-9564-06E7C2FACF4B}"/>
    <cellStyle name="Comma 17 9" xfId="3083" xr:uid="{6ACC76B4-91C3-4880-A1DF-6F1FCD8E41C5}"/>
    <cellStyle name="Comma 18" xfId="613" xr:uid="{0FB55ED1-B54A-4E97-9818-B7DC0CD7EB0D}"/>
    <cellStyle name="Comma 18 2" xfId="938" xr:uid="{DA676E38-023C-4FAB-946D-CF150AA68574}"/>
    <cellStyle name="Comma 18 2 2" xfId="3378" xr:uid="{7733CAAA-0E97-427C-8C52-9428E06BFCE0}"/>
    <cellStyle name="Comma 18 2 3" xfId="5481" xr:uid="{3F86A7F5-3809-4F9B-92D0-45AAA875D433}"/>
    <cellStyle name="Comma 18 3" xfId="1256" xr:uid="{604D2047-1C8B-454E-99C1-94AD60957162}"/>
    <cellStyle name="Comma 18 4" xfId="1571" xr:uid="{D137CDFE-939E-4B3C-AB69-FB48186D4226}"/>
    <cellStyle name="Comma 18 4 2" xfId="3873" xr:uid="{C3358A0D-1A6E-413C-8E74-428E121AC194}"/>
    <cellStyle name="Comma 18 4 3" xfId="5996" xr:uid="{287D5FE9-DFBE-42A0-A66B-C5F16A707A66}"/>
    <cellStyle name="Comma 18 5" xfId="2082" xr:uid="{222D4B8A-B320-47D9-BA97-73E1EC5E98B2}"/>
    <cellStyle name="Comma 18 5 2" xfId="4181" xr:uid="{C1453CDF-60A0-4062-B22C-1B648E546E6C}"/>
    <cellStyle name="Comma 18 5 3" xfId="6345" xr:uid="{D63D52E3-AD25-4A60-827F-1BEDDA7DFCAE}"/>
    <cellStyle name="Comma 18 6" xfId="2392" xr:uid="{F0429C9A-9885-4CD3-8377-7803CF658A57}"/>
    <cellStyle name="Comma 18 6 2" xfId="4489" xr:uid="{DE96544E-A97E-4FDC-9E1E-7B5EDE9AD815}"/>
    <cellStyle name="Comma 18 6 3" xfId="6653" xr:uid="{CDB8CF76-5122-4822-8413-C768A8F94D09}"/>
    <cellStyle name="Comma 18 7" xfId="3085" xr:uid="{AD14D3AB-01A5-42FD-B593-552BBB439751}"/>
    <cellStyle name="Comma 18 8" xfId="5182" xr:uid="{8740BD79-3A0D-4707-BE78-C8B6976A688D}"/>
    <cellStyle name="Comma 19" xfId="1063" xr:uid="{97298CF9-4211-47E8-B326-E8300955E4F4}"/>
    <cellStyle name="Comma 19 2" xfId="3494" xr:uid="{49C86EDD-FA51-46CB-8DF0-9A9721DBE3CD}"/>
    <cellStyle name="Comma 19 3" xfId="5597" xr:uid="{6E98AB15-A616-41D2-9F16-464954E7589F}"/>
    <cellStyle name="Comma 2" xfId="95" xr:uid="{B3FD33C9-CE01-4DC8-9FB4-276C2FA5DB6F}"/>
    <cellStyle name="Comma 2 10" xfId="381" xr:uid="{E187268E-BAD8-4B55-A52A-CCBC3AE1C7F5}"/>
    <cellStyle name="Comma 2 10 10" xfId="5094" xr:uid="{FF4CCEC6-0CA9-4629-BDC0-2CE530A92228}"/>
    <cellStyle name="Comma 2 10 2" xfId="583" xr:uid="{3292F70D-5D72-463D-B2EC-F67CDED43533}"/>
    <cellStyle name="Comma 2 10 2 2" xfId="732" xr:uid="{68398C5E-D06F-4658-8F83-FB131787ED1D}"/>
    <cellStyle name="Comma 2 10 2 2 2" xfId="1044" xr:uid="{CA91AA31-4BD8-476C-8FA7-1E74480B5CC5}"/>
    <cellStyle name="Comma 2 10 2 2 2 2" xfId="3484" xr:uid="{9DDDBD72-FBCD-4F69-A2AD-68BF94E4536E}"/>
    <cellStyle name="Comma 2 10 2 2 2 3" xfId="5587" xr:uid="{5BFD9385-9769-42B5-9E6C-267B6EF4274E}"/>
    <cellStyle name="Comma 2 10 2 2 3" xfId="1362" xr:uid="{84823E0E-1B37-4C3B-920D-6B211ED39C11}"/>
    <cellStyle name="Comma 2 10 2 2 4" xfId="1677" xr:uid="{5CCDCDA0-5C9C-45E3-A62D-0A60E4E5A82F}"/>
    <cellStyle name="Comma 2 10 2 2 4 2" xfId="3979" xr:uid="{786C834E-3873-47C2-9DC0-BCBBD729BDF2}"/>
    <cellStyle name="Comma 2 10 2 2 4 3" xfId="6102" xr:uid="{8B904D45-4B04-4A2F-90CC-522BE79E51D5}"/>
    <cellStyle name="Comma 2 10 2 2 5" xfId="2188" xr:uid="{2B69B6D7-E337-4BE8-8824-06493FBF59C1}"/>
    <cellStyle name="Comma 2 10 2 2 5 2" xfId="4287" xr:uid="{EA676113-3ADF-44B5-93B0-D4B9DC8F7251}"/>
    <cellStyle name="Comma 2 10 2 2 5 3" xfId="6451" xr:uid="{2B88A95C-80D7-411F-9A25-3BD4F5AEB38B}"/>
    <cellStyle name="Comma 2 10 2 2 6" xfId="2498" xr:uid="{A3D2C888-6D05-4588-BC4D-C3522E0CB94C}"/>
    <cellStyle name="Comma 2 10 2 2 6 2" xfId="4595" xr:uid="{1A6FC259-0101-4C70-98A5-7CB1A0073A40}"/>
    <cellStyle name="Comma 2 10 2 2 6 3" xfId="6759" xr:uid="{E679D8AE-2A1E-48AB-92EF-B95C3A1F4270}"/>
    <cellStyle name="Comma 2 10 2 2 7" xfId="3191" xr:uid="{E88ABDB2-A650-402B-BC73-58A6A681138C}"/>
    <cellStyle name="Comma 2 10 2 2 8" xfId="5291" xr:uid="{A612F27C-7AA3-4839-9626-44BBB94EAEE0}"/>
    <cellStyle name="Comma 2 10 2 3" xfId="855" xr:uid="{A92501F2-6712-4CE4-9976-30BB5B5A217D}"/>
    <cellStyle name="Comma 2 10 2 3 2" xfId="3303" xr:uid="{84840E9A-ED74-4D7B-9165-D9A4190FC38F}"/>
    <cellStyle name="Comma 2 10 2 3 3" xfId="5403" xr:uid="{A4F05E24-B138-4369-9A4A-EED7EE4723FD}"/>
    <cellStyle name="Comma 2 10 2 4" xfId="1181" xr:uid="{CD8E0274-962A-41E4-B229-EC2B0A9A15CF}"/>
    <cellStyle name="Comma 2 10 2 5" xfId="1494" xr:uid="{5BBDC3F0-0133-4619-8D7B-8E18D83E15CA}"/>
    <cellStyle name="Comma 2 10 2 5 2" xfId="3798" xr:uid="{B792D120-02E6-4899-A4C5-7B4406B26F5F}"/>
    <cellStyle name="Comma 2 10 2 5 3" xfId="5921" xr:uid="{F2E8DFDC-8956-40D8-9432-890AFF72AEF8}"/>
    <cellStyle name="Comma 2 10 2 6" xfId="2007" xr:uid="{8FF2EBF1-C7DB-43DD-B499-78B9612EB467}"/>
    <cellStyle name="Comma 2 10 2 6 2" xfId="4106" xr:uid="{E8ACC95C-4513-4248-9C72-0D981898577E}"/>
    <cellStyle name="Comma 2 10 2 6 3" xfId="6270" xr:uid="{36946AFA-3A40-4C37-845D-3687DFD64E3E}"/>
    <cellStyle name="Comma 2 10 2 7" xfId="2317" xr:uid="{61A06B1E-08BE-425D-9FDC-1B70431C1E7C}"/>
    <cellStyle name="Comma 2 10 2 7 2" xfId="4414" xr:uid="{B709CF3B-D7B3-4247-9956-248AC8DC17B7}"/>
    <cellStyle name="Comma 2 10 2 7 3" xfId="6578" xr:uid="{2BFD9BE2-A7E3-41BC-BB6D-094DD7F75726}"/>
    <cellStyle name="Comma 2 10 2 8" xfId="3069" xr:uid="{EE070EBD-C657-4A91-B1EA-C944721CDFBA}"/>
    <cellStyle name="Comma 2 10 2 9" xfId="5166" xr:uid="{19D3D29E-4F92-42C0-ABB6-533299CE080F}"/>
    <cellStyle name="Comma 2 10 3" xfId="672" xr:uid="{407FAB44-17C7-4F88-835C-436108EA79B8}"/>
    <cellStyle name="Comma 2 10 3 2" xfId="990" xr:uid="{0B321BDB-5974-4E47-BDAD-8517E0EAC19E}"/>
    <cellStyle name="Comma 2 10 3 2 2" xfId="3430" xr:uid="{D893DDA8-6BF3-4EDE-B7F0-9BA07CC3393A}"/>
    <cellStyle name="Comma 2 10 3 2 3" xfId="5533" xr:uid="{4E2E9276-8B06-495D-AFAC-CAEC057C3278}"/>
    <cellStyle name="Comma 2 10 3 3" xfId="1308" xr:uid="{D2BC4DB8-D205-48B3-BE6C-796CC0CA30FB}"/>
    <cellStyle name="Comma 2 10 3 4" xfId="1623" xr:uid="{7DE37682-782F-4DD2-BB3B-3EE611D90BE0}"/>
    <cellStyle name="Comma 2 10 3 4 2" xfId="3925" xr:uid="{807AD29C-7299-4838-8ECB-B4D3DE820298}"/>
    <cellStyle name="Comma 2 10 3 4 3" xfId="6048" xr:uid="{2704D313-EFED-4A28-89EF-37FC3902622B}"/>
    <cellStyle name="Comma 2 10 3 5" xfId="2134" xr:uid="{E8520233-0B53-4157-BD9C-0B4F041E3566}"/>
    <cellStyle name="Comma 2 10 3 5 2" xfId="4233" xr:uid="{C6F4D4F5-DE11-4F69-824D-71DC989E394D}"/>
    <cellStyle name="Comma 2 10 3 5 3" xfId="6397" xr:uid="{62482CAF-1469-4B78-9D6F-73EAEE0398CC}"/>
    <cellStyle name="Comma 2 10 3 6" xfId="2444" xr:uid="{60AB6066-CC69-4DE4-A79F-A740E69F47B4}"/>
    <cellStyle name="Comma 2 10 3 6 2" xfId="4541" xr:uid="{931B7FC9-F54F-4716-91D4-2B36AA7881E0}"/>
    <cellStyle name="Comma 2 10 3 6 3" xfId="6705" xr:uid="{66CB253F-4101-460E-B7A4-56A3F1C209F5}"/>
    <cellStyle name="Comma 2 10 3 7" xfId="3137" xr:uid="{1924F730-FAA4-4BDB-9E48-B3D226FEA312}"/>
    <cellStyle name="Comma 2 10 3 8" xfId="5236" xr:uid="{81893B8C-31D0-4FE5-A092-53A3E32F9487}"/>
    <cellStyle name="Comma 2 10 4" xfId="801" xr:uid="{E2240025-9EC9-48D2-8457-E5E3C59AC6D2}"/>
    <cellStyle name="Comma 2 10 4 2" xfId="3249" xr:uid="{C6E8EA16-C6C8-4F5B-8470-A15FA6F57779}"/>
    <cellStyle name="Comma 2 10 4 3" xfId="5349" xr:uid="{A6884341-686F-4191-8F30-105EFF9D5694}"/>
    <cellStyle name="Comma 2 10 5" xfId="1125" xr:uid="{01C6F27D-A9D1-4836-B225-928CAE0AA902}"/>
    <cellStyle name="Comma 2 10 6" xfId="1438" xr:uid="{F4CA1E9E-ABF5-4314-B094-1CB87FED5043}"/>
    <cellStyle name="Comma 2 10 6 2" xfId="3744" xr:uid="{EBECBB24-BF37-491F-BBB2-EA48F7A8C5DA}"/>
    <cellStyle name="Comma 2 10 6 3" xfId="5867" xr:uid="{495A7CF8-863B-49E8-B811-6C658E3D9B54}"/>
    <cellStyle name="Comma 2 10 7" xfId="1953" xr:uid="{37909775-DE52-44DE-9F94-1643F464E23F}"/>
    <cellStyle name="Comma 2 10 7 2" xfId="4052" xr:uid="{7D47D831-1D43-49CA-9B75-DA103E4C4CA5}"/>
    <cellStyle name="Comma 2 10 7 3" xfId="6216" xr:uid="{35D94B04-C963-4040-AD48-FBAD7D5E70B3}"/>
    <cellStyle name="Comma 2 10 8" xfId="2263" xr:uid="{FD28EE27-61D7-4CA1-A236-925A27B7CCB2}"/>
    <cellStyle name="Comma 2 10 8 2" xfId="4360" xr:uid="{461D43AA-166F-4E4F-912D-8CA8F9AB3EC8}"/>
    <cellStyle name="Comma 2 10 8 3" xfId="6524" xr:uid="{178412A3-7B4C-4888-BE82-981E8E768AD6}"/>
    <cellStyle name="Comma 2 10 9" xfId="3013" xr:uid="{009E5E7C-ACE9-4AD1-B604-9E7603C0EE1F}"/>
    <cellStyle name="Comma 2 11" xfId="402" xr:uid="{31B01759-33AD-47F3-B00F-25F5A1E7F524}"/>
    <cellStyle name="Comma 2 11 10" xfId="5101" xr:uid="{4DC72DE7-0032-4312-BEDD-F054713DC959}"/>
    <cellStyle name="Comma 2 11 2" xfId="588" xr:uid="{92F8A6A4-7B32-43CC-AB2C-EA041070E89F}"/>
    <cellStyle name="Comma 2 11 2 2" xfId="735" xr:uid="{6E5E24B8-6819-4AE8-89CB-9681FB78773F}"/>
    <cellStyle name="Comma 2 11 2 2 2" xfId="1047" xr:uid="{DC28E928-B294-4DE6-90D7-4F700D67DD28}"/>
    <cellStyle name="Comma 2 11 2 2 2 2" xfId="3487" xr:uid="{B5EFAF1E-EFB7-4025-84F2-E048290B359D}"/>
    <cellStyle name="Comma 2 11 2 2 2 3" xfId="5590" xr:uid="{3147A3E0-F4A0-4C25-A40B-1FA7F00D154B}"/>
    <cellStyle name="Comma 2 11 2 2 3" xfId="1365" xr:uid="{66DC2CF3-885C-4633-9E3F-A633D03D9390}"/>
    <cellStyle name="Comma 2 11 2 2 4" xfId="1680" xr:uid="{52A1A922-7EC6-4882-BC6A-638C4167C8DB}"/>
    <cellStyle name="Comma 2 11 2 2 4 2" xfId="3982" xr:uid="{76C8C4EE-AF87-43CD-A018-4C99066052B3}"/>
    <cellStyle name="Comma 2 11 2 2 4 3" xfId="6105" xr:uid="{BBDABA49-F810-4BD7-8CFF-2DB9BBE3EEE5}"/>
    <cellStyle name="Comma 2 11 2 2 5" xfId="2191" xr:uid="{D36017E4-88B3-4173-9228-F27D8CEB01E3}"/>
    <cellStyle name="Comma 2 11 2 2 5 2" xfId="4290" xr:uid="{3B4B873F-BEDA-4B79-AEB4-6B267DB86177}"/>
    <cellStyle name="Comma 2 11 2 2 5 3" xfId="6454" xr:uid="{764794ED-8337-4ED3-B49A-7B024C286197}"/>
    <cellStyle name="Comma 2 11 2 2 6" xfId="2501" xr:uid="{EAE1A16D-902C-4A3F-958E-E0BC88525C69}"/>
    <cellStyle name="Comma 2 11 2 2 6 2" xfId="4598" xr:uid="{9A9F7956-5398-4963-A48F-96B8C1DEC5E4}"/>
    <cellStyle name="Comma 2 11 2 2 6 3" xfId="6762" xr:uid="{202FF9B8-3DB3-4FD6-BB2C-A75505F87B8C}"/>
    <cellStyle name="Comma 2 11 2 2 7" xfId="3194" xr:uid="{A718E46F-EB78-4906-90D2-8792BE7160AD}"/>
    <cellStyle name="Comma 2 11 2 2 8" xfId="5294" xr:uid="{3C1AADA2-5087-4F5E-85C2-83280432A00E}"/>
    <cellStyle name="Comma 2 11 2 3" xfId="858" xr:uid="{1BDDFED4-B9B2-4980-A784-DDC88FC6D648}"/>
    <cellStyle name="Comma 2 11 2 3 2" xfId="3306" xr:uid="{1151D1C9-F31B-416C-928B-46F376EDBA28}"/>
    <cellStyle name="Comma 2 11 2 3 3" xfId="5406" xr:uid="{D92199F3-7A87-47BE-A629-7D68D141343E}"/>
    <cellStyle name="Comma 2 11 2 4" xfId="1184" xr:uid="{EDAAACF4-4CA0-48F1-82D2-B4F1D7EC4737}"/>
    <cellStyle name="Comma 2 11 2 5" xfId="1497" xr:uid="{D13658E4-16A3-4615-9B1F-22D9AED30760}"/>
    <cellStyle name="Comma 2 11 2 5 2" xfId="3801" xr:uid="{4D17411C-683A-40C9-B0B5-A3C556A019CD}"/>
    <cellStyle name="Comma 2 11 2 5 3" xfId="5924" xr:uid="{CB89B18B-681B-4D25-8AD7-13C9BFDF8EDC}"/>
    <cellStyle name="Comma 2 11 2 6" xfId="2010" xr:uid="{4AF58470-5A0B-4A40-B356-8163925EE2DC}"/>
    <cellStyle name="Comma 2 11 2 6 2" xfId="4109" xr:uid="{C7D39878-E8B1-41FC-BA1B-BF62ACAA730B}"/>
    <cellStyle name="Comma 2 11 2 6 3" xfId="6273" xr:uid="{F8DB7607-1C2D-4E2F-80DE-09706E8AC7E8}"/>
    <cellStyle name="Comma 2 11 2 7" xfId="2320" xr:uid="{41239BB9-9E1E-40F3-A6E7-4B1C022EB203}"/>
    <cellStyle name="Comma 2 11 2 7 2" xfId="4417" xr:uid="{DF4545D5-8CEB-4734-9F2F-96ECC8E7BFDF}"/>
    <cellStyle name="Comma 2 11 2 7 3" xfId="6581" xr:uid="{D39326BF-5E8B-4EA8-9549-E24287C0E1B6}"/>
    <cellStyle name="Comma 2 11 2 8" xfId="3072" xr:uid="{C07BD088-0F02-4379-B77D-EAFBD6A6E90B}"/>
    <cellStyle name="Comma 2 11 2 9" xfId="5169" xr:uid="{13329101-BF7E-4D51-8E21-54658C0143FB}"/>
    <cellStyle name="Comma 2 11 3" xfId="676" xr:uid="{AD627229-6EF5-482B-880E-FB87A44166F2}"/>
    <cellStyle name="Comma 2 11 3 2" xfId="993" xr:uid="{2899667F-40F6-4E8A-A86E-C16615A7E74D}"/>
    <cellStyle name="Comma 2 11 3 2 2" xfId="3433" xr:uid="{B0A9F79D-613B-490A-860F-57A00F5C60F2}"/>
    <cellStyle name="Comma 2 11 3 2 3" xfId="5536" xr:uid="{EB32938A-D1F6-4D79-A881-800EABC97887}"/>
    <cellStyle name="Comma 2 11 3 3" xfId="1311" xr:uid="{00B252D4-DB0A-445A-85A8-603E1D21948C}"/>
    <cellStyle name="Comma 2 11 3 4" xfId="1626" xr:uid="{3529D2EB-C510-45AA-87E0-B1B5F46B81B8}"/>
    <cellStyle name="Comma 2 11 3 4 2" xfId="3928" xr:uid="{AE98FE82-289A-41D6-858D-DE10FEADB7A0}"/>
    <cellStyle name="Comma 2 11 3 4 3" xfId="6051" xr:uid="{0706A7FB-8AC7-4A06-BF50-452751A8D05F}"/>
    <cellStyle name="Comma 2 11 3 5" xfId="2137" xr:uid="{511BBBF1-E0DB-4B58-8129-97C444D8AB77}"/>
    <cellStyle name="Comma 2 11 3 5 2" xfId="4236" xr:uid="{03AF62E9-60E7-4E33-9DB7-FCFF4B7A5E3D}"/>
    <cellStyle name="Comma 2 11 3 5 3" xfId="6400" xr:uid="{2A8145B7-824F-4311-8BB4-2082DEFCC051}"/>
    <cellStyle name="Comma 2 11 3 6" xfId="2447" xr:uid="{2201BB77-890E-4182-87CF-E9A5F55775A4}"/>
    <cellStyle name="Comma 2 11 3 6 2" xfId="4544" xr:uid="{4930EEC6-0B0B-47BD-8518-5B7020294FB6}"/>
    <cellStyle name="Comma 2 11 3 6 3" xfId="6708" xr:uid="{74BE29EF-110B-4043-8CA9-E5AD9859D159}"/>
    <cellStyle name="Comma 2 11 3 7" xfId="3140" xr:uid="{3971AA41-D0C9-4D8C-B239-A1C1F0666CD2}"/>
    <cellStyle name="Comma 2 11 3 8" xfId="5239" xr:uid="{91FC2FA7-8A66-41FD-A076-20E1A8D464F3}"/>
    <cellStyle name="Comma 2 11 4" xfId="804" xr:uid="{CD99E337-F5BE-48C3-84FF-C61239B14080}"/>
    <cellStyle name="Comma 2 11 4 2" xfId="3252" xr:uid="{70C20052-633F-4DF4-95F8-F0B0B56F76B4}"/>
    <cellStyle name="Comma 2 11 4 3" xfId="5352" xr:uid="{3BED398D-0AD6-4F40-A22C-932E12B403A5}"/>
    <cellStyle name="Comma 2 11 5" xfId="1128" xr:uid="{5CE42196-0C0B-4913-BD64-230A6DB1C8B1}"/>
    <cellStyle name="Comma 2 11 6" xfId="1441" xr:uid="{DCE58A22-906E-4BA3-A62E-D3CB4264BB0E}"/>
    <cellStyle name="Comma 2 11 6 2" xfId="3747" xr:uid="{231F9BC2-9EAB-4971-BD8C-31221332CEB1}"/>
    <cellStyle name="Comma 2 11 6 3" xfId="5870" xr:uid="{6F614C70-25D4-4B8B-8464-EBFCB0630811}"/>
    <cellStyle name="Comma 2 11 7" xfId="1956" xr:uid="{C8E8DEA1-7590-496A-BA66-62A11264FC3B}"/>
    <cellStyle name="Comma 2 11 7 2" xfId="4055" xr:uid="{CB427810-8AF6-4139-8D9A-241AC9B5A04A}"/>
    <cellStyle name="Comma 2 11 7 3" xfId="6219" xr:uid="{6BF27F05-1F78-413B-A13A-2D291A48D5D0}"/>
    <cellStyle name="Comma 2 11 8" xfId="2266" xr:uid="{4DB53460-E06A-454E-821E-BFEC23EECD09}"/>
    <cellStyle name="Comma 2 11 8 2" xfId="4363" xr:uid="{99F04FA2-7E6E-48CC-B105-03716505E7F0}"/>
    <cellStyle name="Comma 2 11 8 3" xfId="6527" xr:uid="{81F1BB06-1CD0-47BB-A58D-47031CC51FDE}"/>
    <cellStyle name="Comma 2 11 9" xfId="3016" xr:uid="{91BB0C95-7FC5-45A1-8350-A023B4F2F1F3}"/>
    <cellStyle name="Comma 2 12" xfId="408" xr:uid="{2825C94C-E31F-42A9-91DB-428423C9CB5B}"/>
    <cellStyle name="Comma 2 12 10" xfId="2556" xr:uid="{2741D245-F766-4EDF-AE18-1BA13512C2E6}"/>
    <cellStyle name="Comma 2 12 10 2" xfId="4649" xr:uid="{D6074F21-D2A0-44C7-BBCF-273F751098A1}"/>
    <cellStyle name="Comma 2 12 10 3" xfId="6813" xr:uid="{2014CB61-33DE-472A-B2B3-4E683A61A870}"/>
    <cellStyle name="Comma 2 12 11" xfId="2768" xr:uid="{8EDA574C-7954-4BCB-A926-A195AD870725}"/>
    <cellStyle name="Comma 2 12 11 2" xfId="4854" xr:uid="{18376594-7A55-4681-B072-A1AC3637F715}"/>
    <cellStyle name="Comma 2 12 11 3" xfId="7018" xr:uid="{50BE02C0-ACDE-49DC-894C-8271F0B94C96}"/>
    <cellStyle name="Comma 2 12 12" xfId="3019" xr:uid="{DD10FB23-4D0A-4E94-A63C-56CDB18D688D}"/>
    <cellStyle name="Comma 2 12 13" xfId="5104" xr:uid="{6214E3BC-5FDB-497C-9927-0E8903DBB24D}"/>
    <cellStyle name="Comma 2 12 14" xfId="5782" xr:uid="{0CE00DB9-DF9C-468A-8D37-F6A4154ED94D}"/>
    <cellStyle name="Comma 2 12 2" xfId="591" xr:uid="{B041B5F5-349E-41D5-9785-53561FBC93BE}"/>
    <cellStyle name="Comma 2 12 2 10" xfId="2799" xr:uid="{6C96122D-5B93-45E2-B4C0-8B11CE952826}"/>
    <cellStyle name="Comma 2 12 2 10 2" xfId="4884" xr:uid="{70EB8ABB-4E15-4950-A157-5CB1279DC8D8}"/>
    <cellStyle name="Comma 2 12 2 10 3" xfId="7048" xr:uid="{92591819-2C97-4A99-A750-10A04CC331D3}"/>
    <cellStyle name="Comma 2 12 2 11" xfId="3075" xr:uid="{D56A67A0-8876-47D1-8739-8D9BA73EEB5C}"/>
    <cellStyle name="Comma 2 12 2 12" xfId="5172" xr:uid="{9ADF7798-9DEF-4087-84A1-9BFAA9476868}"/>
    <cellStyle name="Comma 2 12 2 13" xfId="5095" xr:uid="{0C68B89D-B1C5-4B5F-8A2A-E5B391A7F6AA}"/>
    <cellStyle name="Comma 2 12 2 2" xfId="738" xr:uid="{6FB02E09-FBAA-475A-90E2-7304A1810AD2}"/>
    <cellStyle name="Comma 2 12 2 2 10" xfId="5297" xr:uid="{8F066FD8-E82D-441A-8844-B8C7181100C4}"/>
    <cellStyle name="Comma 2 12 2 2 11" xfId="6140" xr:uid="{A3F0D908-8B78-4E6B-ADA1-2BB91583B65C}"/>
    <cellStyle name="Comma 2 12 2 2 2" xfId="1050" xr:uid="{8F9256EF-3CFA-4BC8-B194-AA4CC57C48A0}"/>
    <cellStyle name="Comma 2 12 2 2 2 2" xfId="3490" xr:uid="{DCEC715B-63E4-48D0-90B1-8800E597FFE2}"/>
    <cellStyle name="Comma 2 12 2 2 2 3" xfId="5593" xr:uid="{0C074B33-180E-4047-BD70-B48CE4C3C6B9}"/>
    <cellStyle name="Comma 2 12 2 2 3" xfId="1368" xr:uid="{486B43B6-6291-4925-9D7D-BDE8C33F2F93}"/>
    <cellStyle name="Comma 2 12 2 2 3 2" xfId="3690" xr:uid="{2585EC56-288F-49FB-AE8B-8EECD121764C}"/>
    <cellStyle name="Comma 2 12 2 2 3 3" xfId="5809" xr:uid="{2FC03A43-BE8B-4087-A5A7-F7069A041248}"/>
    <cellStyle name="Comma 2 12 2 2 4" xfId="1683" xr:uid="{C7A94C03-441F-413C-AE7C-C2585330346D}"/>
    <cellStyle name="Comma 2 12 2 2 4 2" xfId="3985" xr:uid="{39CDF69F-F353-47A8-BB0D-FF4CA3126FEE}"/>
    <cellStyle name="Comma 2 12 2 2 4 3" xfId="6108" xr:uid="{3AA3978C-D559-4A3E-9753-C49917F9A1BE}"/>
    <cellStyle name="Comma 2 12 2 2 5" xfId="2194" xr:uid="{6C241142-B4AE-45C5-BF1C-7EF45B5FAC66}"/>
    <cellStyle name="Comma 2 12 2 2 5 2" xfId="4293" xr:uid="{1845B5FA-B48F-4F68-B64C-192E681194CC}"/>
    <cellStyle name="Comma 2 12 2 2 5 3" xfId="6457" xr:uid="{341572B2-F58E-4E56-BDF5-23B2742636B2}"/>
    <cellStyle name="Comma 2 12 2 2 6" xfId="2504" xr:uid="{2924241E-E5EA-442A-8957-A05196AF6330}"/>
    <cellStyle name="Comma 2 12 2 2 6 2" xfId="4601" xr:uid="{A0A20E75-E3B5-4A80-BC0F-E6048EAE411B}"/>
    <cellStyle name="Comma 2 12 2 2 6 3" xfId="6765" xr:uid="{CF4C1CC8-7515-4F3F-9652-80DBE6EF4746}"/>
    <cellStyle name="Comma 2 12 2 2 7" xfId="2715" xr:uid="{10D42152-B197-4787-830A-08636922100E}"/>
    <cellStyle name="Comma 2 12 2 2 7 2" xfId="4808" xr:uid="{0F738D71-681A-497E-899A-D253FFAE1DD8}"/>
    <cellStyle name="Comma 2 12 2 2 7 3" xfId="6972" xr:uid="{C2E5D2D2-D3BA-4FDC-B378-9CD98822D6D0}"/>
    <cellStyle name="Comma 2 12 2 2 8" xfId="2928" xr:uid="{32F93D75-FE5F-4CE9-A14C-7F6495389172}"/>
    <cellStyle name="Comma 2 12 2 2 8 2" xfId="5013" xr:uid="{95D3F4DB-7F64-418D-AFF3-C690B1BE3E5D}"/>
    <cellStyle name="Comma 2 12 2 2 8 3" xfId="7177" xr:uid="{8E2D2069-6EF2-498C-B307-B46AF9920E24}"/>
    <cellStyle name="Comma 2 12 2 2 9" xfId="3197" xr:uid="{08876F10-2675-4C25-9090-9AA78BA019CD}"/>
    <cellStyle name="Comma 2 12 2 3" xfId="932" xr:uid="{7D5E711A-E111-4E03-9381-8A467052AE4F}"/>
    <cellStyle name="Comma 2 12 2 3 10" xfId="6112" xr:uid="{68CD2154-42E2-429D-81AD-2B2D41584858}"/>
    <cellStyle name="Comma 2 12 2 3 2" xfId="1250" xr:uid="{3F73E20B-08A0-428A-8644-900CB6B84BDA}"/>
    <cellStyle name="Comma 2 12 2 3 2 2" xfId="3623" xr:uid="{9449C786-4461-4B04-ADD5-7472C0F5ABA7}"/>
    <cellStyle name="Comma 2 12 2 3 2 3" xfId="5735" xr:uid="{17012841-21AB-454A-B663-F86563A32B51}"/>
    <cellStyle name="Comma 2 12 2 3 3" xfId="1565" xr:uid="{3E275FC6-473B-412D-9FAB-AFF09E0CF5FC}"/>
    <cellStyle name="Comma 2 12 2 3 3 2" xfId="3867" xr:uid="{3E037B18-8BB6-4D01-97A0-E6080975E207}"/>
    <cellStyle name="Comma 2 12 2 3 3 3" xfId="5990" xr:uid="{8B024DC0-AFD0-4D81-AAA4-4606DC80DBDE}"/>
    <cellStyle name="Comma 2 12 2 3 4" xfId="2076" xr:uid="{4733E0A1-E10A-4E36-9DE1-646DC7CF9BB6}"/>
    <cellStyle name="Comma 2 12 2 3 4 2" xfId="4175" xr:uid="{1820A9F4-7C7A-4F73-BF02-70A206C6548C}"/>
    <cellStyle name="Comma 2 12 2 3 4 3" xfId="6339" xr:uid="{8289D4AA-3966-4F8F-99E8-8B6D9095D83F}"/>
    <cellStyle name="Comma 2 12 2 3 5" xfId="2386" xr:uid="{9F201EE7-CE4F-4497-BB5B-125772E9452F}"/>
    <cellStyle name="Comma 2 12 2 3 5 2" xfId="4483" xr:uid="{9D13485B-A8F8-4CD7-91C5-24F87EDE4AF2}"/>
    <cellStyle name="Comma 2 12 2 3 5 3" xfId="6647" xr:uid="{14564672-1405-4F5F-B522-DE99EDA953E7}"/>
    <cellStyle name="Comma 2 12 2 3 6" xfId="2648" xr:uid="{7EFE899C-89A4-4553-AD35-4ECC1DB22303}"/>
    <cellStyle name="Comma 2 12 2 3 6 2" xfId="4741" xr:uid="{E6453BB5-DD3E-4EB8-AE8B-A996664A3DD1}"/>
    <cellStyle name="Comma 2 12 2 3 6 3" xfId="6905" xr:uid="{7EDE1687-20AC-4451-84FA-8B52F9C561DE}"/>
    <cellStyle name="Comma 2 12 2 3 7" xfId="2861" xr:uid="{1099137A-A48F-45A9-AD07-D72FA00CCA9E}"/>
    <cellStyle name="Comma 2 12 2 3 7 2" xfId="4946" xr:uid="{D04F1D0A-6B83-4B11-BE51-51981FD174C7}"/>
    <cellStyle name="Comma 2 12 2 3 7 3" xfId="7110" xr:uid="{3AB4449B-1667-4FB0-A0FF-D780C3EBB729}"/>
    <cellStyle name="Comma 2 12 2 3 8" xfId="3372" xr:uid="{B8DF7A29-5A04-41DD-8ABC-2E26CA428E15}"/>
    <cellStyle name="Comma 2 12 2 3 9" xfId="5475" xr:uid="{BBA67862-A6B8-414B-96D4-B7AA77F784C5}"/>
    <cellStyle name="Comma 2 12 2 4" xfId="861" xr:uid="{921C5916-20DB-4A50-BCBE-D66B990190C0}"/>
    <cellStyle name="Comma 2 12 2 4 2" xfId="3309" xr:uid="{A00B5E54-002C-4D66-8BE6-8F83315AE9C6}"/>
    <cellStyle name="Comma 2 12 2 4 3" xfId="5409" xr:uid="{25493D9D-E3E9-4CB6-8610-373BC87F4E1B}"/>
    <cellStyle name="Comma 2 12 2 5" xfId="1187" xr:uid="{5C32A9AD-4BBE-4EB0-A567-DCD48EB53806}"/>
    <cellStyle name="Comma 2 12 2 5 2" xfId="3561" xr:uid="{73783338-E604-4FF6-9FF7-A3004CD26D28}"/>
    <cellStyle name="Comma 2 12 2 5 3" xfId="5673" xr:uid="{C3A01419-17D9-45AA-BB98-B079A2FCA204}"/>
    <cellStyle name="Comma 2 12 2 6" xfId="1500" xr:uid="{8955643F-F7F8-4020-AD4D-E7B99B8CE8CE}"/>
    <cellStyle name="Comma 2 12 2 6 2" xfId="3804" xr:uid="{1801D511-3B7F-4147-8E73-EEE8443BC321}"/>
    <cellStyle name="Comma 2 12 2 6 3" xfId="5927" xr:uid="{FB99C7AF-9DEA-4D11-87CF-FE58E8FCCCC7}"/>
    <cellStyle name="Comma 2 12 2 7" xfId="2013" xr:uid="{DF21CB16-94A5-4EED-BAB8-F66D657B081A}"/>
    <cellStyle name="Comma 2 12 2 7 2" xfId="4112" xr:uid="{7DBF8ADB-7D73-48C5-9F83-E0492A8CB7A2}"/>
    <cellStyle name="Comma 2 12 2 7 3" xfId="6276" xr:uid="{8867814C-96F1-4AE6-88AF-B5632713AE1D}"/>
    <cellStyle name="Comma 2 12 2 8" xfId="2323" xr:uid="{64FF4B69-9C42-4BA2-8A09-7391221A1421}"/>
    <cellStyle name="Comma 2 12 2 8 2" xfId="4420" xr:uid="{FD5AD533-B83F-421E-BA83-337883FDDEB1}"/>
    <cellStyle name="Comma 2 12 2 8 3" xfId="6584" xr:uid="{6FCE9AB6-31D4-47A3-9901-75CB47F71783}"/>
    <cellStyle name="Comma 2 12 2 9" xfId="2586" xr:uid="{47EE50C6-5321-44A1-BF41-A2EC8ABC1D7A}"/>
    <cellStyle name="Comma 2 12 2 9 2" xfId="4679" xr:uid="{F290FD05-893F-4D6B-930C-F76676F75533}"/>
    <cellStyle name="Comma 2 12 2 9 3" xfId="6843" xr:uid="{4C78AB4A-9336-4F73-B227-94A4BBA06029}"/>
    <cellStyle name="Comma 2 12 3" xfId="679" xr:uid="{1FB8165F-0DA9-473B-B46D-7D96878FC4A9}"/>
    <cellStyle name="Comma 2 12 3 10" xfId="5242" xr:uid="{97E9D808-3485-4755-B2E8-22CB15DCA969}"/>
    <cellStyle name="Comma 2 12 3 11" xfId="6151" xr:uid="{00612A25-4664-4981-BE88-AEE2A204E632}"/>
    <cellStyle name="Comma 2 12 3 2" xfId="996" xr:uid="{1B8E0EDC-2787-4BCE-84BE-B555BD4DA762}"/>
    <cellStyle name="Comma 2 12 3 2 2" xfId="3436" xr:uid="{4C43E0AB-208B-4998-ADC4-30C548896610}"/>
    <cellStyle name="Comma 2 12 3 2 3" xfId="5539" xr:uid="{3E811266-C314-4C6F-81A7-D0F56E53E44D}"/>
    <cellStyle name="Comma 2 12 3 3" xfId="1314" xr:uid="{149E8144-6E49-4A87-A7E3-D4F05C37E907}"/>
    <cellStyle name="Comma 2 12 3 3 2" xfId="3660" xr:uid="{0693C7B9-79D9-4062-8370-BA396A0D5890}"/>
    <cellStyle name="Comma 2 12 3 3 3" xfId="5775" xr:uid="{3EF94EB5-0B41-47FD-B1E2-D3533BF72A46}"/>
    <cellStyle name="Comma 2 12 3 4" xfId="1629" xr:uid="{38E1F346-53D5-468A-8EB6-9096F4A23A43}"/>
    <cellStyle name="Comma 2 12 3 4 2" xfId="3931" xr:uid="{5253CE90-53B4-4F69-814A-0351968CA98A}"/>
    <cellStyle name="Comma 2 12 3 4 3" xfId="6054" xr:uid="{225FF406-A97C-4AB5-AED9-47C83722BC55}"/>
    <cellStyle name="Comma 2 12 3 5" xfId="2140" xr:uid="{933404BC-A25E-45A0-9539-F751FE50AC1D}"/>
    <cellStyle name="Comma 2 12 3 5 2" xfId="4239" xr:uid="{B36EB022-6092-40EA-BAFC-B955442EE6DD}"/>
    <cellStyle name="Comma 2 12 3 5 3" xfId="6403" xr:uid="{CCE39CBD-8987-4AA7-8DD0-1001B3D9E1E1}"/>
    <cellStyle name="Comma 2 12 3 6" xfId="2450" xr:uid="{EDA2E008-9398-473C-9D7D-89E37F41EAD5}"/>
    <cellStyle name="Comma 2 12 3 6 2" xfId="4547" xr:uid="{F0B76E27-C36A-4D4E-8385-09ADA705C6BD}"/>
    <cellStyle name="Comma 2 12 3 6 3" xfId="6711" xr:uid="{6FBC476E-81F8-4DA8-81ED-2EFCB9083CF4}"/>
    <cellStyle name="Comma 2 12 3 7" xfId="2685" xr:uid="{D5ABC7D7-BC6E-4042-9CD7-0905A0F4B236}"/>
    <cellStyle name="Comma 2 12 3 7 2" xfId="4778" xr:uid="{D8B09711-8200-4551-9F03-49F39F7C1D4B}"/>
    <cellStyle name="Comma 2 12 3 7 3" xfId="6942" xr:uid="{3B3D0535-C991-473D-8561-3C884331C119}"/>
    <cellStyle name="Comma 2 12 3 8" xfId="2898" xr:uid="{D704A92F-6F6B-41D0-B91F-77ED31FB10D3}"/>
    <cellStyle name="Comma 2 12 3 8 2" xfId="4983" xr:uid="{03D84650-919E-4495-B4BC-8ED56105953D}"/>
    <cellStyle name="Comma 2 12 3 8 3" xfId="7147" xr:uid="{75B33FB1-E96F-4764-9486-D2738361D345}"/>
    <cellStyle name="Comma 2 12 3 9" xfId="3143" xr:uid="{AC9638D6-02C6-4E38-8EBB-2767A8E2956E}"/>
    <cellStyle name="Comma 2 12 4" xfId="900" xr:uid="{E0AA29EB-6D46-41AD-89AB-E3277FF64C01}"/>
    <cellStyle name="Comma 2 12 4 10" xfId="5032" xr:uid="{887A7B98-0FC3-4B84-B47D-1F8C93863499}"/>
    <cellStyle name="Comma 2 12 4 2" xfId="1218" xr:uid="{4AA65F6B-E1B2-4ADA-824D-20C4B50E281B}"/>
    <cellStyle name="Comma 2 12 4 2 2" xfId="3591" xr:uid="{DDAEFBDC-2594-46AC-81C8-D079C6AEFA2D}"/>
    <cellStyle name="Comma 2 12 4 2 3" xfId="5703" xr:uid="{4F3B2D39-9A10-4F0C-974B-F9A8D83288C5}"/>
    <cellStyle name="Comma 2 12 4 3" xfId="1533" xr:uid="{CB01A27D-5530-415F-94B7-C114A0FF5611}"/>
    <cellStyle name="Comma 2 12 4 3 2" xfId="3835" xr:uid="{B6646776-167F-46B3-BFB4-FE429D38B143}"/>
    <cellStyle name="Comma 2 12 4 3 3" xfId="5958" xr:uid="{E6DFDC9C-E866-4DE8-89CD-A979BF16D856}"/>
    <cellStyle name="Comma 2 12 4 4" xfId="2044" xr:uid="{385777B9-780B-4EAF-8181-A0C9F22C5941}"/>
    <cellStyle name="Comma 2 12 4 4 2" xfId="4143" xr:uid="{DE8282A4-CCEF-475A-9801-42A728085115}"/>
    <cellStyle name="Comma 2 12 4 4 3" xfId="6307" xr:uid="{3939DF0C-5FF9-4C30-821B-4668FDB729FA}"/>
    <cellStyle name="Comma 2 12 4 5" xfId="2354" xr:uid="{9DE4A7B4-D818-47B2-9FE9-1DF891F06A6A}"/>
    <cellStyle name="Comma 2 12 4 5 2" xfId="4451" xr:uid="{0F3518FB-8D42-44FF-BE0E-75B73312B183}"/>
    <cellStyle name="Comma 2 12 4 5 3" xfId="6615" xr:uid="{54A8C487-A48C-400D-9E49-70BAFCE62965}"/>
    <cellStyle name="Comma 2 12 4 6" xfId="2616" xr:uid="{94643480-DB9E-4608-ACAD-64A60C4499ED}"/>
    <cellStyle name="Comma 2 12 4 6 2" xfId="4709" xr:uid="{639EC439-FE6D-457B-B87F-F91B2726B182}"/>
    <cellStyle name="Comma 2 12 4 6 3" xfId="6873" xr:uid="{46B0BA7D-AD39-4A27-8D3E-721D98C8D0E4}"/>
    <cellStyle name="Comma 2 12 4 7" xfId="2829" xr:uid="{A339BCB5-9B5D-4832-A60E-26EA3841CE5E}"/>
    <cellStyle name="Comma 2 12 4 7 2" xfId="4914" xr:uid="{9445D900-005A-47E8-A6F5-047CE7C2B3EF}"/>
    <cellStyle name="Comma 2 12 4 7 3" xfId="7078" xr:uid="{AD7C24AA-E942-4D91-B5AB-46054363B9F9}"/>
    <cellStyle name="Comma 2 12 4 8" xfId="3340" xr:uid="{47B4F782-4115-4AEE-8B77-06D6364604E8}"/>
    <cellStyle name="Comma 2 12 4 9" xfId="5443" xr:uid="{F6246B4B-9D32-4C43-896B-278A14B6C568}"/>
    <cellStyle name="Comma 2 12 5" xfId="807" xr:uid="{AB845F06-D5AA-4FE9-8F45-65725196CA4F}"/>
    <cellStyle name="Comma 2 12 5 2" xfId="3255" xr:uid="{58FE4D01-A556-4B9F-AF41-E579736FBA53}"/>
    <cellStyle name="Comma 2 12 5 3" xfId="5355" xr:uid="{FBBCDD86-E0EE-4EAF-947C-DC0BB381C020}"/>
    <cellStyle name="Comma 2 12 6" xfId="1131" xr:uid="{FD043629-2034-4F2D-BF7B-62A011DB1DBC}"/>
    <cellStyle name="Comma 2 12 6 2" xfId="3531" xr:uid="{1D9EF724-A4A1-48F2-9DB2-44424613FC7E}"/>
    <cellStyle name="Comma 2 12 6 3" xfId="5639" xr:uid="{0807A400-2BFC-475E-AD82-B4A44452B0FF}"/>
    <cellStyle name="Comma 2 12 7" xfId="1444" xr:uid="{8E65F32A-B6E2-4183-9E62-DF9A865CF55C}"/>
    <cellStyle name="Comma 2 12 7 2" xfId="3750" xr:uid="{51D91F7F-24EB-446A-900E-4D31AF5EF43B}"/>
    <cellStyle name="Comma 2 12 7 3" xfId="5873" xr:uid="{4331F7E4-5555-4737-BC1D-AA1784B5D20E}"/>
    <cellStyle name="Comma 2 12 8" xfId="1959" xr:uid="{D172F6A1-0A14-4A23-97BE-F43DB571755B}"/>
    <cellStyle name="Comma 2 12 8 2" xfId="4058" xr:uid="{CC21D099-DDDC-42A6-945A-788B7D87FC66}"/>
    <cellStyle name="Comma 2 12 8 3" xfId="6222" xr:uid="{5EEDFACC-DEE5-4797-8F14-8A09EA6AF21B}"/>
    <cellStyle name="Comma 2 12 9" xfId="2269" xr:uid="{87D8197F-92AD-41B4-96A9-661F9B701863}"/>
    <cellStyle name="Comma 2 12 9 2" xfId="4366" xr:uid="{AEF381DD-31A1-4262-B42E-BFDBE4D167FA}"/>
    <cellStyle name="Comma 2 12 9 3" xfId="6530" xr:uid="{750E9EB1-FFBD-42C8-BFE0-E9B0F2DEE2F4}"/>
    <cellStyle name="Comma 2 13" xfId="501" xr:uid="{B4F0BED5-A70E-48D2-805E-BCB5AD8B9A1E}"/>
    <cellStyle name="Comma 2 13 10" xfId="5121" xr:uid="{6C0121C7-8B1C-4E05-8551-3DE7660C5F6D}"/>
    <cellStyle name="Comma 2 13 2" xfId="604" xr:uid="{BD4B82DD-7DD1-4F58-B2D5-8E63CCB22665}"/>
    <cellStyle name="Comma 2 13 2 2" xfId="687" xr:uid="{2E8F3869-BD37-4C01-A254-B753F60166FF}"/>
    <cellStyle name="Comma 2 13 2 2 2" xfId="1001" xr:uid="{F02568B2-0288-42B2-8282-2B33C98C7F6C}"/>
    <cellStyle name="Comma 2 13 2 2 2 2" xfId="3441" xr:uid="{20AFD035-7EC5-4FF2-8608-B0B7E7CD661E}"/>
    <cellStyle name="Comma 2 13 2 2 2 3" xfId="5544" xr:uid="{FEE51608-6727-4732-8FEB-5F70F039D348}"/>
    <cellStyle name="Comma 2 13 2 2 3" xfId="1319" xr:uid="{16834AE3-C259-422D-850B-402AB350B5F1}"/>
    <cellStyle name="Comma 2 13 2 2 4" xfId="1634" xr:uid="{B47F90D4-0645-4B29-881B-622B0BEED183}"/>
    <cellStyle name="Comma 2 13 2 2 4 2" xfId="3936" xr:uid="{3D994004-526F-4CEF-AAD3-F9C651061CA3}"/>
    <cellStyle name="Comma 2 13 2 2 4 3" xfId="6059" xr:uid="{9A28AB1B-F74F-44C8-A230-75A00FCDE7FC}"/>
    <cellStyle name="Comma 2 13 2 2 5" xfId="2145" xr:uid="{39C2B6E8-D6D4-4284-BF83-CAAC900F3D6F}"/>
    <cellStyle name="Comma 2 13 2 2 5 2" xfId="4244" xr:uid="{A9DD3C01-23DA-41ED-B04A-5F3CE403CC3C}"/>
    <cellStyle name="Comma 2 13 2 2 5 3" xfId="6408" xr:uid="{1A23A5BF-CAC2-437E-856C-CD386BFBCCAA}"/>
    <cellStyle name="Comma 2 13 2 2 6" xfId="2455" xr:uid="{84ED278C-43DD-4821-A7BA-5FCA0412BE2A}"/>
    <cellStyle name="Comma 2 13 2 2 6 2" xfId="4552" xr:uid="{8FAFC6F0-2C78-45E9-A71A-7B297410986F}"/>
    <cellStyle name="Comma 2 13 2 2 6 3" xfId="6716" xr:uid="{D70488AE-6199-42BD-B6B9-601491EEC116}"/>
    <cellStyle name="Comma 2 13 2 2 7" xfId="3148" xr:uid="{810F606D-349B-41F5-AB31-EEE430BBD305}"/>
    <cellStyle name="Comma 2 13 2 2 8" xfId="5247" xr:uid="{A23A8748-39FC-4263-8406-E45A50E44EA3}"/>
    <cellStyle name="Comma 2 13 2 3" xfId="812" xr:uid="{265EC6F3-8F48-497D-A42B-C3A57EE34FA5}"/>
    <cellStyle name="Comma 2 13 2 3 2" xfId="3260" xr:uid="{430C0DAD-BF15-4A83-92AE-2E454C3110A2}"/>
    <cellStyle name="Comma 2 13 2 3 3" xfId="5360" xr:uid="{32373554-FF1B-44BE-BA90-95726C3CDCDC}"/>
    <cellStyle name="Comma 2 13 2 4" xfId="1138" xr:uid="{0FA7A15B-9B3C-42A3-8CE0-B70A8AAB7ED3}"/>
    <cellStyle name="Comma 2 13 2 5" xfId="1451" xr:uid="{7631E36F-A0CE-4940-81F3-2FB7F94BF941}"/>
    <cellStyle name="Comma 2 13 2 5 2" xfId="3755" xr:uid="{04A1A933-A980-4C4B-B4A4-FD6D3644C3FD}"/>
    <cellStyle name="Comma 2 13 2 5 3" xfId="5878" xr:uid="{FC65542B-AA6A-4631-B922-8E6AEF435AFD}"/>
    <cellStyle name="Comma 2 13 2 6" xfId="1964" xr:uid="{8858747A-DB37-47A9-BE71-B0A953636A50}"/>
    <cellStyle name="Comma 2 13 2 6 2" xfId="4063" xr:uid="{F1D91206-F6B4-43F5-A594-F835BBFC2FB4}"/>
    <cellStyle name="Comma 2 13 2 6 3" xfId="6227" xr:uid="{96445AEF-708B-44FB-9E0A-079634E092FD}"/>
    <cellStyle name="Comma 2 13 2 7" xfId="2274" xr:uid="{34DCBCCA-3EB1-46CF-976D-FBC11498D8B9}"/>
    <cellStyle name="Comma 2 13 2 7 2" xfId="4371" xr:uid="{C39679BA-13AE-446A-B3A6-15DA247A950C}"/>
    <cellStyle name="Comma 2 13 2 7 3" xfId="6535" xr:uid="{6E8190E6-3CD5-462F-99F3-25065B997ECF}"/>
    <cellStyle name="Comma 2 13 2 8" xfId="3078" xr:uid="{F8A5720D-829B-470F-BC90-6A27D8C37F8E}"/>
    <cellStyle name="Comma 2 13 2 9" xfId="5175" xr:uid="{CAED9BD7-1C5A-4A22-93D8-5231F484AC95}"/>
    <cellStyle name="Comma 2 13 3" xfId="625" xr:uid="{CE39E882-B918-428D-B4AD-64445C0C7F5E}"/>
    <cellStyle name="Comma 2 13 3 2" xfId="945" xr:uid="{3F26F64D-1E2A-443E-8693-05F17A83524B}"/>
    <cellStyle name="Comma 2 13 3 2 2" xfId="3385" xr:uid="{8CE0AB93-1FDC-47DE-9BE4-DE4E13397C1A}"/>
    <cellStyle name="Comma 2 13 3 2 3" xfId="5488" xr:uid="{377E705F-A2FC-43CA-9CCB-FD6945C6E9C8}"/>
    <cellStyle name="Comma 2 13 3 3" xfId="1263" xr:uid="{AA0C9094-0BDB-4394-AF14-88BB899ED15D}"/>
    <cellStyle name="Comma 2 13 3 4" xfId="1578" xr:uid="{D1661F7D-693C-4661-9883-401C76701D3F}"/>
    <cellStyle name="Comma 2 13 3 4 2" xfId="3880" xr:uid="{94546D4F-D151-42AA-A0D3-C1DDB2685934}"/>
    <cellStyle name="Comma 2 13 3 4 3" xfId="6003" xr:uid="{A847CC46-3728-41C0-B60A-18B111BDDF3A}"/>
    <cellStyle name="Comma 2 13 3 5" xfId="2089" xr:uid="{95C44433-2062-44A3-B993-89E5FDECCF4B}"/>
    <cellStyle name="Comma 2 13 3 5 2" xfId="4188" xr:uid="{9C0BE633-637B-4309-AD2C-8B598E65EFB5}"/>
    <cellStyle name="Comma 2 13 3 5 3" xfId="6352" xr:uid="{C50C70B1-36DC-4F40-ABFC-10B60F56B8A2}"/>
    <cellStyle name="Comma 2 13 3 6" xfId="2399" xr:uid="{79BA12F0-C085-4329-B02B-ABE649C064D9}"/>
    <cellStyle name="Comma 2 13 3 6 2" xfId="4496" xr:uid="{92A6A3FE-E2DA-4233-B091-B83163075C70}"/>
    <cellStyle name="Comma 2 13 3 6 3" xfId="6660" xr:uid="{D06D969A-6503-4165-BACC-04DB873A60BA}"/>
    <cellStyle name="Comma 2 13 3 7" xfId="3092" xr:uid="{21FBDAC4-5AF4-4A33-904E-C42327F484C4}"/>
    <cellStyle name="Comma 2 13 3 8" xfId="5190" xr:uid="{A42089A7-1338-46B7-A2F4-430001997E33}"/>
    <cellStyle name="Comma 2 13 4" xfId="756" xr:uid="{B66204A4-6824-4DD5-9EB2-ECD6E3056D6B}"/>
    <cellStyle name="Comma 2 13 4 2" xfId="3204" xr:uid="{012D1652-2D0A-4AEC-A55E-E5100EAEC71F}"/>
    <cellStyle name="Comma 2 13 4 3" xfId="5304" xr:uid="{66ADF560-C20F-4205-BAA1-57C9128AE747}"/>
    <cellStyle name="Comma 2 13 5" xfId="1079" xr:uid="{1BFE2CBE-5AB9-48C8-BCFE-75B17E78213C}"/>
    <cellStyle name="Comma 2 13 6" xfId="1390" xr:uid="{BB687641-46D7-4FFE-A873-AC3DC969D138}"/>
    <cellStyle name="Comma 2 13 6 2" xfId="3699" xr:uid="{67521CDD-4C5F-40D1-952A-B4E114645AD3}"/>
    <cellStyle name="Comma 2 13 6 3" xfId="5822" xr:uid="{63323079-3B99-4729-9653-8BBC5D481A1E}"/>
    <cellStyle name="Comma 2 13 7" xfId="1908" xr:uid="{C6E7B98C-6999-4400-946A-5CAD7B9E17BF}"/>
    <cellStyle name="Comma 2 13 7 2" xfId="4007" xr:uid="{27E52C1C-62B4-4A9C-B741-4850CF90DB54}"/>
    <cellStyle name="Comma 2 13 7 3" xfId="6171" xr:uid="{37B6D592-1BB9-4ECC-8E11-4D907BB46F4F}"/>
    <cellStyle name="Comma 2 13 8" xfId="2218" xr:uid="{FD12656D-3807-4AB2-9C9B-31965090F814}"/>
    <cellStyle name="Comma 2 13 8 2" xfId="4315" xr:uid="{668F9615-380F-4085-9A31-547FE73344FB}"/>
    <cellStyle name="Comma 2 13 8 3" xfId="6479" xr:uid="{FE07991D-056B-46AC-BD7C-ECDECE4919E6}"/>
    <cellStyle name="Comma 2 13 9" xfId="3024" xr:uid="{2EC0C80F-6DB8-44FB-98C9-447E1EE81E29}"/>
    <cellStyle name="Comma 2 14" xfId="611" xr:uid="{5EC95F43-3FBA-49B8-9F9B-D780D1E7F92D}"/>
    <cellStyle name="Comma 2 14 2" xfId="937" xr:uid="{F366317B-E424-4F2B-9D47-936AF4DB1398}"/>
    <cellStyle name="Comma 2 14 2 2" xfId="3377" xr:uid="{24FEBD6F-9270-4C31-AF04-18D629BDC034}"/>
    <cellStyle name="Comma 2 14 2 3" xfId="5480" xr:uid="{6887AD79-EA7E-4679-958B-9F40DD87078E}"/>
    <cellStyle name="Comma 2 14 3" xfId="1255" xr:uid="{FB06A002-5505-4607-91FC-8B2D7D2ABEDC}"/>
    <cellStyle name="Comma 2 14 4" xfId="1570" xr:uid="{8FE23518-0ABC-42D3-BCEC-E02CC1AFD5A7}"/>
    <cellStyle name="Comma 2 14 4 2" xfId="3872" xr:uid="{D429A905-6F50-44B5-A968-9FEF08D4381F}"/>
    <cellStyle name="Comma 2 14 4 3" xfId="5995" xr:uid="{60941A77-1115-4D64-ACC6-9EF57410018D}"/>
    <cellStyle name="Comma 2 14 5" xfId="2081" xr:uid="{1D922B29-B010-40E7-8D2C-0400FFDF3546}"/>
    <cellStyle name="Comma 2 14 5 2" xfId="4180" xr:uid="{74E6272A-3754-440C-8F85-39835C37A036}"/>
    <cellStyle name="Comma 2 14 5 3" xfId="6344" xr:uid="{2746E284-EB42-4E62-BBA2-43DCC0661D6C}"/>
    <cellStyle name="Comma 2 14 6" xfId="2391" xr:uid="{ED4E72EC-C3C0-467E-941B-C3C38A669784}"/>
    <cellStyle name="Comma 2 14 6 2" xfId="4488" xr:uid="{5C89B875-C1C1-459A-94C0-5D5B414F14BC}"/>
    <cellStyle name="Comma 2 14 6 3" xfId="6652" xr:uid="{12739F5C-3438-46B3-AD03-D4140BA25F9D}"/>
    <cellStyle name="Comma 2 14 7" xfId="3084" xr:uid="{D02577AF-7ABA-4B49-A9C3-D1CBD2B78ADC}"/>
    <cellStyle name="Comma 2 14 8" xfId="5181" xr:uid="{E340A317-4600-4798-B07F-A68F51DA5E64}"/>
    <cellStyle name="Comma 2 15" xfId="615" xr:uid="{21D4A4DD-1916-4E10-B134-629BA0CF3BDE}"/>
    <cellStyle name="Comma 2 15 10" xfId="5184" xr:uid="{BB12D192-59AE-463A-8E2C-2002C3BD10EB}"/>
    <cellStyle name="Comma 2 15 11" xfId="5117" xr:uid="{A5EE5A86-D7AB-484A-A054-1B71E52344A2}"/>
    <cellStyle name="Comma 2 15 2" xfId="940" xr:uid="{84121C28-1447-489D-BF6D-7B558E3B28FD}"/>
    <cellStyle name="Comma 2 15 2 2" xfId="3380" xr:uid="{C02E9B19-1736-425E-B1E2-F4F139430239}"/>
    <cellStyle name="Comma 2 15 2 3" xfId="5483" xr:uid="{0AEB2FFA-B85A-481F-B7A3-99A592CC40F7}"/>
    <cellStyle name="Comma 2 15 3" xfId="1258" xr:uid="{F37E6780-395E-4448-942E-68D3267795A4}"/>
    <cellStyle name="Comma 2 15 3 2" xfId="3628" xr:uid="{5CF18618-C3FC-4C80-A110-D3C965690FED}"/>
    <cellStyle name="Comma 2 15 3 3" xfId="5740" xr:uid="{DC42B53E-69E3-4955-98C5-0D0CFF9A97C0}"/>
    <cellStyle name="Comma 2 15 4" xfId="1573" xr:uid="{CBBD334F-CFFC-492E-8FD4-C1044179A1FE}"/>
    <cellStyle name="Comma 2 15 4 2" xfId="3875" xr:uid="{8FFCD889-CF68-40FF-AC6A-B8CF737B0BEC}"/>
    <cellStyle name="Comma 2 15 4 3" xfId="5998" xr:uid="{1F59196F-BA8F-4ACB-AB1F-CEB044C1F3D5}"/>
    <cellStyle name="Comma 2 15 5" xfId="2084" xr:uid="{DAD71149-EAD5-4480-8769-44DB694DD0D9}"/>
    <cellStyle name="Comma 2 15 5 2" xfId="4183" xr:uid="{80F78B58-6114-4627-85C8-AF0862F701A0}"/>
    <cellStyle name="Comma 2 15 5 3" xfId="6347" xr:uid="{3A9F06C4-8C4A-46B1-81E4-636C4EF0E728}"/>
    <cellStyle name="Comma 2 15 6" xfId="2394" xr:uid="{18E812AA-36A8-4555-99F4-3D37785F55ED}"/>
    <cellStyle name="Comma 2 15 6 2" xfId="4491" xr:uid="{00CC74FD-4911-4C00-9901-FFE26DA0FF66}"/>
    <cellStyle name="Comma 2 15 6 3" xfId="6655" xr:uid="{BBE13337-A580-4CE1-B5A5-17F435A26D70}"/>
    <cellStyle name="Comma 2 15 7" xfId="2653" xr:uid="{E73A58F4-61A1-4F9F-A4B0-9CE429A88943}"/>
    <cellStyle name="Comma 2 15 7 2" xfId="4746" xr:uid="{F514F14C-D1C8-4F6D-8FF4-E8B82A1E7491}"/>
    <cellStyle name="Comma 2 15 7 3" xfId="6910" xr:uid="{C38526C9-D954-40BE-BF44-C6F6CD1EA82B}"/>
    <cellStyle name="Comma 2 15 8" xfId="2866" xr:uid="{9825E496-68A8-43BD-83F7-3A002CD44152}"/>
    <cellStyle name="Comma 2 15 8 2" xfId="4951" xr:uid="{573731EB-D86A-46D8-A290-1017EA0CA394}"/>
    <cellStyle name="Comma 2 15 8 3" xfId="7115" xr:uid="{D0C8725D-E58B-4D23-A153-4038376EE1BD}"/>
    <cellStyle name="Comma 2 15 9" xfId="3087" xr:uid="{92C33DA3-61FF-4B91-8E3C-173FC4320E19}"/>
    <cellStyle name="Comma 2 16" xfId="751" xr:uid="{BB2B6C49-64CB-4ED5-8D79-1B56D093FD88}"/>
    <cellStyle name="Comma 2 16 2" xfId="3200" xr:uid="{5C75E736-0496-4EC8-BA82-E06BE63F96DD}"/>
    <cellStyle name="Comma 2 16 3" xfId="5300" xr:uid="{9BC00B17-C134-4479-B853-91E793AB0B17}"/>
    <cellStyle name="Comma 2 17" xfId="1064" xr:uid="{D878FE75-FFC2-49BB-91A4-4D5488858F7F}"/>
    <cellStyle name="Comma 2 17 2" xfId="3495" xr:uid="{DB3762E9-DDFC-45CD-A4D8-D8C36EDE6EF7}"/>
    <cellStyle name="Comma 2 17 3" xfId="5598" xr:uid="{F47C316A-FDC3-4EF2-816D-3790D862F924}"/>
    <cellStyle name="Comma 2 18" xfId="1068" xr:uid="{BE6170CA-C5F1-402E-9AE8-F62BC2386362}"/>
    <cellStyle name="Comma 2 18 2" xfId="3498" xr:uid="{D123968E-792A-4337-A6E0-5529FE2ED9B7}"/>
    <cellStyle name="Comma 2 18 3" xfId="5601" xr:uid="{03D8DFA0-9B26-47B6-83A0-DBE250799B7B}"/>
    <cellStyle name="Comma 2 19" xfId="1382" xr:uid="{36C4FFA1-424E-4BD0-83E2-A2C74A2910B8}"/>
    <cellStyle name="Comma 2 19 2" xfId="3694" xr:uid="{BDFF3978-5323-4A95-ABB7-A2B443727EEE}"/>
    <cellStyle name="Comma 2 19 3" xfId="5816" xr:uid="{DB55A094-136F-4FE4-BEB9-1DB866F69939}"/>
    <cellStyle name="Comma 2 2" xfId="118" xr:uid="{7BD274D9-1463-4EEE-9EDF-B713D573E42D}"/>
    <cellStyle name="Comma 2 2 10" xfId="2528" xr:uid="{9BCD4FFF-B228-4DD6-B808-C4FBE0A09F9C}"/>
    <cellStyle name="Comma 2 2 10 2" xfId="4621" xr:uid="{E9A7A116-E9FD-4FB4-8429-BAD87587002B}"/>
    <cellStyle name="Comma 2 2 10 3" xfId="6785" xr:uid="{D2BF6200-8411-4657-AA66-982146150D9C}"/>
    <cellStyle name="Comma 2 2 11" xfId="2739" xr:uid="{C11708F1-512A-4D05-845A-CACE8B879349}"/>
    <cellStyle name="Comma 2 2 11 2" xfId="4826" xr:uid="{B7B2481E-2ED5-4BCF-88BD-E34B65250E04}"/>
    <cellStyle name="Comma 2 2 11 3" xfId="6990" xr:uid="{B1635AE9-E8F9-4B39-B7F1-C0B95E73731C}"/>
    <cellStyle name="Comma 2 2 12" xfId="2972" xr:uid="{D1B02D28-8DEB-4A23-B66E-79ED637310C2}"/>
    <cellStyle name="Comma 2 2 13" xfId="5040" xr:uid="{8E550444-A8D1-407E-9DAB-1D1FAFA2E67E}"/>
    <cellStyle name="Comma 2 2 14" xfId="5821" xr:uid="{A3089773-E3C6-4944-8A31-125D2C6D9431}"/>
    <cellStyle name="Comma 2 2 2" xfId="507" xr:uid="{7BBBB61F-0DD0-48A4-B749-224761419F83}"/>
    <cellStyle name="Comma 2 2 2 10" xfId="2773" xr:uid="{9E363007-C19D-40B6-9922-7A050A6E3BD7}"/>
    <cellStyle name="Comma 2 2 2 10 2" xfId="4858" xr:uid="{7366344F-B8D5-4D62-B73F-D435735C1C19}"/>
    <cellStyle name="Comma 2 2 2 10 3" xfId="7022" xr:uid="{357F3ECE-6502-417F-991E-79C6D6E42ABC}"/>
    <cellStyle name="Comma 2 2 2 11" xfId="3029" xr:uid="{6CFDA29E-FF33-41EA-8342-639BBB056DBC}"/>
    <cellStyle name="Comma 2 2 2 12" xfId="5126" xr:uid="{BFCA690C-E834-4773-B002-8C5916C09C2A}"/>
    <cellStyle name="Comma 2 2 2 13" xfId="5783" xr:uid="{9193573B-8AD3-4856-830B-460F8BAC35FC}"/>
    <cellStyle name="Comma 2 2 2 2" xfId="692" xr:uid="{DE85583F-CFC7-4088-AE80-8F8CC15C75A2}"/>
    <cellStyle name="Comma 2 2 2 2 10" xfId="5252" xr:uid="{B3E618A7-E214-46C1-B51C-6031076D21EE}"/>
    <cellStyle name="Comma 2 2 2 2 11" xfId="6132" xr:uid="{8C9ABDED-9AC9-4FAE-88C4-A80E4D564A4D}"/>
    <cellStyle name="Comma 2 2 2 2 2" xfId="1006" xr:uid="{377BC76A-2138-4138-9C8B-E7995D7810E6}"/>
    <cellStyle name="Comma 2 2 2 2 2 2" xfId="3446" xr:uid="{A19FCB3E-69DC-4344-BAD9-1335F1BFB62C}"/>
    <cellStyle name="Comma 2 2 2 2 2 3" xfId="5549" xr:uid="{36CB9B22-DA01-4706-8637-A71502AE26ED}"/>
    <cellStyle name="Comma 2 2 2 2 3" xfId="1324" xr:uid="{E9DB598A-0049-4AB1-832E-6D2D62623846}"/>
    <cellStyle name="Comma 2 2 2 2 3 2" xfId="3664" xr:uid="{D8FCEDF3-FE5C-49E7-B217-3233318C361D}"/>
    <cellStyle name="Comma 2 2 2 2 3 3" xfId="5780" xr:uid="{2096237E-9407-48BB-9199-B15ADE6FF080}"/>
    <cellStyle name="Comma 2 2 2 2 4" xfId="1639" xr:uid="{A33BF8B9-D119-48BF-92B3-66DB400B080B}"/>
    <cellStyle name="Comma 2 2 2 2 4 2" xfId="3941" xr:uid="{DD35854C-DDBB-4E1D-ADFE-90F2B4BC39A9}"/>
    <cellStyle name="Comma 2 2 2 2 4 3" xfId="6064" xr:uid="{BF8772D0-8FE5-4265-B5E4-F9DFDED3AD0B}"/>
    <cellStyle name="Comma 2 2 2 2 5" xfId="2150" xr:uid="{F1350BD8-EAE1-4EF2-9D69-9EB42E0108F9}"/>
    <cellStyle name="Comma 2 2 2 2 5 2" xfId="4249" xr:uid="{2F73B7F4-918F-4610-9E1A-EA89696FA9EF}"/>
    <cellStyle name="Comma 2 2 2 2 5 3" xfId="6413" xr:uid="{53F78067-55C6-423D-843D-FD8D36758A9E}"/>
    <cellStyle name="Comma 2 2 2 2 6" xfId="2460" xr:uid="{37CA9F9F-D4F8-4F31-B846-D2198C75D62C}"/>
    <cellStyle name="Comma 2 2 2 2 6 2" xfId="4557" xr:uid="{739BAECE-39AC-4CA5-B976-F8ABFA0DC621}"/>
    <cellStyle name="Comma 2 2 2 2 6 3" xfId="6721" xr:uid="{62843C66-9BE8-4AF4-B3AD-A9259688C020}"/>
    <cellStyle name="Comma 2 2 2 2 7" xfId="2689" xr:uid="{DACD2874-79DA-49F8-81AC-2BD572A040E7}"/>
    <cellStyle name="Comma 2 2 2 2 7 2" xfId="4782" xr:uid="{46DBDA32-BD98-4F59-99E6-D873B2C73ECC}"/>
    <cellStyle name="Comma 2 2 2 2 7 3" xfId="6946" xr:uid="{DDE623A7-AE9A-4F25-A87D-D14EE2B90C4B}"/>
    <cellStyle name="Comma 2 2 2 2 8" xfId="2902" xr:uid="{470883F4-E28F-48E6-A02E-07CBEE8BD9B5}"/>
    <cellStyle name="Comma 2 2 2 2 8 2" xfId="4987" xr:uid="{8CE03752-B8CE-42FD-9E65-0C1674714538}"/>
    <cellStyle name="Comma 2 2 2 2 8 3" xfId="7151" xr:uid="{8035DCB0-A568-4E19-8CB7-9E5814291A6E}"/>
    <cellStyle name="Comma 2 2 2 2 9" xfId="3153" xr:uid="{96128813-B36E-46E5-ABBE-0C8DCB8E61F1}"/>
    <cellStyle name="Comma 2 2 2 3" xfId="904" xr:uid="{A13BA73C-2B6C-4CA2-BFB7-BC6C5E67620E}"/>
    <cellStyle name="Comma 2 2 2 3 10" xfId="5053" xr:uid="{5B65E614-FCD5-4AED-9217-4021020B1DB1}"/>
    <cellStyle name="Comma 2 2 2 3 2" xfId="1222" xr:uid="{B4C51D9B-6BE8-48C4-8273-18329FDF531E}"/>
    <cellStyle name="Comma 2 2 2 3 2 2" xfId="3595" xr:uid="{29F0CE64-921A-45E5-95A6-951AA7BE8484}"/>
    <cellStyle name="Comma 2 2 2 3 2 3" xfId="5707" xr:uid="{AC2ED7A8-2830-4DBB-BDB7-44683EDD6F00}"/>
    <cellStyle name="Comma 2 2 2 3 3" xfId="1537" xr:uid="{2D04E138-607C-4F69-AF55-EF7A4F8914E8}"/>
    <cellStyle name="Comma 2 2 2 3 3 2" xfId="3839" xr:uid="{1019BD02-68C8-449C-95FF-5B9E70DDE5D6}"/>
    <cellStyle name="Comma 2 2 2 3 3 3" xfId="5962" xr:uid="{F55188B9-E2F7-46A0-AF22-4C9E0123F466}"/>
    <cellStyle name="Comma 2 2 2 3 4" xfId="2048" xr:uid="{6D0050C2-8270-4EDA-A610-CF6EDA964927}"/>
    <cellStyle name="Comma 2 2 2 3 4 2" xfId="4147" xr:uid="{0B2E49D4-83FE-4661-91FF-1AA4432E8598}"/>
    <cellStyle name="Comma 2 2 2 3 4 3" xfId="6311" xr:uid="{17102C97-4D1E-49D5-AC3F-647A37CFDA0C}"/>
    <cellStyle name="Comma 2 2 2 3 5" xfId="2358" xr:uid="{3DE5C506-5D09-41B2-B296-49F226F8206E}"/>
    <cellStyle name="Comma 2 2 2 3 5 2" xfId="4455" xr:uid="{06317B10-46EA-44D3-8F67-6B0C22910157}"/>
    <cellStyle name="Comma 2 2 2 3 5 3" xfId="6619" xr:uid="{B2453686-E4F3-4EAF-81CA-38711C3FA5A1}"/>
    <cellStyle name="Comma 2 2 2 3 6" xfId="2620" xr:uid="{0B898640-9735-472D-AB96-EBA3ECD871B7}"/>
    <cellStyle name="Comma 2 2 2 3 6 2" xfId="4713" xr:uid="{027D16B0-EE22-4EC2-9575-EBBC13CD152D}"/>
    <cellStyle name="Comma 2 2 2 3 6 3" xfId="6877" xr:uid="{10440D5E-6663-4072-8F11-76E93EC0A228}"/>
    <cellStyle name="Comma 2 2 2 3 7" xfId="2833" xr:uid="{678DFB26-1B51-4D68-9C0E-DCF9F736D29D}"/>
    <cellStyle name="Comma 2 2 2 3 7 2" xfId="4918" xr:uid="{1AF4F997-86DD-488A-966E-F3077D1B049E}"/>
    <cellStyle name="Comma 2 2 2 3 7 3" xfId="7082" xr:uid="{BCF1D053-8A03-4049-8F22-3B35C91AEAAF}"/>
    <cellStyle name="Comma 2 2 2 3 8" xfId="3344" xr:uid="{DF5BF239-02F6-4E02-B9C8-E9B9F96BB200}"/>
    <cellStyle name="Comma 2 2 2 3 9" xfId="5447" xr:uid="{FE6EE573-9483-4E43-AD4D-88AFD069B879}"/>
    <cellStyle name="Comma 2 2 2 4" xfId="817" xr:uid="{3388284D-C38F-410D-B9AA-BD85434E25B6}"/>
    <cellStyle name="Comma 2 2 2 4 2" xfId="3265" xr:uid="{E7649D01-D1FF-4A00-A200-6167382281BB}"/>
    <cellStyle name="Comma 2 2 2 4 3" xfId="5365" xr:uid="{6476C643-D5FA-4887-BA12-9F4CBBCED602}"/>
    <cellStyle name="Comma 2 2 2 5" xfId="1143" xr:uid="{3EDBF1DE-F24D-492C-A345-0D974599D4F4}"/>
    <cellStyle name="Comma 2 2 2 5 2" xfId="3535" xr:uid="{A5302FEC-F756-4AE6-B8E6-669C9374EDC5}"/>
    <cellStyle name="Comma 2 2 2 5 3" xfId="5643" xr:uid="{306059DA-6FCC-4F5A-BDD6-6593F2DECE4C}"/>
    <cellStyle name="Comma 2 2 2 6" xfId="1456" xr:uid="{B4C43D71-EAB1-4153-BB84-4686F10C080D}"/>
    <cellStyle name="Comma 2 2 2 6 2" xfId="3760" xr:uid="{256564CE-228E-49F4-858A-DDCD88A93FF3}"/>
    <cellStyle name="Comma 2 2 2 6 3" xfId="5883" xr:uid="{6A6EA35B-929C-4C19-AE13-22184CF69DEB}"/>
    <cellStyle name="Comma 2 2 2 7" xfId="1969" xr:uid="{EEDCEFC0-2144-4B12-8C15-C4FD9D4BB490}"/>
    <cellStyle name="Comma 2 2 2 7 2" xfId="4068" xr:uid="{D878F036-84C0-41B5-8F91-F0DE78ADE686}"/>
    <cellStyle name="Comma 2 2 2 7 3" xfId="6232" xr:uid="{5F1E63C1-8577-42C2-8022-F788A72AD088}"/>
    <cellStyle name="Comma 2 2 2 8" xfId="2279" xr:uid="{778F744F-F698-4AB5-B2E2-A80410B2A438}"/>
    <cellStyle name="Comma 2 2 2 8 2" xfId="4376" xr:uid="{0A81EC14-4DA3-43AD-8F3F-C700BF48F90F}"/>
    <cellStyle name="Comma 2 2 2 8 3" xfId="6540" xr:uid="{58D0CDDD-3080-4437-9574-64ECB508EE49}"/>
    <cellStyle name="Comma 2 2 2 9" xfId="2560" xr:uid="{AB4F3CB3-9E65-42C5-9633-05B2D73057A3}"/>
    <cellStyle name="Comma 2 2 2 9 2" xfId="4653" xr:uid="{33A6C1A6-8597-49B8-81EA-03E6227A7FD1}"/>
    <cellStyle name="Comma 2 2 2 9 3" xfId="6817" xr:uid="{351990F4-475C-464C-856E-E4125E35E8C9}"/>
    <cellStyle name="Comma 2 2 3" xfId="631" xr:uid="{5AD17480-F265-40E6-849A-D2CA1ED6EBE0}"/>
    <cellStyle name="Comma 2 2 3 10" xfId="5196" xr:uid="{889C911B-8847-4E6C-9CA8-11D43F266CDA}"/>
    <cellStyle name="Comma 2 2 3 11" xfId="6154" xr:uid="{11AD30BC-FD38-48ED-8FEA-C667CAE46381}"/>
    <cellStyle name="Comma 2 2 3 2" xfId="950" xr:uid="{EE922C9E-D289-4393-9BE5-31003942C1AD}"/>
    <cellStyle name="Comma 2 2 3 2 2" xfId="3390" xr:uid="{703ECF01-2EAD-46BF-88DC-90846C50E683}"/>
    <cellStyle name="Comma 2 2 3 2 3" xfId="5493" xr:uid="{FF7D4C5E-1AA8-47C2-89A7-68153CAA954A}"/>
    <cellStyle name="Comma 2 2 3 3" xfId="1268" xr:uid="{48DF9E90-EEBD-437B-9353-F0BD4A644856}"/>
    <cellStyle name="Comma 2 2 3 3 2" xfId="3632" xr:uid="{49791CF3-9061-42CD-BE84-5BEC68933005}"/>
    <cellStyle name="Comma 2 2 3 3 3" xfId="5745" xr:uid="{E0F6AF98-86CC-40DB-91FD-888F521C1065}"/>
    <cellStyle name="Comma 2 2 3 4" xfId="1583" xr:uid="{AA3F98FE-3992-47F0-ADB4-9405553BF9D0}"/>
    <cellStyle name="Comma 2 2 3 4 2" xfId="3885" xr:uid="{5EEC51B6-F6B3-4DC9-B876-F707E31A379F}"/>
    <cellStyle name="Comma 2 2 3 4 3" xfId="6008" xr:uid="{F2D952AE-931B-4CA8-9108-2D48ED619F63}"/>
    <cellStyle name="Comma 2 2 3 5" xfId="2094" xr:uid="{8C4B68E6-7357-4A43-BE0E-E8149206C8D3}"/>
    <cellStyle name="Comma 2 2 3 5 2" xfId="4193" xr:uid="{657671E2-95AE-4C1F-8ADA-0C775EC64265}"/>
    <cellStyle name="Comma 2 2 3 5 3" xfId="6357" xr:uid="{70FFFA96-4832-40EE-B005-0AD981C62663}"/>
    <cellStyle name="Comma 2 2 3 6" xfId="2404" xr:uid="{D73B34CC-AD42-454C-9038-157384F4BD07}"/>
    <cellStyle name="Comma 2 2 3 6 2" xfId="4501" xr:uid="{995FA31B-F363-45FE-9B6F-E6F8FA477718}"/>
    <cellStyle name="Comma 2 2 3 6 3" xfId="6665" xr:uid="{D178D9B8-7F61-42CA-9D7E-A6042CC5EC80}"/>
    <cellStyle name="Comma 2 2 3 7" xfId="2657" xr:uid="{7B8C2274-3C7C-4721-966B-37969AB65961}"/>
    <cellStyle name="Comma 2 2 3 7 2" xfId="4750" xr:uid="{40F3A8A7-F407-4194-B116-4517F13732B9}"/>
    <cellStyle name="Comma 2 2 3 7 3" xfId="6914" xr:uid="{52D9FFCB-A4DF-4285-A646-9962F745C783}"/>
    <cellStyle name="Comma 2 2 3 8" xfId="2870" xr:uid="{F5728AB2-78FC-4F90-9DCD-75BC2E7151B1}"/>
    <cellStyle name="Comma 2 2 3 8 2" xfId="4955" xr:uid="{3234C2BB-A09B-4BF6-8B5B-33F2EDAB9721}"/>
    <cellStyle name="Comma 2 2 3 8 3" xfId="7119" xr:uid="{03DEBC2D-B245-4161-A297-9EF1DE7BC36E}"/>
    <cellStyle name="Comma 2 2 3 9" xfId="3097" xr:uid="{6BDB4BF2-F9CD-43B1-8D06-FC2CBF5E72C6}"/>
    <cellStyle name="Comma 2 2 4" xfId="872" xr:uid="{E6BF3BF1-A8A7-4D74-A489-A3090F9BDB42}"/>
    <cellStyle name="Comma 2 2 4 10" xfId="6134" xr:uid="{E73B449D-8027-43DA-A8C7-A9CB6E72A38D}"/>
    <cellStyle name="Comma 2 2 4 2" xfId="1190" xr:uid="{0DDD1DF7-939C-47BD-BA66-25183A65335D}"/>
    <cellStyle name="Comma 2 2 4 2 2" xfId="3563" xr:uid="{1AAAB99A-5228-4EDF-90AD-75D89C79CCD4}"/>
    <cellStyle name="Comma 2 2 4 2 3" xfId="5675" xr:uid="{2B541E40-C8ED-40D9-9A9C-FB252BD6A6B8}"/>
    <cellStyle name="Comma 2 2 4 3" xfId="1505" xr:uid="{F100D59F-AA81-44B3-A072-6A5B934B89B9}"/>
    <cellStyle name="Comma 2 2 4 3 2" xfId="3807" xr:uid="{67793AF6-B54F-4765-AD6E-DEFC72316B4E}"/>
    <cellStyle name="Comma 2 2 4 3 3" xfId="5930" xr:uid="{61711993-2700-4821-B15D-8DE82D3D94D6}"/>
    <cellStyle name="Comma 2 2 4 4" xfId="2016" xr:uid="{165F8AFC-EDB1-48D6-B8DC-2D7C4D73E46C}"/>
    <cellStyle name="Comma 2 2 4 4 2" xfId="4115" xr:uid="{A0FE106E-2F09-490B-BF9F-D45A05F6A3E0}"/>
    <cellStyle name="Comma 2 2 4 4 3" xfId="6279" xr:uid="{A16E6613-01AF-448E-9926-7E973A6899DF}"/>
    <cellStyle name="Comma 2 2 4 5" xfId="2326" xr:uid="{7BBDD847-EF68-4E83-A245-AEC381A7BB88}"/>
    <cellStyle name="Comma 2 2 4 5 2" xfId="4423" xr:uid="{D782726B-5F0B-4F0B-A196-CFC245F20E3F}"/>
    <cellStyle name="Comma 2 2 4 5 3" xfId="6587" xr:uid="{45EE5D06-8C48-4610-B69B-D2534297F9EF}"/>
    <cellStyle name="Comma 2 2 4 6" xfId="2588" xr:uid="{4FD45834-5F20-47B6-A671-D5F661E2239B}"/>
    <cellStyle name="Comma 2 2 4 6 2" xfId="4681" xr:uid="{79F0991E-6C46-4F0A-9252-20114380A54B}"/>
    <cellStyle name="Comma 2 2 4 6 3" xfId="6845" xr:uid="{F730716E-B84B-4488-8579-4E981F91DE65}"/>
    <cellStyle name="Comma 2 2 4 7" xfId="2801" xr:uid="{4D5650E2-0CB8-44ED-86A7-8ACD653979A6}"/>
    <cellStyle name="Comma 2 2 4 7 2" xfId="4886" xr:uid="{D4317D25-2230-40C8-ACCF-14FADD472418}"/>
    <cellStyle name="Comma 2 2 4 7 3" xfId="7050" xr:uid="{B44D8F67-ABC5-4C92-84B9-8873F29ABA6A}"/>
    <cellStyle name="Comma 2 2 4 8" xfId="3312" xr:uid="{640D0572-CFED-4D4D-834D-37D31CFBF112}"/>
    <cellStyle name="Comma 2 2 4 9" xfId="5415" xr:uid="{78F9DEF8-9E9F-40CA-8A5C-A75957ECE98F}"/>
    <cellStyle name="Comma 2 2 5" xfId="761" xr:uid="{0DCC0D38-92D6-420A-BF89-0255E92BCE75}"/>
    <cellStyle name="Comma 2 2 5 2" xfId="3209" xr:uid="{AC8ECFB7-7221-47E2-8857-6206B5712D50}"/>
    <cellStyle name="Comma 2 2 5 3" xfId="5309" xr:uid="{DAB43759-0C73-4427-88A0-34AE3939E22C}"/>
    <cellStyle name="Comma 2 2 6" xfId="1084" xr:uid="{4F25401E-AFA5-4615-B569-6B3DC4A1756B}"/>
    <cellStyle name="Comma 2 2 6 2" xfId="3503" xr:uid="{CC7122CD-3400-45F0-B381-9EFB7FCB90B7}"/>
    <cellStyle name="Comma 2 2 6 3" xfId="5606" xr:uid="{E9ECFB85-9493-46B5-8B89-28AA03095F47}"/>
    <cellStyle name="Comma 2 2 7" xfId="1395" xr:uid="{7F829C9D-F59E-4402-9B98-52DCB76C9125}"/>
    <cellStyle name="Comma 2 2 7 2" xfId="3704" xr:uid="{BED41D51-748A-4AF5-B015-07F126C72EDB}"/>
    <cellStyle name="Comma 2 2 7 3" xfId="5827" xr:uid="{14A9CAEC-328F-4B68-B023-BC692427334B}"/>
    <cellStyle name="Comma 2 2 8" xfId="1913" xr:uid="{87585732-B9EA-454B-A470-1D12B296C8EE}"/>
    <cellStyle name="Comma 2 2 8 2" xfId="4012" xr:uid="{BE985828-12EB-465D-BCFE-4B0A35F6558D}"/>
    <cellStyle name="Comma 2 2 8 3" xfId="6176" xr:uid="{35101725-DFE1-4F8E-965D-1C2C1702BB36}"/>
    <cellStyle name="Comma 2 2 9" xfId="2223" xr:uid="{3AEB4C9D-11CC-4686-8A9F-2F21E79A0DDA}"/>
    <cellStyle name="Comma 2 2 9 2" xfId="4320" xr:uid="{C5EBE649-FE82-42CB-A0E8-23869B7446ED}"/>
    <cellStyle name="Comma 2 2 9 3" xfId="6484" xr:uid="{AB9F90F7-F349-4DAA-9DD5-3B57F3D1F933}"/>
    <cellStyle name="Comma 2 20" xfId="1900" xr:uid="{3D97EB6B-4CA5-4322-A3CC-7118674FBFB3}"/>
    <cellStyle name="Comma 2 20 2" xfId="4002" xr:uid="{7DB247BB-3585-479B-A661-269BF876E7CD}"/>
    <cellStyle name="Comma 2 20 3" xfId="6166" xr:uid="{F70CE64D-3AFE-4F04-8682-42E8EA69AC7F}"/>
    <cellStyle name="Comma 2 21" xfId="2212" xr:uid="{1C7B5753-5F7A-499E-83E3-DBF1BDC88AE4}"/>
    <cellStyle name="Comma 2 21 2" xfId="4310" xr:uid="{47B9E74C-9996-4430-9A5A-E1CE3E3A807E}"/>
    <cellStyle name="Comma 2 21 3" xfId="6474" xr:uid="{4F72A9C6-CF65-4242-BAB1-D5734A5A3E89}"/>
    <cellStyle name="Comma 2 22" xfId="2520" xr:uid="{98A2DC66-FD44-4E1D-9120-79B461983422}"/>
    <cellStyle name="Comma 2 22 2" xfId="4616" xr:uid="{36C27A6D-66D8-4A43-AD49-7E1FEA47B54C}"/>
    <cellStyle name="Comma 2 22 3" xfId="6780" xr:uid="{98EA86B6-6E70-4D21-8FEA-1AC3E158186F}"/>
    <cellStyle name="Comma 2 23" xfId="2730" xr:uid="{0FE7B909-325F-4BFC-923A-D513680F81E3}"/>
    <cellStyle name="Comma 2 23 2" xfId="4822" xr:uid="{323A314A-7D6A-442E-B8D8-0F50C3B1DF73}"/>
    <cellStyle name="Comma 2 23 3" xfId="6986" xr:uid="{1D1727A6-4CF1-45B9-8FF8-78083017D249}"/>
    <cellStyle name="Comma 2 24" xfId="2967" xr:uid="{22E6E0D8-9463-4B1C-B49D-67D56CE3EC8E}"/>
    <cellStyle name="Comma 2 25" xfId="5035" xr:uid="{8BDB2E13-85D9-40D0-9833-84B42CDBA755}"/>
    <cellStyle name="Comma 2 26" xfId="5043" xr:uid="{7836B656-53A7-42C6-A5A7-210B2D769F98}"/>
    <cellStyle name="Comma 2 3" xfId="334" xr:uid="{378ECE83-7469-4DB5-A09A-0D4CBB5167B7}"/>
    <cellStyle name="Comma 2 3 10" xfId="2532" xr:uid="{CE4DAB71-C6BD-44F2-9D4F-91859FFE62C5}"/>
    <cellStyle name="Comma 2 3 10 2" xfId="4625" xr:uid="{A2D97A29-42DE-42DE-ACD6-8DFBA47D88EB}"/>
    <cellStyle name="Comma 2 3 10 3" xfId="6789" xr:uid="{A5B4FE76-1156-4167-899E-F76E8AAB1472}"/>
    <cellStyle name="Comma 2 3 11" xfId="2744" xr:uid="{5E85CCBE-3EB1-443A-8A70-36B02DAE8656}"/>
    <cellStyle name="Comma 2 3 11 2" xfId="4830" xr:uid="{E4700286-F1B3-4CBA-A1C7-BB598E1E4A85}"/>
    <cellStyle name="Comma 2 3 11 3" xfId="6994" xr:uid="{078B8382-EDF6-4C95-B61D-086BA156B3E8}"/>
    <cellStyle name="Comma 2 3 12" xfId="2980" xr:uid="{DE462552-EC21-4C43-8810-94E3E1191F15}"/>
    <cellStyle name="Comma 2 3 13" xfId="5060" xr:uid="{FC183B6D-EB5C-43DA-8D7F-97DCFD296B7C}"/>
    <cellStyle name="Comma 2 3 14" xfId="5111" xr:uid="{EC98F1F2-B44D-4FA5-8310-1E95EC007CFD}"/>
    <cellStyle name="Comma 2 3 2" xfId="550" xr:uid="{186959ED-D90D-4C07-8504-40AD30F4B257}"/>
    <cellStyle name="Comma 2 3 2 10" xfId="2775" xr:uid="{25F9C9E1-D8B8-4A67-B27A-4C07D624F4D8}"/>
    <cellStyle name="Comma 2 3 2 10 2" xfId="4860" xr:uid="{14113621-6862-4423-A267-12B26E50BEE7}"/>
    <cellStyle name="Comma 2 3 2 10 3" xfId="7024" xr:uid="{E0531ED5-C825-4B8C-8371-9FA6D0A48325}"/>
    <cellStyle name="Comma 2 3 2 11" xfId="3036" xr:uid="{07626DD4-72B3-436F-939A-F9BEC29F55F7}"/>
    <cellStyle name="Comma 2 3 2 12" xfId="5133" xr:uid="{CC667112-3808-4424-9782-51EE0C91E3DE}"/>
    <cellStyle name="Comma 2 3 2 13" xfId="5629" xr:uid="{8FD696AF-C8B0-4C43-9AD5-EEE5C4DC5DDD}"/>
    <cellStyle name="Comma 2 3 2 2" xfId="699" xr:uid="{D082D1D3-D63E-4AA8-90E7-79E5EF986E1A}"/>
    <cellStyle name="Comma 2 3 2 2 10" xfId="5258" xr:uid="{BBA6DDE9-6C94-496F-859F-9B79B9389738}"/>
    <cellStyle name="Comma 2 3 2 2 11" xfId="6126" xr:uid="{137A8E48-C733-4989-A3B6-42D0DABAA4D5}"/>
    <cellStyle name="Comma 2 3 2 2 2" xfId="1011" xr:uid="{C380EE44-5144-4CC4-A9FE-8CD72698FF7B}"/>
    <cellStyle name="Comma 2 3 2 2 2 2" xfId="3451" xr:uid="{540E48C9-7E97-4B84-A310-200D0B01D93F}"/>
    <cellStyle name="Comma 2 3 2 2 2 3" xfId="5554" xr:uid="{A71507F9-A655-4166-88BC-FE37BBC55004}"/>
    <cellStyle name="Comma 2 3 2 2 3" xfId="1329" xr:uid="{65647693-F976-4E12-AFB4-FA7DD35A14F0}"/>
    <cellStyle name="Comma 2 3 2 2 3 2" xfId="3666" xr:uid="{F0C3E972-5B3A-4570-8BAE-C4BD27B39AE8}"/>
    <cellStyle name="Comma 2 3 2 2 3 3" xfId="5784" xr:uid="{1C3C53D1-8947-4B1C-96DB-80F20E4C9270}"/>
    <cellStyle name="Comma 2 3 2 2 4" xfId="1644" xr:uid="{C76D173A-9E68-47A9-B815-1B8BCC8C3B71}"/>
    <cellStyle name="Comma 2 3 2 2 4 2" xfId="3946" xr:uid="{E131AD94-1528-450E-972C-CDDE8995711E}"/>
    <cellStyle name="Comma 2 3 2 2 4 3" xfId="6069" xr:uid="{1ACC95E6-CE82-4335-A9AE-B59521F8DF0D}"/>
    <cellStyle name="Comma 2 3 2 2 5" xfId="2155" xr:uid="{B5DD0410-A9A2-45F4-9963-93827A47FF1F}"/>
    <cellStyle name="Comma 2 3 2 2 5 2" xfId="4254" xr:uid="{0241AABB-8045-4964-8A9B-803BEB492D59}"/>
    <cellStyle name="Comma 2 3 2 2 5 3" xfId="6418" xr:uid="{2E15BF11-13D2-4463-99C2-EB553D597FFE}"/>
    <cellStyle name="Comma 2 3 2 2 6" xfId="2465" xr:uid="{BA928793-1F26-4279-B5D5-E437F65356F3}"/>
    <cellStyle name="Comma 2 3 2 2 6 2" xfId="4562" xr:uid="{3C0C9450-28B3-48FD-8780-C020554C3D76}"/>
    <cellStyle name="Comma 2 3 2 2 6 3" xfId="6726" xr:uid="{47CA6ED4-5A44-465D-B49C-7CEF487800D5}"/>
    <cellStyle name="Comma 2 3 2 2 7" xfId="2691" xr:uid="{A403F1DE-7123-4E75-ABB4-817F9B4020C3}"/>
    <cellStyle name="Comma 2 3 2 2 7 2" xfId="4784" xr:uid="{7FA07097-FB8E-461B-9F0A-01B399C85D9D}"/>
    <cellStyle name="Comma 2 3 2 2 7 3" xfId="6948" xr:uid="{68DD1F81-9CDA-4D8A-97B3-FF87D040E551}"/>
    <cellStyle name="Comma 2 3 2 2 8" xfId="2904" xr:uid="{87CFCEBA-86AF-42F6-867B-8C997506B6C0}"/>
    <cellStyle name="Comma 2 3 2 2 8 2" xfId="4989" xr:uid="{070D3BBD-C970-4DFD-8F94-B18DE13A18BF}"/>
    <cellStyle name="Comma 2 3 2 2 8 3" xfId="7153" xr:uid="{45B04561-10D3-40A6-B8E6-AFD8085B35D6}"/>
    <cellStyle name="Comma 2 3 2 2 9" xfId="3158" xr:uid="{0AB30BB8-8428-42BD-815B-F38710E6305F}"/>
    <cellStyle name="Comma 2 3 2 3" xfId="908" xr:uid="{61D4D9B7-8538-4983-8110-2F5957CFDBF6}"/>
    <cellStyle name="Comma 2 3 2 3 10" xfId="6152" xr:uid="{0042E17F-A286-48CA-95F8-D586E7072DCD}"/>
    <cellStyle name="Comma 2 3 2 3 2" xfId="1226" xr:uid="{3040F9C4-EFFC-4711-84A3-720B627527C2}"/>
    <cellStyle name="Comma 2 3 2 3 2 2" xfId="3599" xr:uid="{62176A26-367C-46F8-8F6A-ADBDB5CE36E3}"/>
    <cellStyle name="Comma 2 3 2 3 2 3" xfId="5711" xr:uid="{30F5B3A0-04BC-4A73-B872-386F97DEB990}"/>
    <cellStyle name="Comma 2 3 2 3 3" xfId="1541" xr:uid="{C354CC9B-136F-471B-A402-F63696C3EF90}"/>
    <cellStyle name="Comma 2 3 2 3 3 2" xfId="3843" xr:uid="{34FCB89C-E1E8-4218-BB94-5C004CA14547}"/>
    <cellStyle name="Comma 2 3 2 3 3 3" xfId="5966" xr:uid="{1B316436-E1F9-4FA6-8C92-7C88F2B25B57}"/>
    <cellStyle name="Comma 2 3 2 3 4" xfId="2052" xr:uid="{55D36AFF-8499-4345-85DF-1CD4FAD9C778}"/>
    <cellStyle name="Comma 2 3 2 3 4 2" xfId="4151" xr:uid="{55013A53-2EAF-4831-A71A-62C5A044FC05}"/>
    <cellStyle name="Comma 2 3 2 3 4 3" xfId="6315" xr:uid="{F9EA77F3-62E2-4060-BEB4-A156319E6EA6}"/>
    <cellStyle name="Comma 2 3 2 3 5" xfId="2362" xr:uid="{94DEB1AE-FCDC-4280-850E-EE99651BD0F3}"/>
    <cellStyle name="Comma 2 3 2 3 5 2" xfId="4459" xr:uid="{E9CA01C3-E6A3-4584-BC85-76D06C76A8C6}"/>
    <cellStyle name="Comma 2 3 2 3 5 3" xfId="6623" xr:uid="{61571E69-9DF3-413D-8905-182DBF957079}"/>
    <cellStyle name="Comma 2 3 2 3 6" xfId="2624" xr:uid="{F35475E6-0C31-460B-A98F-80751005140D}"/>
    <cellStyle name="Comma 2 3 2 3 6 2" xfId="4717" xr:uid="{90CE7F24-CE10-465A-B154-AAFE8553A538}"/>
    <cellStyle name="Comma 2 3 2 3 6 3" xfId="6881" xr:uid="{4D133CC5-6D4F-43CF-84DD-1A81D26B37A0}"/>
    <cellStyle name="Comma 2 3 2 3 7" xfId="2837" xr:uid="{43C4D4BE-4CFC-4CC4-B1C1-90C98E493197}"/>
    <cellStyle name="Comma 2 3 2 3 7 2" xfId="4922" xr:uid="{994D12D0-FFC8-436C-BF5C-62BCC96512AA}"/>
    <cellStyle name="Comma 2 3 2 3 7 3" xfId="7086" xr:uid="{CCB99200-C06F-4915-BF61-4DD0CC54874D}"/>
    <cellStyle name="Comma 2 3 2 3 8" xfId="3348" xr:uid="{2A0BCB7C-97B6-44AE-B4F3-BC3BC616C61B}"/>
    <cellStyle name="Comma 2 3 2 3 9" xfId="5451" xr:uid="{2DA92F00-B3F6-4E0D-AEC1-AA741FFD1942}"/>
    <cellStyle name="Comma 2 3 2 4" xfId="822" xr:uid="{E224338E-1145-4679-9DE4-01F447362415}"/>
    <cellStyle name="Comma 2 3 2 4 2" xfId="3270" xr:uid="{182C385D-20E4-4B40-99CD-F1154BE04A98}"/>
    <cellStyle name="Comma 2 3 2 4 3" xfId="5370" xr:uid="{8EA84864-B415-4193-8564-38E92EB1B25B}"/>
    <cellStyle name="Comma 2 3 2 5" xfId="1148" xr:uid="{82DA176C-881A-4325-B2E1-605B9F67870A}"/>
    <cellStyle name="Comma 2 3 2 5 2" xfId="3537" xr:uid="{08EB1BA1-7496-4105-B167-6C6D1A050D45}"/>
    <cellStyle name="Comma 2 3 2 5 3" xfId="5645" xr:uid="{49EEBE39-0290-4957-8BEF-CA51F8961DDE}"/>
    <cellStyle name="Comma 2 3 2 6" xfId="1461" xr:uid="{3A768742-84DB-4B95-9C77-60892FD8AF48}"/>
    <cellStyle name="Comma 2 3 2 6 2" xfId="3765" xr:uid="{6D932545-3F42-4ED2-9911-71098BACC35F}"/>
    <cellStyle name="Comma 2 3 2 6 3" xfId="5888" xr:uid="{31E30F1C-CC83-42E7-A252-2269CF6EFCC0}"/>
    <cellStyle name="Comma 2 3 2 7" xfId="1974" xr:uid="{6B5A965C-90D9-46E9-B297-4B3E053B26A9}"/>
    <cellStyle name="Comma 2 3 2 7 2" xfId="4073" xr:uid="{D98C7BB8-A475-4F8E-8623-044E53F16FED}"/>
    <cellStyle name="Comma 2 3 2 7 3" xfId="6237" xr:uid="{CDCF6E0D-0CC1-44BC-BF58-79ED198FFD9B}"/>
    <cellStyle name="Comma 2 3 2 8" xfId="2284" xr:uid="{F4AA6D68-214C-4EAC-8CFE-853639FE3ECB}"/>
    <cellStyle name="Comma 2 3 2 8 2" xfId="4381" xr:uid="{923F0EFE-4285-4C5A-8ED2-D3225F3D1051}"/>
    <cellStyle name="Comma 2 3 2 8 3" xfId="6545" xr:uid="{7311768C-6585-4E67-9007-E02B764EF1BC}"/>
    <cellStyle name="Comma 2 3 2 9" xfId="2562" xr:uid="{57FBB4FF-1268-47F7-920F-010B7AF6360F}"/>
    <cellStyle name="Comma 2 3 2 9 2" xfId="4655" xr:uid="{1A7E38F2-CF10-42DE-8158-DCCD206AF862}"/>
    <cellStyle name="Comma 2 3 2 9 3" xfId="6819" xr:uid="{2CB9EC4F-603E-4A1A-80B0-7E96D6D82B93}"/>
    <cellStyle name="Comma 2 3 3" xfId="639" xr:uid="{5FFA4C36-80A3-4614-803F-69E7BB84563F}"/>
    <cellStyle name="Comma 2 3 3 10" xfId="5203" xr:uid="{F8AD11A1-968E-49FA-B4B5-911E280A5217}"/>
    <cellStyle name="Comma 2 3 3 11" xfId="6141" xr:uid="{4E729A72-DCA9-4E2B-B9AC-1B420BC3F608}"/>
    <cellStyle name="Comma 2 3 3 2" xfId="957" xr:uid="{173DC122-3E2E-44C5-80B3-B25E7B213AF0}"/>
    <cellStyle name="Comma 2 3 3 2 2" xfId="3397" xr:uid="{6A625ABE-94D5-4C42-811A-332855C92254}"/>
    <cellStyle name="Comma 2 3 3 2 3" xfId="5500" xr:uid="{C54E5A2D-58D8-4FE2-89F8-A24E9E284EAA}"/>
    <cellStyle name="Comma 2 3 3 3" xfId="1275" xr:uid="{FE1D06D7-7EBE-48A9-AD02-B1E3348E6E73}"/>
    <cellStyle name="Comma 2 3 3 3 2" xfId="3636" xr:uid="{65C09992-2881-428F-9E48-D824283564E1}"/>
    <cellStyle name="Comma 2 3 3 3 3" xfId="5749" xr:uid="{BB5A0553-189D-4523-A78B-7F789EC6E20E}"/>
    <cellStyle name="Comma 2 3 3 4" xfId="1590" xr:uid="{3B977B95-3104-4B16-9073-02EC1CBAAFA9}"/>
    <cellStyle name="Comma 2 3 3 4 2" xfId="3892" xr:uid="{D4706DF8-B313-45F2-9C6D-488709BB8142}"/>
    <cellStyle name="Comma 2 3 3 4 3" xfId="6015" xr:uid="{3D495E57-4BE3-4084-A466-33378C205014}"/>
    <cellStyle name="Comma 2 3 3 5" xfId="2101" xr:uid="{EA9C620D-B30A-4F0D-902E-DADE6D107A44}"/>
    <cellStyle name="Comma 2 3 3 5 2" xfId="4200" xr:uid="{22E2C9BC-E98D-4335-BCDB-F90B039395A8}"/>
    <cellStyle name="Comma 2 3 3 5 3" xfId="6364" xr:uid="{E7ADBA97-74B4-479F-A22C-97DAF0CD7B82}"/>
    <cellStyle name="Comma 2 3 3 6" xfId="2411" xr:uid="{119A271F-ABC7-45D4-A00D-097253F3F842}"/>
    <cellStyle name="Comma 2 3 3 6 2" xfId="4508" xr:uid="{C85FB33D-234D-4842-8562-F921A3E1AE25}"/>
    <cellStyle name="Comma 2 3 3 6 3" xfId="6672" xr:uid="{1A0B76D5-E568-490A-BD91-EC7177E353C7}"/>
    <cellStyle name="Comma 2 3 3 7" xfId="2661" xr:uid="{09288C70-D976-4D97-9A66-661FA3805920}"/>
    <cellStyle name="Comma 2 3 3 7 2" xfId="4754" xr:uid="{509C44D4-F2FA-43CF-92A5-EE80535A87E0}"/>
    <cellStyle name="Comma 2 3 3 7 3" xfId="6918" xr:uid="{8604E88B-AFC8-446B-B70E-99B89B063C7F}"/>
    <cellStyle name="Comma 2 3 3 8" xfId="2874" xr:uid="{B865F791-190C-4B3E-A4F6-42B459BBF40C}"/>
    <cellStyle name="Comma 2 3 3 8 2" xfId="4959" xr:uid="{E2E43F33-0DE0-48F5-9BDF-3A82A8E7B71D}"/>
    <cellStyle name="Comma 2 3 3 8 3" xfId="7123" xr:uid="{C792D9F1-BDFD-495B-890D-1B846BFC2756}"/>
    <cellStyle name="Comma 2 3 3 9" xfId="3104" xr:uid="{F881FAE6-67ED-429A-8AAB-5EEAA464AD3F}"/>
    <cellStyle name="Comma 2 3 4" xfId="876" xr:uid="{B484E431-923C-4D86-9910-4B4BF0FAF8A8}"/>
    <cellStyle name="Comma 2 3 4 10" xfId="5055" xr:uid="{073E9853-EE41-49C5-AEE1-C519804076BC}"/>
    <cellStyle name="Comma 2 3 4 2" xfId="1194" xr:uid="{089E6DC5-F945-4B5F-9DF6-C7056CA0EE3D}"/>
    <cellStyle name="Comma 2 3 4 2 2" xfId="3567" xr:uid="{110AE2C7-AA67-4C07-B1F9-CF88C0920519}"/>
    <cellStyle name="Comma 2 3 4 2 3" xfId="5679" xr:uid="{3E40FDFD-96C3-40D8-9F6C-584170B1E103}"/>
    <cellStyle name="Comma 2 3 4 3" xfId="1509" xr:uid="{48AB6218-8B50-4E4E-8D33-0E5AB30219EB}"/>
    <cellStyle name="Comma 2 3 4 3 2" xfId="3811" xr:uid="{E3F07E97-E184-4C31-9229-D0A98E5AD94A}"/>
    <cellStyle name="Comma 2 3 4 3 3" xfId="5934" xr:uid="{A4CA0842-26B7-4C58-8821-240F3AF6450E}"/>
    <cellStyle name="Comma 2 3 4 4" xfId="2020" xr:uid="{C38E662E-9D85-4F2E-88E6-6205D5AD4C5B}"/>
    <cellStyle name="Comma 2 3 4 4 2" xfId="4119" xr:uid="{BF1AE9CE-22E4-4A9F-BE6D-12104FABA717}"/>
    <cellStyle name="Comma 2 3 4 4 3" xfId="6283" xr:uid="{9A63A08E-3DC2-4F8A-A6BF-10A8CDE15D12}"/>
    <cellStyle name="Comma 2 3 4 5" xfId="2330" xr:uid="{7E9D3723-DEFB-45FC-9686-CE150770D2CB}"/>
    <cellStyle name="Comma 2 3 4 5 2" xfId="4427" xr:uid="{868C20E7-F24D-4DC0-B40E-A5765B54649A}"/>
    <cellStyle name="Comma 2 3 4 5 3" xfId="6591" xr:uid="{81C9E9DE-C48F-4C7B-85EC-9A6A6F208A99}"/>
    <cellStyle name="Comma 2 3 4 6" xfId="2592" xr:uid="{ABC74955-394C-4F97-AB32-0F18E2DC9686}"/>
    <cellStyle name="Comma 2 3 4 6 2" xfId="4685" xr:uid="{FE7A2F97-E0F4-4CC0-8863-5CE5D0609141}"/>
    <cellStyle name="Comma 2 3 4 6 3" xfId="6849" xr:uid="{67A8C3D4-C93A-48C6-AC4A-F9602AA8F5A8}"/>
    <cellStyle name="Comma 2 3 4 7" xfId="2805" xr:uid="{B3580EF4-9548-45E2-98E7-403025A31F1D}"/>
    <cellStyle name="Comma 2 3 4 7 2" xfId="4890" xr:uid="{BBA10D0F-FA26-4E14-A6B3-FBBE806EB730}"/>
    <cellStyle name="Comma 2 3 4 7 3" xfId="7054" xr:uid="{1C5C7A35-F13B-4397-BF59-51AF26A66FE2}"/>
    <cellStyle name="Comma 2 3 4 8" xfId="3316" xr:uid="{DDE845C5-2DA6-4701-AADE-4B4106826484}"/>
    <cellStyle name="Comma 2 3 4 9" xfId="5419" xr:uid="{E53B4368-FDD5-4572-8351-F8E0152A2814}"/>
    <cellStyle name="Comma 2 3 5" xfId="768" xr:uid="{BC530745-EF72-458D-B33F-9DB993F74BB3}"/>
    <cellStyle name="Comma 2 3 5 2" xfId="3216" xr:uid="{F19D65F7-E42C-40BB-A970-1F7C8DAD5D63}"/>
    <cellStyle name="Comma 2 3 5 3" xfId="5316" xr:uid="{D22520B9-817F-4EDE-AF94-06450C33BAB6}"/>
    <cellStyle name="Comma 2 3 6" xfId="1092" xr:uid="{7F1FE566-0211-4873-B365-23E4F1C2B8ED}"/>
    <cellStyle name="Comma 2 3 6 2" xfId="3507" xr:uid="{C2776DED-8091-42CB-A153-D72859268C37}"/>
    <cellStyle name="Comma 2 3 6 3" xfId="5610" xr:uid="{E78E2CF6-99D1-40ED-BF29-B3697E71EADE}"/>
    <cellStyle name="Comma 2 3 7" xfId="1405" xr:uid="{E162AB77-5CFD-440A-9380-3F0F8DA13F2C}"/>
    <cellStyle name="Comma 2 3 7 2" xfId="3711" xr:uid="{88C6D1F9-B5A8-4E69-8FBC-1E736043F036}"/>
    <cellStyle name="Comma 2 3 7 3" xfId="5834" xr:uid="{0AEABD9A-348F-4BA1-94A9-A78AD7D3749A}"/>
    <cellStyle name="Comma 2 3 8" xfId="1920" xr:uid="{23FA297E-1669-4085-98DB-834D442BFA06}"/>
    <cellStyle name="Comma 2 3 8 2" xfId="4019" xr:uid="{AC00BFA4-902B-413D-AADE-CC9C95AEAD91}"/>
    <cellStyle name="Comma 2 3 8 3" xfId="6183" xr:uid="{47E249B8-8C17-44E1-97E5-E25064E5B717}"/>
    <cellStyle name="Comma 2 3 9" xfId="2230" xr:uid="{B1E17A55-AB12-460E-A370-2124AB9B1826}"/>
    <cellStyle name="Comma 2 3 9 2" xfId="4327" xr:uid="{39291F1E-BAFA-43EB-BBD8-CFEE3F495058}"/>
    <cellStyle name="Comma 2 3 9 3" xfId="6491" xr:uid="{1F43D512-D75F-411C-B311-C0A42AF17443}"/>
    <cellStyle name="Comma 2 4" xfId="343" xr:uid="{34EBA1FD-64A4-4500-999A-7361D4F52FDE}"/>
    <cellStyle name="Comma 2 4 10" xfId="5067" xr:uid="{30173BE7-99CA-44EF-8450-9DB3B5D3E926}"/>
    <cellStyle name="Comma 2 4 2" xfId="557" xr:uid="{949212D3-3A86-4E05-9BA4-87EA3D356AB4}"/>
    <cellStyle name="Comma 2 4 2 2" xfId="706" xr:uid="{3E9C0FD3-9A5B-4D9C-A717-D8C59C4BBF5C}"/>
    <cellStyle name="Comma 2 4 2 2 2" xfId="1018" xr:uid="{2FC0223C-01EE-40B6-BE74-334127E984CE}"/>
    <cellStyle name="Comma 2 4 2 2 2 2" xfId="3458" xr:uid="{9E73E9FF-59F5-42A0-AD63-22091C8DA346}"/>
    <cellStyle name="Comma 2 4 2 2 2 3" xfId="5561" xr:uid="{82E49D84-A7B7-4175-AA6C-1E61EE27EB08}"/>
    <cellStyle name="Comma 2 4 2 2 3" xfId="1336" xr:uid="{DF83A8E7-3136-441E-9118-93E5AF0D11ED}"/>
    <cellStyle name="Comma 2 4 2 2 4" xfId="1651" xr:uid="{FB29B02A-2EA1-436A-811B-285BBC0BC0D0}"/>
    <cellStyle name="Comma 2 4 2 2 4 2" xfId="3953" xr:uid="{180575E9-B67F-43D4-99A5-5E2E813433C8}"/>
    <cellStyle name="Comma 2 4 2 2 4 3" xfId="6076" xr:uid="{0F30FC90-032B-472E-A845-7C3810E21C49}"/>
    <cellStyle name="Comma 2 4 2 2 5" xfId="2162" xr:uid="{A24F713C-F9E0-4557-B49E-722A618913B5}"/>
    <cellStyle name="Comma 2 4 2 2 5 2" xfId="4261" xr:uid="{777923E1-7176-48BA-9467-40B169CB90B0}"/>
    <cellStyle name="Comma 2 4 2 2 5 3" xfId="6425" xr:uid="{F57B6F51-401D-467F-9089-4CF77488D7A1}"/>
    <cellStyle name="Comma 2 4 2 2 6" xfId="2472" xr:uid="{40650575-635E-43C5-868E-97F34E80670A}"/>
    <cellStyle name="Comma 2 4 2 2 6 2" xfId="4569" xr:uid="{F9195461-8F1D-42D0-853B-CE9788C16A1D}"/>
    <cellStyle name="Comma 2 4 2 2 6 3" xfId="6733" xr:uid="{5926B09D-225C-40DF-809D-20E66F8258DB}"/>
    <cellStyle name="Comma 2 4 2 2 7" xfId="3165" xr:uid="{7EB99E3E-6C7D-41EE-A53C-61842776BBB2}"/>
    <cellStyle name="Comma 2 4 2 2 8" xfId="5265" xr:uid="{62F009B2-5575-4C5C-893E-CC978B5D60E3}"/>
    <cellStyle name="Comma 2 4 2 3" xfId="829" xr:uid="{42E93D67-7BEC-41E0-A89B-17C0F9641C62}"/>
    <cellStyle name="Comma 2 4 2 3 2" xfId="3277" xr:uid="{BA69DBF1-5FB9-485B-A6EF-ADFBD914738E}"/>
    <cellStyle name="Comma 2 4 2 3 3" xfId="5377" xr:uid="{25AD7C24-9768-4962-AFDC-8D874AFA34A7}"/>
    <cellStyle name="Comma 2 4 2 4" xfId="1155" xr:uid="{346BEF60-5C93-41FF-9153-28149B102DA1}"/>
    <cellStyle name="Comma 2 4 2 5" xfId="1468" xr:uid="{145A6964-7F8A-4E51-80CB-F8C4076A326C}"/>
    <cellStyle name="Comma 2 4 2 5 2" xfId="3772" xr:uid="{687EEAC8-02A8-48F1-A6B8-BB3440D45C75}"/>
    <cellStyle name="Comma 2 4 2 5 3" xfId="5895" xr:uid="{5894D81F-396B-47BA-9347-B4852D8EFD86}"/>
    <cellStyle name="Comma 2 4 2 6" xfId="1981" xr:uid="{74A30EEC-7D13-4AE8-A16A-CDE35DA92B96}"/>
    <cellStyle name="Comma 2 4 2 6 2" xfId="4080" xr:uid="{C64E2622-FADE-4933-B274-C15756FAFB9A}"/>
    <cellStyle name="Comma 2 4 2 6 3" xfId="6244" xr:uid="{F9CF1A36-A604-49FB-ADDD-C185786F11EB}"/>
    <cellStyle name="Comma 2 4 2 7" xfId="2291" xr:uid="{CA8794F6-C714-468F-B48D-E1FA8E0AC264}"/>
    <cellStyle name="Comma 2 4 2 7 2" xfId="4388" xr:uid="{9BB6815E-B86B-459F-8053-842FD9D28BBD}"/>
    <cellStyle name="Comma 2 4 2 7 3" xfId="6552" xr:uid="{E27079CE-6CD1-4CAC-A737-60882822C934}"/>
    <cellStyle name="Comma 2 4 2 8" xfId="3043" xr:uid="{71682742-BFBB-4437-B65B-6A249ADDE4FA}"/>
    <cellStyle name="Comma 2 4 2 9" xfId="5140" xr:uid="{3782484A-0075-4EFE-9CF3-66DAC5EC476C}"/>
    <cellStyle name="Comma 2 4 3" xfId="646" xr:uid="{436CACB3-B41F-4BFF-AD83-545E7499949F}"/>
    <cellStyle name="Comma 2 4 3 2" xfId="964" xr:uid="{86401236-3C21-4296-99F1-259B69C88B54}"/>
    <cellStyle name="Comma 2 4 3 2 2" xfId="3404" xr:uid="{2E2D3195-55EB-447B-B541-0A7ED67633AE}"/>
    <cellStyle name="Comma 2 4 3 2 3" xfId="5507" xr:uid="{C25BE131-08BF-4E80-9DEB-98A745857919}"/>
    <cellStyle name="Comma 2 4 3 3" xfId="1282" xr:uid="{D9B154E7-BBA7-4474-AA98-D5291E4CC9EF}"/>
    <cellStyle name="Comma 2 4 3 4" xfId="1597" xr:uid="{BF324155-2909-4813-958C-4984514EE335}"/>
    <cellStyle name="Comma 2 4 3 4 2" xfId="3899" xr:uid="{6C02C99C-CEB3-4460-AB56-756D18A6AC13}"/>
    <cellStyle name="Comma 2 4 3 4 3" xfId="6022" xr:uid="{983F5331-2979-428C-BF5F-29E8FA11CFBB}"/>
    <cellStyle name="Comma 2 4 3 5" xfId="2108" xr:uid="{606E8781-FC19-4B9A-99BC-7B472E7D79A3}"/>
    <cellStyle name="Comma 2 4 3 5 2" xfId="4207" xr:uid="{83A65749-974B-4F68-BCF8-1750A0F90524}"/>
    <cellStyle name="Comma 2 4 3 5 3" xfId="6371" xr:uid="{789994CA-88C8-46FA-8972-91204FCD7B7F}"/>
    <cellStyle name="Comma 2 4 3 6" xfId="2418" xr:uid="{2BCD2F93-3AC2-4FDC-9AA7-D3361DB8C3EB}"/>
    <cellStyle name="Comma 2 4 3 6 2" xfId="4515" xr:uid="{946DAB02-14D5-48B6-A789-067C69D1ACA5}"/>
    <cellStyle name="Comma 2 4 3 6 3" xfId="6679" xr:uid="{E2902C06-7BE0-44D9-A135-D437ED354EC1}"/>
    <cellStyle name="Comma 2 4 3 7" xfId="3111" xr:uid="{A6E4C326-B2D2-4E95-B3DC-E160CC10E4DC}"/>
    <cellStyle name="Comma 2 4 3 8" xfId="5210" xr:uid="{C5163970-C305-4470-9828-22A895B7A859}"/>
    <cellStyle name="Comma 2 4 4" xfId="775" xr:uid="{6BCE8B71-EEC4-453F-9E2F-1DB48CEE670D}"/>
    <cellStyle name="Comma 2 4 4 2" xfId="3223" xr:uid="{85C5169C-667E-4C2A-BEEE-ADE0F10AB6A1}"/>
    <cellStyle name="Comma 2 4 4 3" xfId="5323" xr:uid="{F903C2B1-C67E-4E46-9E42-00CDE45EEDEA}"/>
    <cellStyle name="Comma 2 4 5" xfId="1099" xr:uid="{55E1D307-6981-4577-B7DF-933AEBA20910}"/>
    <cellStyle name="Comma 2 4 6" xfId="1412" xr:uid="{EB99FFA7-33DC-4448-985F-2F2D22A27234}"/>
    <cellStyle name="Comma 2 4 6 2" xfId="3718" xr:uid="{4EF97CE0-9B46-4916-8637-5774E4328F65}"/>
    <cellStyle name="Comma 2 4 6 3" xfId="5841" xr:uid="{748C43F3-473D-4B70-A76C-FB413F238579}"/>
    <cellStyle name="Comma 2 4 7" xfId="1927" xr:uid="{3B4CE76E-5E34-45D6-890D-DB3B4754F17C}"/>
    <cellStyle name="Comma 2 4 7 2" xfId="4026" xr:uid="{15071FBE-9171-4466-827E-7FD94ECE1B96}"/>
    <cellStyle name="Comma 2 4 7 3" xfId="6190" xr:uid="{1246E54B-8DA6-4F37-96FF-A065A7118286}"/>
    <cellStyle name="Comma 2 4 8" xfId="2237" xr:uid="{2D538962-A304-467B-ABD4-6D0081F5A027}"/>
    <cellStyle name="Comma 2 4 8 2" xfId="4334" xr:uid="{C7F57BD3-49CC-4C92-A5FC-0E02AA9646A9}"/>
    <cellStyle name="Comma 2 4 8 3" xfId="6498" xr:uid="{55823211-D231-4CA0-82BD-A139A0144523}"/>
    <cellStyle name="Comma 2 4 9" xfId="2987" xr:uid="{90D236BD-E34E-4588-B3F4-414AA298A6F6}"/>
    <cellStyle name="Comma 2 5" xfId="347" xr:uid="{34B420A2-BF2D-49EC-8D28-A352CE108EF9}"/>
    <cellStyle name="Comma 2 5 10" xfId="2538" xr:uid="{A3107D4B-058B-4571-89A2-05BD7E8A75E7}"/>
    <cellStyle name="Comma 2 5 10 2" xfId="4631" xr:uid="{C688C6C4-7A9A-4BCC-AF1F-5B6354F821C1}"/>
    <cellStyle name="Comma 2 5 10 3" xfId="6795" xr:uid="{F158F81E-D9D6-4F99-AF13-EB1ACCF85321}"/>
    <cellStyle name="Comma 2 5 11" xfId="2750" xr:uid="{A7883D80-AC75-4DE4-B15F-C583D71646DF}"/>
    <cellStyle name="Comma 2 5 11 2" xfId="4836" xr:uid="{A52877E6-794D-4F6A-8B70-1F345D2CAE16}"/>
    <cellStyle name="Comma 2 5 11 3" xfId="7000" xr:uid="{B1231DF6-6BE7-476E-86BA-755B69DD4B1F}"/>
    <cellStyle name="Comma 2 5 12" xfId="2990" xr:uid="{2A0E2D32-A58C-4475-9818-8E0E39C71167}"/>
    <cellStyle name="Comma 2 5 13" xfId="5070" xr:uid="{BF16380B-B059-4A4A-8472-8CEEDB979DFA}"/>
    <cellStyle name="Comma 2 5 14" xfId="6138" xr:uid="{D598518E-4EE2-4D6D-A451-1581BFDD3FE7}"/>
    <cellStyle name="Comma 2 5 2" xfId="560" xr:uid="{7F46D831-43B5-4EDD-9341-F394F16EB7ED}"/>
    <cellStyle name="Comma 2 5 2 10" xfId="2781" xr:uid="{ECB0219C-A578-4D59-8276-9804F5B00A08}"/>
    <cellStyle name="Comma 2 5 2 10 2" xfId="4866" xr:uid="{BFE07243-44B3-4ED7-8B3F-4E586A774E99}"/>
    <cellStyle name="Comma 2 5 2 10 3" xfId="7030" xr:uid="{DDD64521-F014-46C5-B4E8-8B333035172A}"/>
    <cellStyle name="Comma 2 5 2 11" xfId="3046" xr:uid="{32DBAC4C-5EC5-472A-BD2D-01DB693436C3}"/>
    <cellStyle name="Comma 2 5 2 12" xfId="5143" xr:uid="{65DC9CF4-6A31-4DE3-9E6A-0EAE43A662A8}"/>
    <cellStyle name="Comma 2 5 2 13" xfId="5651" xr:uid="{4506FE2D-A9A5-456B-A6A3-13829183AACD}"/>
    <cellStyle name="Comma 2 5 2 2" xfId="709" xr:uid="{60DE06E0-C89A-4AF4-AE72-A9F69A792066}"/>
    <cellStyle name="Comma 2 5 2 2 10" xfId="5268" xr:uid="{8E64CAC1-023B-452B-82B3-168AE6F6A12C}"/>
    <cellStyle name="Comma 2 5 2 2 11" xfId="5047" xr:uid="{2D9875E9-F597-440A-8875-E6C8D105DD26}"/>
    <cellStyle name="Comma 2 5 2 2 2" xfId="1021" xr:uid="{DF227128-04EC-4E40-A976-44C766EDC139}"/>
    <cellStyle name="Comma 2 5 2 2 2 2" xfId="3461" xr:uid="{15187FE6-E0CA-4427-8F4A-47F0D60EED01}"/>
    <cellStyle name="Comma 2 5 2 2 2 3" xfId="5564" xr:uid="{E89379D1-FA64-4CE9-9573-05D361A9EAA4}"/>
    <cellStyle name="Comma 2 5 2 2 3" xfId="1339" xr:uid="{15E4971A-C11D-41B5-A40E-9EA3C6C2AC1C}"/>
    <cellStyle name="Comma 2 5 2 2 3 2" xfId="3672" xr:uid="{8FC87855-BA91-4355-A9A1-DAE7EF48637C}"/>
    <cellStyle name="Comma 2 5 2 2 3 3" xfId="5790" xr:uid="{9F9FB6E0-7EFB-43B2-AEE4-32811CD735F4}"/>
    <cellStyle name="Comma 2 5 2 2 4" xfId="1654" xr:uid="{89F60FCC-0859-48AB-95E2-99DD0F259DC3}"/>
    <cellStyle name="Comma 2 5 2 2 4 2" xfId="3956" xr:uid="{7CABF132-AE2C-4D26-8E34-A6F9FFB2F9BA}"/>
    <cellStyle name="Comma 2 5 2 2 4 3" xfId="6079" xr:uid="{8368C02C-8C08-47AE-BA2A-E2AE280723AB}"/>
    <cellStyle name="Comma 2 5 2 2 5" xfId="2165" xr:uid="{27A0FF4C-BAD1-4EE0-B340-4CF66A0D5A82}"/>
    <cellStyle name="Comma 2 5 2 2 5 2" xfId="4264" xr:uid="{74A69709-D23F-4051-9015-D583C882A74F}"/>
    <cellStyle name="Comma 2 5 2 2 5 3" xfId="6428" xr:uid="{B193DCCB-9E01-4A2D-8EF5-76BA235F01A0}"/>
    <cellStyle name="Comma 2 5 2 2 6" xfId="2475" xr:uid="{BD060A72-EDBC-4511-822A-25D0B4EB3676}"/>
    <cellStyle name="Comma 2 5 2 2 6 2" xfId="4572" xr:uid="{555BBAF4-327D-4C8B-8BA5-642585FAB872}"/>
    <cellStyle name="Comma 2 5 2 2 6 3" xfId="6736" xr:uid="{F28902F9-0581-4EDC-882D-31461D9253DD}"/>
    <cellStyle name="Comma 2 5 2 2 7" xfId="2697" xr:uid="{6935149E-F942-4911-B6FD-05E0FF5A5727}"/>
    <cellStyle name="Comma 2 5 2 2 7 2" xfId="4790" xr:uid="{3037B469-6938-45E3-82BD-22B16BADE768}"/>
    <cellStyle name="Comma 2 5 2 2 7 3" xfId="6954" xr:uid="{88FAC7E3-3416-4C51-98B1-04A1CAB50D7B}"/>
    <cellStyle name="Comma 2 5 2 2 8" xfId="2910" xr:uid="{E65A72B2-B811-4F0B-B60D-C5860C4C5ECB}"/>
    <cellStyle name="Comma 2 5 2 2 8 2" xfId="4995" xr:uid="{651E9FAA-66BB-4A25-BBBC-6A78758FA170}"/>
    <cellStyle name="Comma 2 5 2 2 8 3" xfId="7159" xr:uid="{17B60143-6D70-4FC0-8AFE-034E7D9698D1}"/>
    <cellStyle name="Comma 2 5 2 2 9" xfId="3168" xr:uid="{F8D97EA3-B361-458B-BD7E-7B7E5CFE6DC4}"/>
    <cellStyle name="Comma 2 5 2 3" xfId="914" xr:uid="{6DF10BE8-9D19-4CD2-B1CE-FFC2340A7BB9}"/>
    <cellStyle name="Comma 2 5 2 3 10" xfId="6145" xr:uid="{977715DA-B0B5-4389-8383-59DEAA8EF2FD}"/>
    <cellStyle name="Comma 2 5 2 3 2" xfId="1232" xr:uid="{C143C09C-A05B-4F52-AA8B-246511D8C900}"/>
    <cellStyle name="Comma 2 5 2 3 2 2" xfId="3605" xr:uid="{7774C8D8-7371-40C4-A9A9-91088C204DAB}"/>
    <cellStyle name="Comma 2 5 2 3 2 3" xfId="5717" xr:uid="{9C9F814B-566B-47F2-A2EE-57799FC20869}"/>
    <cellStyle name="Comma 2 5 2 3 3" xfId="1547" xr:uid="{5E54CEBB-1029-481F-A593-F626672D2698}"/>
    <cellStyle name="Comma 2 5 2 3 3 2" xfId="3849" xr:uid="{69AC7FF0-DFC4-4A54-B312-AE648C6E9847}"/>
    <cellStyle name="Comma 2 5 2 3 3 3" xfId="5972" xr:uid="{2B304113-15B7-4120-9897-6D6E24DAE6E9}"/>
    <cellStyle name="Comma 2 5 2 3 4" xfId="2058" xr:uid="{14C4CDB9-00A1-4ABA-BD76-414EDA3F21F0}"/>
    <cellStyle name="Comma 2 5 2 3 4 2" xfId="4157" xr:uid="{3D450564-ABE1-4E0E-AFE1-5B7B7DE891A2}"/>
    <cellStyle name="Comma 2 5 2 3 4 3" xfId="6321" xr:uid="{6A35173C-0883-48BA-9CC8-FD41C407B718}"/>
    <cellStyle name="Comma 2 5 2 3 5" xfId="2368" xr:uid="{B38C7CBA-A5FE-43C3-BA7F-7A20B68986A4}"/>
    <cellStyle name="Comma 2 5 2 3 5 2" xfId="4465" xr:uid="{71D3A22C-BB1B-4878-9CB7-FA1C5414C07F}"/>
    <cellStyle name="Comma 2 5 2 3 5 3" xfId="6629" xr:uid="{A1EBF6DA-543F-4DB3-8EDC-8E329E241756}"/>
    <cellStyle name="Comma 2 5 2 3 6" xfId="2630" xr:uid="{E65256C7-17B5-44F4-A53C-289E312C338C}"/>
    <cellStyle name="Comma 2 5 2 3 6 2" xfId="4723" xr:uid="{DC83D9BD-394D-4AE4-A55A-A5062F24F09B}"/>
    <cellStyle name="Comma 2 5 2 3 6 3" xfId="6887" xr:uid="{EE3C94AD-A58C-4D77-B281-C50AEEF88976}"/>
    <cellStyle name="Comma 2 5 2 3 7" xfId="2843" xr:uid="{0326D4A7-AE44-45E7-9EEE-4914C4AF9115}"/>
    <cellStyle name="Comma 2 5 2 3 7 2" xfId="4928" xr:uid="{49AAD27F-DFDD-4B74-BDAE-81547C4D3B19}"/>
    <cellStyle name="Comma 2 5 2 3 7 3" xfId="7092" xr:uid="{3D604D97-44E3-4857-9D39-E52F96043AAB}"/>
    <cellStyle name="Comma 2 5 2 3 8" xfId="3354" xr:uid="{3828DBA7-A162-4FD3-945D-8BFB6BF9680C}"/>
    <cellStyle name="Comma 2 5 2 3 9" xfId="5457" xr:uid="{B5E67522-C311-4077-9003-53D21B84A752}"/>
    <cellStyle name="Comma 2 5 2 4" xfId="832" xr:uid="{E91BC95A-AE99-47E4-B03B-836A8CEB2468}"/>
    <cellStyle name="Comma 2 5 2 4 2" xfId="3280" xr:uid="{FC910A53-40AD-4864-B95E-3B2C7D590849}"/>
    <cellStyle name="Comma 2 5 2 4 3" xfId="5380" xr:uid="{84F46E63-F3DA-4144-8596-D84774E1F606}"/>
    <cellStyle name="Comma 2 5 2 5" xfId="1158" xr:uid="{502EE78A-B348-4649-A967-02DAD8017504}"/>
    <cellStyle name="Comma 2 5 2 5 2" xfId="3543" xr:uid="{034A87A0-BF62-4674-BC89-85D26A87B3DF}"/>
    <cellStyle name="Comma 2 5 2 5 3" xfId="5652" xr:uid="{D92F6008-5391-4F22-8F75-7DF6D74BD95B}"/>
    <cellStyle name="Comma 2 5 2 6" xfId="1471" xr:uid="{553486E5-6C33-4B2C-BD6B-7F03D861C318}"/>
    <cellStyle name="Comma 2 5 2 6 2" xfId="3775" xr:uid="{D4D82A39-D7E7-4840-957D-17333DF9A172}"/>
    <cellStyle name="Comma 2 5 2 6 3" xfId="5898" xr:uid="{92B1F1B3-0474-461E-94D6-FB1CEAF7942B}"/>
    <cellStyle name="Comma 2 5 2 7" xfId="1984" xr:uid="{0C386F67-C780-428E-91EF-34612705C79C}"/>
    <cellStyle name="Comma 2 5 2 7 2" xfId="4083" xr:uid="{A1A0CCB9-DA87-40DD-82F9-3187A44B3525}"/>
    <cellStyle name="Comma 2 5 2 7 3" xfId="6247" xr:uid="{1F1BEE7A-A5CE-4F28-948A-4998C4116830}"/>
    <cellStyle name="Comma 2 5 2 8" xfId="2294" xr:uid="{A92CD694-A74E-4462-81F4-6B9E572F8F46}"/>
    <cellStyle name="Comma 2 5 2 8 2" xfId="4391" xr:uid="{0739212B-804C-4B99-B6CA-D63DC68EB3FD}"/>
    <cellStyle name="Comma 2 5 2 8 3" xfId="6555" xr:uid="{D2949FED-4532-4F27-8271-FE5D5C45E43C}"/>
    <cellStyle name="Comma 2 5 2 9" xfId="2568" xr:uid="{68B6CCF0-BB5A-4A0A-A568-C1EC1B1B2DB0}"/>
    <cellStyle name="Comma 2 5 2 9 2" xfId="4661" xr:uid="{30BC9E69-DA06-4550-A913-8207D4B47499}"/>
    <cellStyle name="Comma 2 5 2 9 3" xfId="6825" xr:uid="{008799ED-B3DF-4775-8236-75B58789BA44}"/>
    <cellStyle name="Comma 2 5 3" xfId="649" xr:uid="{29D5ADAF-83EF-458F-841B-686B9D31E512}"/>
    <cellStyle name="Comma 2 5 3 10" xfId="5213" xr:uid="{B510BBC6-8011-49F5-B7CB-BEDBF0E2BA3F}"/>
    <cellStyle name="Comma 2 5 3 11" xfId="6125" xr:uid="{AA6038AF-FBB9-4DD1-A1B7-6B712D2B9345}"/>
    <cellStyle name="Comma 2 5 3 2" xfId="967" xr:uid="{6A2FCC5F-4274-4381-9AD1-AFF15F525138}"/>
    <cellStyle name="Comma 2 5 3 2 2" xfId="3407" xr:uid="{0998925E-5E2E-4A94-A632-F4A1021A2DCA}"/>
    <cellStyle name="Comma 2 5 3 2 3" xfId="5510" xr:uid="{01FCDD1A-2B37-4A48-912B-981B87698CAE}"/>
    <cellStyle name="Comma 2 5 3 3" xfId="1285" xr:uid="{ABEFA00A-EB5A-47E1-9A99-91591D4DF313}"/>
    <cellStyle name="Comma 2 5 3 3 2" xfId="3642" xr:uid="{1EA1EF3B-B7C3-4260-915E-BBDC7D7134A4}"/>
    <cellStyle name="Comma 2 5 3 3 3" xfId="5756" xr:uid="{6FA24FE7-C315-469F-B722-ADAB51D490E5}"/>
    <cellStyle name="Comma 2 5 3 4" xfId="1600" xr:uid="{574047C4-C3AA-4E6B-B893-91ED05AD0501}"/>
    <cellStyle name="Comma 2 5 3 4 2" xfId="3902" xr:uid="{AB768AB3-123F-42E6-B8B5-16D9A39A4D12}"/>
    <cellStyle name="Comma 2 5 3 4 3" xfId="6025" xr:uid="{B587DE17-0645-4225-9C87-EBA412158EEE}"/>
    <cellStyle name="Comma 2 5 3 5" xfId="2111" xr:uid="{3BE8F672-D86F-41C2-B9D5-3C6276B7A3D6}"/>
    <cellStyle name="Comma 2 5 3 5 2" xfId="4210" xr:uid="{0352E25C-72AC-43B4-9F22-28165A856D59}"/>
    <cellStyle name="Comma 2 5 3 5 3" xfId="6374" xr:uid="{2E0867BB-5085-4119-92D9-F90D41A49E24}"/>
    <cellStyle name="Comma 2 5 3 6" xfId="2421" xr:uid="{8AC2F41B-3929-4D29-AE05-DF3AE9FE17C3}"/>
    <cellStyle name="Comma 2 5 3 6 2" xfId="4518" xr:uid="{89BA64F9-49D6-448D-8027-E708FF9BF861}"/>
    <cellStyle name="Comma 2 5 3 6 3" xfId="6682" xr:uid="{279207AB-167A-43C7-86E9-09F286743B88}"/>
    <cellStyle name="Comma 2 5 3 7" xfId="2667" xr:uid="{68DB381A-8B34-4A39-8B1D-826D2B703FF7}"/>
    <cellStyle name="Comma 2 5 3 7 2" xfId="4760" xr:uid="{F4160D59-4742-48C9-8DEA-4DF471148D92}"/>
    <cellStyle name="Comma 2 5 3 7 3" xfId="6924" xr:uid="{B2A37F7A-396A-4EE6-A07A-E9A1321B1367}"/>
    <cellStyle name="Comma 2 5 3 8" xfId="2880" xr:uid="{84C3921E-28B7-4292-9AB4-B303A0DC0B32}"/>
    <cellStyle name="Comma 2 5 3 8 2" xfId="4965" xr:uid="{EB4E8007-0132-4C59-8A3F-861DE60B5B5B}"/>
    <cellStyle name="Comma 2 5 3 8 3" xfId="7129" xr:uid="{9A7F42DA-0008-4860-B68A-BA1398A6C875}"/>
    <cellStyle name="Comma 2 5 3 9" xfId="3114" xr:uid="{594D79E6-E70E-41E0-8480-E811364FE3CE}"/>
    <cellStyle name="Comma 2 5 4" xfId="882" xr:uid="{529841BE-7DA5-4554-A16A-2E5609C318BE}"/>
    <cellStyle name="Comma 2 5 4 10" xfId="6118" xr:uid="{294FD0B7-FE2A-4D43-813E-CC64AC4BB1FA}"/>
    <cellStyle name="Comma 2 5 4 2" xfId="1200" xr:uid="{FD807C5F-7F2A-4D05-811E-3237D2B52340}"/>
    <cellStyle name="Comma 2 5 4 2 2" xfId="3573" xr:uid="{FCE139CA-1D53-4D26-AE23-9202CCD59142}"/>
    <cellStyle name="Comma 2 5 4 2 3" xfId="5685" xr:uid="{93A650D3-9124-455B-8299-67F6D428B307}"/>
    <cellStyle name="Comma 2 5 4 3" xfId="1515" xr:uid="{FAD826D7-B367-44C6-8F91-259EBCD387B8}"/>
    <cellStyle name="Comma 2 5 4 3 2" xfId="3817" xr:uid="{4602EA50-1B8A-4766-A6A7-A5736696A615}"/>
    <cellStyle name="Comma 2 5 4 3 3" xfId="5940" xr:uid="{D64B0EC5-2E58-4947-BE08-210514D49B08}"/>
    <cellStyle name="Comma 2 5 4 4" xfId="2026" xr:uid="{CD9097EB-BD34-4946-B4E2-606512607467}"/>
    <cellStyle name="Comma 2 5 4 4 2" xfId="4125" xr:uid="{F7E68717-AEB7-4BEA-9227-DAEDBBE2C219}"/>
    <cellStyle name="Comma 2 5 4 4 3" xfId="6289" xr:uid="{1C1378C6-67A8-4A79-AD15-3ADB0D31028C}"/>
    <cellStyle name="Comma 2 5 4 5" xfId="2336" xr:uid="{27E8B473-178F-44B2-8DB3-7E195EA8EA46}"/>
    <cellStyle name="Comma 2 5 4 5 2" xfId="4433" xr:uid="{2840630D-EFB4-424E-9ECF-3C24EA4D369D}"/>
    <cellStyle name="Comma 2 5 4 5 3" xfId="6597" xr:uid="{A6A86C6D-04A9-4D66-8FBE-26AFF20F8748}"/>
    <cellStyle name="Comma 2 5 4 6" xfId="2598" xr:uid="{2F098A6F-952B-4E7E-90D7-B818DECB0FA1}"/>
    <cellStyle name="Comma 2 5 4 6 2" xfId="4691" xr:uid="{C9D58C4B-239E-48D9-8212-2D5990947AB2}"/>
    <cellStyle name="Comma 2 5 4 6 3" xfId="6855" xr:uid="{2F5E6D9D-0261-4142-BA93-CD7696388CF3}"/>
    <cellStyle name="Comma 2 5 4 7" xfId="2811" xr:uid="{60F9E40B-1800-48B1-871F-6A25E2A59AE8}"/>
    <cellStyle name="Comma 2 5 4 7 2" xfId="4896" xr:uid="{E61CB87A-CD3C-4BDE-BE4E-5BE00D42AC32}"/>
    <cellStyle name="Comma 2 5 4 7 3" xfId="7060" xr:uid="{F95F0150-98D2-4990-B7AA-EA7E1BBBD6E8}"/>
    <cellStyle name="Comma 2 5 4 8" xfId="3322" xr:uid="{74639D7A-1C4F-4A90-A9F7-55A5A0C0E9E6}"/>
    <cellStyle name="Comma 2 5 4 9" xfId="5425" xr:uid="{EDA7C125-277E-46A0-A698-42BEA81144D0}"/>
    <cellStyle name="Comma 2 5 5" xfId="778" xr:uid="{0C092A71-D351-4B89-89FD-73616C5792C6}"/>
    <cellStyle name="Comma 2 5 5 2" xfId="3226" xr:uid="{532B57DA-9AFE-4B0F-8E6A-7BA8BF2AFB99}"/>
    <cellStyle name="Comma 2 5 5 3" xfId="5326" xr:uid="{2B6BD04F-DDC2-4E0E-B372-36FFFACB8CB1}"/>
    <cellStyle name="Comma 2 5 6" xfId="1102" xr:uid="{154DD590-B8B9-4C3C-8D3B-F0BFDA1A7141}"/>
    <cellStyle name="Comma 2 5 6 2" xfId="3513" xr:uid="{5FF5A00A-78A2-4EAC-93C4-DF08F82095FC}"/>
    <cellStyle name="Comma 2 5 6 3" xfId="5616" xr:uid="{ABD737FB-5FA9-4E38-B613-6094813CF159}"/>
    <cellStyle name="Comma 2 5 7" xfId="1415" xr:uid="{A9DB9F12-A202-4739-9806-05D1F8C2C625}"/>
    <cellStyle name="Comma 2 5 7 2" xfId="3721" xr:uid="{E57EAC20-5BD9-4363-AED5-B9C8E3BC3EE3}"/>
    <cellStyle name="Comma 2 5 7 3" xfId="5844" xr:uid="{8AF5E481-607A-451B-BFD9-BE5489DBA23B}"/>
    <cellStyle name="Comma 2 5 8" xfId="1930" xr:uid="{47FDBEE7-EDF0-4899-BC81-F43DCC9C0CCF}"/>
    <cellStyle name="Comma 2 5 8 2" xfId="4029" xr:uid="{8958162B-9E39-4FB2-A460-74972ECA8E02}"/>
    <cellStyle name="Comma 2 5 8 3" xfId="6193" xr:uid="{9DCE0EA3-50E5-46DC-BDBB-E40B920FB494}"/>
    <cellStyle name="Comma 2 5 9" xfId="2240" xr:uid="{88A5B4CB-FE60-4DD1-960D-2CCDEA70DF2C}"/>
    <cellStyle name="Comma 2 5 9 2" xfId="4337" xr:uid="{04D91F94-ED72-42F4-AD67-E5A62F87FD27}"/>
    <cellStyle name="Comma 2 5 9 3" xfId="6501" xr:uid="{FBA71DF9-DF74-4201-915F-98A8075631A6}"/>
    <cellStyle name="Comma 2 6" xfId="357" xr:uid="{3E0E09FB-FE4C-4792-85C6-937664773314}"/>
    <cellStyle name="Comma 2 6 10" xfId="2542" xr:uid="{EA6C2C77-57A1-400B-A57E-39497AB8654D}"/>
    <cellStyle name="Comma 2 6 10 2" xfId="4635" xr:uid="{858A38F9-07FD-40E3-9090-6D217511EAFC}"/>
    <cellStyle name="Comma 2 6 10 3" xfId="6799" xr:uid="{496B308F-D902-4391-9BC3-926C79A79450}"/>
    <cellStyle name="Comma 2 6 11" xfId="2754" xr:uid="{6732AA41-8EDB-4583-9E59-C38A5C06EA2C}"/>
    <cellStyle name="Comma 2 6 11 2" xfId="4840" xr:uid="{2E174BFE-15AD-4DEE-B912-58EC2F8C3FDD}"/>
    <cellStyle name="Comma 2 6 11 3" xfId="7004" xr:uid="{8C8188B5-8DC1-4DEC-B078-36C57C199B38}"/>
    <cellStyle name="Comma 2 6 12" xfId="2997" xr:uid="{60DA16F9-1772-4486-8F83-C43E70D1702B}"/>
    <cellStyle name="Comma 2 6 13" xfId="5077" xr:uid="{B43CF8C7-F079-4F43-BA7B-67D775998983}"/>
    <cellStyle name="Comma 2 6 14" xfId="6122" xr:uid="{DE36F58A-445B-477E-8F31-DEC37DCA5F7B}"/>
    <cellStyle name="Comma 2 6 2" xfId="567" xr:uid="{AA0FA3FE-2C9F-43C4-9D29-B4868BD3431D}"/>
    <cellStyle name="Comma 2 6 2 10" xfId="2785" xr:uid="{5A96EE32-FBFB-43FC-AD91-64C05BA6A4D6}"/>
    <cellStyle name="Comma 2 6 2 10 2" xfId="4870" xr:uid="{A068CDC2-84A9-49B4-9C37-0D7CF0AA295F}"/>
    <cellStyle name="Comma 2 6 2 10 3" xfId="7034" xr:uid="{9E1EE5A5-DAF2-4B51-9F2F-0656DC4364B5}"/>
    <cellStyle name="Comma 2 6 2 11" xfId="3053" xr:uid="{0F25EE27-A189-4B04-8430-1591FF45C244}"/>
    <cellStyle name="Comma 2 6 2 12" xfId="5150" xr:uid="{B38DB56D-1FEE-4CC7-9A80-CD246C2B52F5}"/>
    <cellStyle name="Comma 2 6 2 13" xfId="5637" xr:uid="{F397B767-4C18-4119-9100-4A4C8954CDB5}"/>
    <cellStyle name="Comma 2 6 2 2" xfId="716" xr:uid="{DA777177-36D5-448F-873A-C237478E9224}"/>
    <cellStyle name="Comma 2 6 2 2 10" xfId="5275" xr:uid="{58EADEFA-7DA4-49BF-9820-8406DECAE534}"/>
    <cellStyle name="Comma 2 6 2 2 11" xfId="5115" xr:uid="{E9616BB7-F0C1-40FF-8B75-8D989F058F1D}"/>
    <cellStyle name="Comma 2 6 2 2 2" xfId="1028" xr:uid="{5EEDC8D5-2CD7-4F3B-A596-EAA740EA70BA}"/>
    <cellStyle name="Comma 2 6 2 2 2 2" xfId="3468" xr:uid="{711B0862-CC58-45D7-A882-76D9CD68F9CA}"/>
    <cellStyle name="Comma 2 6 2 2 2 3" xfId="5571" xr:uid="{4976BCF7-6952-46DB-AFFF-50DF9337364F}"/>
    <cellStyle name="Comma 2 6 2 2 3" xfId="1346" xr:uid="{9BA30417-9B0C-431E-81AA-933511C38C81}"/>
    <cellStyle name="Comma 2 6 2 2 3 2" xfId="3676" xr:uid="{054EE57A-4652-4783-AD5C-D0A60500EDC7}"/>
    <cellStyle name="Comma 2 6 2 2 3 3" xfId="5794" xr:uid="{AF8D7564-4433-4DD0-9E6D-5F65F3CB1F81}"/>
    <cellStyle name="Comma 2 6 2 2 4" xfId="1661" xr:uid="{37711A97-3B2B-419E-96A7-87814B4789DB}"/>
    <cellStyle name="Comma 2 6 2 2 4 2" xfId="3963" xr:uid="{D442DCBF-1461-4EDE-9420-FC016A92F47F}"/>
    <cellStyle name="Comma 2 6 2 2 4 3" xfId="6086" xr:uid="{84D93A17-253D-4C40-8B96-3FC7E2B323EA}"/>
    <cellStyle name="Comma 2 6 2 2 5" xfId="2172" xr:uid="{23138926-72B5-41D0-983C-BACDA951C368}"/>
    <cellStyle name="Comma 2 6 2 2 5 2" xfId="4271" xr:uid="{BFB009BC-6A5A-4652-99C3-E3B1AEF2566F}"/>
    <cellStyle name="Comma 2 6 2 2 5 3" xfId="6435" xr:uid="{88165FE5-FC38-4EA5-BAF8-128B38ADA8C5}"/>
    <cellStyle name="Comma 2 6 2 2 6" xfId="2482" xr:uid="{040A97ED-493C-4649-943C-6552AE845057}"/>
    <cellStyle name="Comma 2 6 2 2 6 2" xfId="4579" xr:uid="{6BFA2E95-9C5E-486F-8820-75A625F14A57}"/>
    <cellStyle name="Comma 2 6 2 2 6 3" xfId="6743" xr:uid="{EA359C8F-A43C-4CC9-8265-6CFC63462F5D}"/>
    <cellStyle name="Comma 2 6 2 2 7" xfId="2701" xr:uid="{24D8D79D-0C58-468D-B1C3-D04E642FFA96}"/>
    <cellStyle name="Comma 2 6 2 2 7 2" xfId="4794" xr:uid="{B9080965-A00E-4F25-81B3-2A77F5F7C5B7}"/>
    <cellStyle name="Comma 2 6 2 2 7 3" xfId="6958" xr:uid="{E3A9606A-4451-4D9D-A79C-EE4DFD3E209F}"/>
    <cellStyle name="Comma 2 6 2 2 8" xfId="2914" xr:uid="{0045177B-AB62-41FC-9BA3-182B314D9987}"/>
    <cellStyle name="Comma 2 6 2 2 8 2" xfId="4999" xr:uid="{86A22814-5C53-40A3-BA17-C5A7208D7176}"/>
    <cellStyle name="Comma 2 6 2 2 8 3" xfId="7163" xr:uid="{304D1DB3-5144-4DC5-A2E7-D8F14A9AD057}"/>
    <cellStyle name="Comma 2 6 2 2 9" xfId="3175" xr:uid="{3F692232-D0BF-4B7B-BEB7-DCCD7C0B6E2C}"/>
    <cellStyle name="Comma 2 6 2 3" xfId="918" xr:uid="{7DD6E95A-9142-4B99-96DB-2C494E3DAA12}"/>
    <cellStyle name="Comma 2 6 2 3 10" xfId="6136" xr:uid="{F66B3652-C86A-4589-944F-E7E8F9E26053}"/>
    <cellStyle name="Comma 2 6 2 3 2" xfId="1236" xr:uid="{65DD389E-2343-45B0-9303-8F25CD4F6E5E}"/>
    <cellStyle name="Comma 2 6 2 3 2 2" xfId="3609" xr:uid="{8C43F0F8-8922-4C0E-AC3D-3743034F52F8}"/>
    <cellStyle name="Comma 2 6 2 3 2 3" xfId="5721" xr:uid="{0F529128-6FA2-484E-A470-3C8389A83851}"/>
    <cellStyle name="Comma 2 6 2 3 3" xfId="1551" xr:uid="{84E9A439-2B31-443D-AE7C-05D9388B16B1}"/>
    <cellStyle name="Comma 2 6 2 3 3 2" xfId="3853" xr:uid="{7B5F5FCC-8E82-435F-8CEB-2C21C426B8C4}"/>
    <cellStyle name="Comma 2 6 2 3 3 3" xfId="5976" xr:uid="{FE87FD83-0857-4491-A824-FF2BB8BD81D8}"/>
    <cellStyle name="Comma 2 6 2 3 4" xfId="2062" xr:uid="{CCABBD71-92BD-4DD9-99ED-E042985D9805}"/>
    <cellStyle name="Comma 2 6 2 3 4 2" xfId="4161" xr:uid="{68C97EA8-832C-4A0E-911B-1FEB1299393A}"/>
    <cellStyle name="Comma 2 6 2 3 4 3" xfId="6325" xr:uid="{5F3E223E-399F-45F2-B31B-F485E8F44011}"/>
    <cellStyle name="Comma 2 6 2 3 5" xfId="2372" xr:uid="{05D56F69-E1B3-4690-9419-E576C8E5D1AF}"/>
    <cellStyle name="Comma 2 6 2 3 5 2" xfId="4469" xr:uid="{A6C18A85-6AD3-4337-AE7B-95EB857B8F6E}"/>
    <cellStyle name="Comma 2 6 2 3 5 3" xfId="6633" xr:uid="{5205156C-2CF5-4D79-B313-67FDE6395492}"/>
    <cellStyle name="Comma 2 6 2 3 6" xfId="2634" xr:uid="{833FD83B-3ABA-4162-94C0-4951851A6FDC}"/>
    <cellStyle name="Comma 2 6 2 3 6 2" xfId="4727" xr:uid="{696E47F0-E210-4945-A4AD-FCB24C43D3B8}"/>
    <cellStyle name="Comma 2 6 2 3 6 3" xfId="6891" xr:uid="{EA2B9023-0EC3-41DD-8C03-BA6B39F87BC2}"/>
    <cellStyle name="Comma 2 6 2 3 7" xfId="2847" xr:uid="{2E5DA31E-CC82-40AB-BFCE-283157D80113}"/>
    <cellStyle name="Comma 2 6 2 3 7 2" xfId="4932" xr:uid="{A54CF024-5016-43A9-9CDD-0BF762C05E1A}"/>
    <cellStyle name="Comma 2 6 2 3 7 3" xfId="7096" xr:uid="{96B4F445-ADF2-4271-BC73-9C7511164057}"/>
    <cellStyle name="Comma 2 6 2 3 8" xfId="3358" xr:uid="{9A1231D1-3A70-4C9C-AFCC-FF1CAC4B6B80}"/>
    <cellStyle name="Comma 2 6 2 3 9" xfId="5461" xr:uid="{F85E4AB5-C4BD-445C-A59A-158DC943DBA9}"/>
    <cellStyle name="Comma 2 6 2 4" xfId="839" xr:uid="{297DE887-F03D-4CC3-A873-0D9E8048C979}"/>
    <cellStyle name="Comma 2 6 2 4 2" xfId="3287" xr:uid="{498A6568-8060-4775-9548-CADD67D3F6B4}"/>
    <cellStyle name="Comma 2 6 2 4 3" xfId="5387" xr:uid="{8E5613FD-7528-4DFA-9BA5-8FBCCC08FFD0}"/>
    <cellStyle name="Comma 2 6 2 5" xfId="1165" xr:uid="{6A5AA3E0-FFF0-46D1-A605-9A228FDBC98B}"/>
    <cellStyle name="Comma 2 6 2 5 2" xfId="3547" xr:uid="{33C0E0A5-594A-4402-A22F-567A4D8ADD97}"/>
    <cellStyle name="Comma 2 6 2 5 3" xfId="5657" xr:uid="{34821900-A30F-47BC-98A6-3668F7E06581}"/>
    <cellStyle name="Comma 2 6 2 6" xfId="1478" xr:uid="{D80477FE-C2D0-4453-8E1D-218EEC0CA4FB}"/>
    <cellStyle name="Comma 2 6 2 6 2" xfId="3782" xr:uid="{9D7D1CD6-5844-426F-8BFC-EF988BEFDC22}"/>
    <cellStyle name="Comma 2 6 2 6 3" xfId="5905" xr:uid="{D77A493C-9C4F-4D3D-AB8B-724208B57F18}"/>
    <cellStyle name="Comma 2 6 2 7" xfId="1991" xr:uid="{B1EB6C79-ECA6-4719-B40D-A8AA0CD26371}"/>
    <cellStyle name="Comma 2 6 2 7 2" xfId="4090" xr:uid="{F6C92E93-C743-4C51-B5DA-7A99B0A139B6}"/>
    <cellStyle name="Comma 2 6 2 7 3" xfId="6254" xr:uid="{8E8298DF-B2E6-4EAA-B0C3-CFBC574B2E41}"/>
    <cellStyle name="Comma 2 6 2 8" xfId="2301" xr:uid="{35288E91-79FF-40D0-911C-516E4C5020AD}"/>
    <cellStyle name="Comma 2 6 2 8 2" xfId="4398" xr:uid="{492B1352-A465-4139-80FF-B932CE621D35}"/>
    <cellStyle name="Comma 2 6 2 8 3" xfId="6562" xr:uid="{A52227B1-536B-41AE-93DB-4192FDC19C3B}"/>
    <cellStyle name="Comma 2 6 2 9" xfId="2572" xr:uid="{532AA989-79B9-43E3-8451-2998B68AB004}"/>
    <cellStyle name="Comma 2 6 2 9 2" xfId="4665" xr:uid="{FE25D196-78CF-467B-9C45-3D7B07D7AEC0}"/>
    <cellStyle name="Comma 2 6 2 9 3" xfId="6829" xr:uid="{1C16011C-34E0-4F33-A10E-FBC531A25025}"/>
    <cellStyle name="Comma 2 6 3" xfId="656" xr:uid="{3989E06D-4A61-4D44-8E86-FA412AFFC9CA}"/>
    <cellStyle name="Comma 2 6 3 10" xfId="5220" xr:uid="{F1A5E658-DDC9-4BAA-8E71-B41556C1009D}"/>
    <cellStyle name="Comma 2 6 3 11" xfId="6111" xr:uid="{05CCC01E-AAEB-478E-BD81-3136F0C26653}"/>
    <cellStyle name="Comma 2 6 3 2" xfId="974" xr:uid="{D3B86F6B-E0B6-45AF-AB4B-663804041F71}"/>
    <cellStyle name="Comma 2 6 3 2 2" xfId="3414" xr:uid="{BCFE673B-B2EC-4C54-86E0-D3E943A64BFE}"/>
    <cellStyle name="Comma 2 6 3 2 3" xfId="5517" xr:uid="{3D8E1CD8-8DE1-42B1-B539-034D0018FC11}"/>
    <cellStyle name="Comma 2 6 3 3" xfId="1292" xr:uid="{7D3DD89D-3492-4BCA-BBAF-116659EE114E}"/>
    <cellStyle name="Comma 2 6 3 3 2" xfId="3646" xr:uid="{E643956F-8980-4342-9A82-56B277267253}"/>
    <cellStyle name="Comma 2 6 3 3 3" xfId="5760" xr:uid="{8F71E4FE-3F83-46BA-81E2-7F9EE9077261}"/>
    <cellStyle name="Comma 2 6 3 4" xfId="1607" xr:uid="{72453036-9E31-41FB-914F-0DC672FB81E4}"/>
    <cellStyle name="Comma 2 6 3 4 2" xfId="3909" xr:uid="{E380EBFA-8797-4E27-BA28-013B9BDD8760}"/>
    <cellStyle name="Comma 2 6 3 4 3" xfId="6032" xr:uid="{4387D254-08F2-470F-9839-D616BFA8087A}"/>
    <cellStyle name="Comma 2 6 3 5" xfId="2118" xr:uid="{1AE76427-4548-4E6A-A558-A100954D6250}"/>
    <cellStyle name="Comma 2 6 3 5 2" xfId="4217" xr:uid="{BA941AAB-2B5E-40C7-AFBD-2ACF4CBFDDA2}"/>
    <cellStyle name="Comma 2 6 3 5 3" xfId="6381" xr:uid="{21D108B4-3636-47C3-9C81-947EA498DE30}"/>
    <cellStyle name="Comma 2 6 3 6" xfId="2428" xr:uid="{0AD2B33F-56EB-494B-9D06-AB7D161B81C8}"/>
    <cellStyle name="Comma 2 6 3 6 2" xfId="4525" xr:uid="{C053EFF5-656D-48CE-842B-25F9C3AC9A94}"/>
    <cellStyle name="Comma 2 6 3 6 3" xfId="6689" xr:uid="{71CE3ACC-C7D0-481A-B956-241428ACFCDA}"/>
    <cellStyle name="Comma 2 6 3 7" xfId="2671" xr:uid="{FC9A7DCD-4161-4F9A-A794-08A6CBC2FF82}"/>
    <cellStyle name="Comma 2 6 3 7 2" xfId="4764" xr:uid="{8293A178-3FB4-419A-8915-84C238CA1964}"/>
    <cellStyle name="Comma 2 6 3 7 3" xfId="6928" xr:uid="{9C7DD599-A242-4425-AADD-2802E50C362C}"/>
    <cellStyle name="Comma 2 6 3 8" xfId="2884" xr:uid="{D6D8C919-B99D-44BE-8529-E9A82BE7CF4A}"/>
    <cellStyle name="Comma 2 6 3 8 2" xfId="4969" xr:uid="{6167D67B-F42F-4EE8-84E8-AC79E429B4F0}"/>
    <cellStyle name="Comma 2 6 3 8 3" xfId="7133" xr:uid="{9ECB6424-DE59-42F2-A767-94B3EF319997}"/>
    <cellStyle name="Comma 2 6 3 9" xfId="3121" xr:uid="{28E94985-BCFC-49CB-9909-4D0F9907B28B}"/>
    <cellStyle name="Comma 2 6 4" xfId="886" xr:uid="{56A38CD0-7FD3-4A53-BFF0-921AA4B2AE5F}"/>
    <cellStyle name="Comma 2 6 4 10" xfId="5812" xr:uid="{4516A3EC-C5D1-4FDA-A1FC-D766D932E965}"/>
    <cellStyle name="Comma 2 6 4 2" xfId="1204" xr:uid="{DBF607FB-A80E-4ECE-B2DC-C0F31880A2AD}"/>
    <cellStyle name="Comma 2 6 4 2 2" xfId="3577" xr:uid="{99292574-6867-4D50-838C-5B86A3AE0728}"/>
    <cellStyle name="Comma 2 6 4 2 3" xfId="5689" xr:uid="{1BC17A7A-F596-4B74-A079-175340E02B8E}"/>
    <cellStyle name="Comma 2 6 4 3" xfId="1519" xr:uid="{36385B93-6278-4EE9-9A67-391FE458C38A}"/>
    <cellStyle name="Comma 2 6 4 3 2" xfId="3821" xr:uid="{B84A4F65-6493-426C-817E-9D1F13D81138}"/>
    <cellStyle name="Comma 2 6 4 3 3" xfId="5944" xr:uid="{981625C2-1579-4200-833D-03F28137DEA0}"/>
    <cellStyle name="Comma 2 6 4 4" xfId="2030" xr:uid="{A1BFC9D4-7B90-416E-9971-DF4552C8F39D}"/>
    <cellStyle name="Comma 2 6 4 4 2" xfId="4129" xr:uid="{20C0BB84-C66F-46E6-85C3-363EB28EAAED}"/>
    <cellStyle name="Comma 2 6 4 4 3" xfId="6293" xr:uid="{BCB2C53D-CAEC-48C7-BCF8-F72270435B5F}"/>
    <cellStyle name="Comma 2 6 4 5" xfId="2340" xr:uid="{5AF07F07-438A-44DF-A1DA-9B01657C07A1}"/>
    <cellStyle name="Comma 2 6 4 5 2" xfId="4437" xr:uid="{6554CCB6-B59B-463D-B538-E585645A1024}"/>
    <cellStyle name="Comma 2 6 4 5 3" xfId="6601" xr:uid="{3B05751D-F719-4C63-B314-BC2D73DCA256}"/>
    <cellStyle name="Comma 2 6 4 6" xfId="2602" xr:uid="{B7A6C16A-51FC-43E5-B315-69BF5B76EFC9}"/>
    <cellStyle name="Comma 2 6 4 6 2" xfId="4695" xr:uid="{27C31446-5DA0-45B2-8600-0208182DD88A}"/>
    <cellStyle name="Comma 2 6 4 6 3" xfId="6859" xr:uid="{5DD0813F-F132-4641-9948-24AF4CCB7E92}"/>
    <cellStyle name="Comma 2 6 4 7" xfId="2815" xr:uid="{B6345217-1342-4FBD-B07B-1A70D957B135}"/>
    <cellStyle name="Comma 2 6 4 7 2" xfId="4900" xr:uid="{9B8D25BB-12B5-443C-9685-AEDF3BBD1FD0}"/>
    <cellStyle name="Comma 2 6 4 7 3" xfId="7064" xr:uid="{BF1F7ED2-E9D9-4680-B64F-19F62F24AB13}"/>
    <cellStyle name="Comma 2 6 4 8" xfId="3326" xr:uid="{8D70BF9D-6B93-4470-96A5-B373208A2EA3}"/>
    <cellStyle name="Comma 2 6 4 9" xfId="5429" xr:uid="{83BD450E-103B-4FEF-B147-B9D99A7F334A}"/>
    <cellStyle name="Comma 2 6 5" xfId="785" xr:uid="{2E37275C-24D8-4E69-B3C3-8A1FA82E48C5}"/>
    <cellStyle name="Comma 2 6 5 2" xfId="3233" xr:uid="{7EBF933F-E142-40E7-9086-93CBA9015E3D}"/>
    <cellStyle name="Comma 2 6 5 3" xfId="5333" xr:uid="{C21E50E7-208A-445C-9169-D3DFA0EF34F5}"/>
    <cellStyle name="Comma 2 6 6" xfId="1109" xr:uid="{AA858F60-3C4A-4E0C-B17B-21D7B61A90AC}"/>
    <cellStyle name="Comma 2 6 6 2" xfId="3517" xr:uid="{F693F33F-460C-4F91-8B13-5B5CC09C9988}"/>
    <cellStyle name="Comma 2 6 6 3" xfId="5620" xr:uid="{E70E8E9E-CC7C-4FA8-A5BB-A2D5B79526F4}"/>
    <cellStyle name="Comma 2 6 7" xfId="1422" xr:uid="{FC69810C-8A9F-49ED-9C81-A2B73F5C302E}"/>
    <cellStyle name="Comma 2 6 7 2" xfId="3728" xr:uid="{A2D0D24C-B547-426E-A8A6-05FFA8849CB3}"/>
    <cellStyle name="Comma 2 6 7 3" xfId="5851" xr:uid="{80E2283E-93E6-406F-8FB4-EFD36B9ADF3C}"/>
    <cellStyle name="Comma 2 6 8" xfId="1937" xr:uid="{D5E0CF41-D382-4A8B-B556-BE6E58BB4636}"/>
    <cellStyle name="Comma 2 6 8 2" xfId="4036" xr:uid="{E321E327-8B0A-44BB-92EC-927CA4CD9B8F}"/>
    <cellStyle name="Comma 2 6 8 3" xfId="6200" xr:uid="{BF035C9B-90FD-4A66-A57A-14F5831B3F63}"/>
    <cellStyle name="Comma 2 6 9" xfId="2247" xr:uid="{451834A3-EBA8-4C05-A8A6-53CC820756F3}"/>
    <cellStyle name="Comma 2 6 9 2" xfId="4344" xr:uid="{CDE7892E-6A05-4093-B483-82C1867976C1}"/>
    <cellStyle name="Comma 2 6 9 3" xfId="6508" xr:uid="{1D6C8877-76A9-4E91-BA9D-6C22ABFD7AC1}"/>
    <cellStyle name="Comma 2 7" xfId="372" xr:uid="{ED85EFC2-D31D-494E-B6D2-5C9DF6A36475}"/>
    <cellStyle name="Comma 2 7 10" xfId="5085" xr:uid="{A42258A7-F0D0-440E-8357-9F4F370E8F31}"/>
    <cellStyle name="Comma 2 7 2" xfId="574" xr:uid="{25C93EBE-B255-4476-9204-FF475F9ACCCC}"/>
    <cellStyle name="Comma 2 7 2 2" xfId="723" xr:uid="{CCE1D254-A024-4DF3-88BA-5542460DB772}"/>
    <cellStyle name="Comma 2 7 2 2 2" xfId="1035" xr:uid="{68E3CEC1-03DE-4FD4-B023-4CB20E31D32A}"/>
    <cellStyle name="Comma 2 7 2 2 2 2" xfId="3475" xr:uid="{FF896B6A-DF47-4F52-A6A6-61B9FC984942}"/>
    <cellStyle name="Comma 2 7 2 2 2 3" xfId="5578" xr:uid="{A7111F45-2A4D-4C87-B7A9-A103B33BF4EC}"/>
    <cellStyle name="Comma 2 7 2 2 3" xfId="1353" xr:uid="{363D982E-5A66-47EB-B6CE-46A9EB4C0982}"/>
    <cellStyle name="Comma 2 7 2 2 4" xfId="1668" xr:uid="{6E842DC5-ED08-4593-BDB8-D76A649AE3F3}"/>
    <cellStyle name="Comma 2 7 2 2 4 2" xfId="3970" xr:uid="{57710822-F193-45DF-904A-98C5FAAF2816}"/>
    <cellStyle name="Comma 2 7 2 2 4 3" xfId="6093" xr:uid="{C87DAD42-59DD-4F24-BDD3-8310FD655F1B}"/>
    <cellStyle name="Comma 2 7 2 2 5" xfId="2179" xr:uid="{5F3D3E2F-E6E1-4BFF-BF18-340BA89646B5}"/>
    <cellStyle name="Comma 2 7 2 2 5 2" xfId="4278" xr:uid="{EE7E91A0-12DA-4155-A4B7-B9A6C227D9FC}"/>
    <cellStyle name="Comma 2 7 2 2 5 3" xfId="6442" xr:uid="{A9E488BC-CBFF-465C-AF51-38A81EAF0F5B}"/>
    <cellStyle name="Comma 2 7 2 2 6" xfId="2489" xr:uid="{0BB60FBC-4755-4012-AB84-99051C9A90F6}"/>
    <cellStyle name="Comma 2 7 2 2 6 2" xfId="4586" xr:uid="{8913B617-32FC-40E4-B6DF-D92179E1D37F}"/>
    <cellStyle name="Comma 2 7 2 2 6 3" xfId="6750" xr:uid="{2D484F6D-ABA2-4D42-A9C8-E7B945FAD9B6}"/>
    <cellStyle name="Comma 2 7 2 2 7" xfId="3182" xr:uid="{D942E648-A057-47BE-BA7D-BEA0B64031BB}"/>
    <cellStyle name="Comma 2 7 2 2 8" xfId="5282" xr:uid="{B0ED3A47-7FEF-42C6-A944-0BE5BB2ACAF6}"/>
    <cellStyle name="Comma 2 7 2 3" xfId="846" xr:uid="{D5DD05E5-C008-493F-BDA6-3AA1D8A820DD}"/>
    <cellStyle name="Comma 2 7 2 3 2" xfId="3294" xr:uid="{6C6C3DC5-6AAA-4148-9772-FB9D4FA999CC}"/>
    <cellStyle name="Comma 2 7 2 3 3" xfId="5394" xr:uid="{FDF47B66-A01B-4927-854E-0A47B82EDAC5}"/>
    <cellStyle name="Comma 2 7 2 4" xfId="1172" xr:uid="{9AE390BA-B87D-42CC-88B8-A088BFE66AB3}"/>
    <cellStyle name="Comma 2 7 2 5" xfId="1485" xr:uid="{81CB4F58-FB47-45A7-9F30-E8AEDEB835E4}"/>
    <cellStyle name="Comma 2 7 2 5 2" xfId="3789" xr:uid="{C9632D52-24B2-4D9B-83FD-0C0A6E04D3DB}"/>
    <cellStyle name="Comma 2 7 2 5 3" xfId="5912" xr:uid="{53C39082-1FA9-4D86-92D6-9E0D85179938}"/>
    <cellStyle name="Comma 2 7 2 6" xfId="1998" xr:uid="{20344A32-39E0-44C2-A078-CAC86BF7EE59}"/>
    <cellStyle name="Comma 2 7 2 6 2" xfId="4097" xr:uid="{B4722E82-70EA-486F-B759-1823132ACF0C}"/>
    <cellStyle name="Comma 2 7 2 6 3" xfId="6261" xr:uid="{F0BA97FF-28F9-48A3-B24D-19C7D3569F10}"/>
    <cellStyle name="Comma 2 7 2 7" xfId="2308" xr:uid="{71E486ED-4D97-4BDC-B10D-D27214BFC429}"/>
    <cellStyle name="Comma 2 7 2 7 2" xfId="4405" xr:uid="{E5F1C45F-69C8-42E1-BC5A-59F31438890F}"/>
    <cellStyle name="Comma 2 7 2 7 3" xfId="6569" xr:uid="{2015B49C-8000-4977-8DCA-47BB502B2E4C}"/>
    <cellStyle name="Comma 2 7 2 8" xfId="3060" xr:uid="{8B7961C6-3D6C-4EE7-BE7A-45119ADD2C4A}"/>
    <cellStyle name="Comma 2 7 2 9" xfId="5157" xr:uid="{1FA37C7F-C2B6-44BB-B97F-8EF51A6ABDA1}"/>
    <cellStyle name="Comma 2 7 3" xfId="663" xr:uid="{044B3D93-DF57-4428-90BD-E6DB0DE4968F}"/>
    <cellStyle name="Comma 2 7 3 2" xfId="981" xr:uid="{125F1E59-E03A-4283-B7AD-B475EF52C671}"/>
    <cellStyle name="Comma 2 7 3 2 2" xfId="3421" xr:uid="{05D2431F-ABBC-46C6-AC1C-F452CE2C01E4}"/>
    <cellStyle name="Comma 2 7 3 2 3" xfId="5524" xr:uid="{D97AE560-8FBB-4268-9A55-FE4C1C189704}"/>
    <cellStyle name="Comma 2 7 3 3" xfId="1299" xr:uid="{1E6577FF-3354-4268-A140-B1016769DA17}"/>
    <cellStyle name="Comma 2 7 3 4" xfId="1614" xr:uid="{2479C604-A380-40AF-AE41-BBC5234F4A97}"/>
    <cellStyle name="Comma 2 7 3 4 2" xfId="3916" xr:uid="{C0DDEDC1-AC1F-4C72-BC53-57978EE54D6F}"/>
    <cellStyle name="Comma 2 7 3 4 3" xfId="6039" xr:uid="{F03C7FB3-1422-4507-A108-FE2D48A4092D}"/>
    <cellStyle name="Comma 2 7 3 5" xfId="2125" xr:uid="{2770B0DC-9240-48DB-834B-52EF57779A12}"/>
    <cellStyle name="Comma 2 7 3 5 2" xfId="4224" xr:uid="{E3E6AEC6-E19B-4BCC-BEB4-F5FFDE16E060}"/>
    <cellStyle name="Comma 2 7 3 5 3" xfId="6388" xr:uid="{95C7461D-FAF2-4F20-863F-0D24F34CB998}"/>
    <cellStyle name="Comma 2 7 3 6" xfId="2435" xr:uid="{F44C7E8B-FFCA-4284-BD51-E05CE96578D0}"/>
    <cellStyle name="Comma 2 7 3 6 2" xfId="4532" xr:uid="{14295561-86D9-4D7A-9B17-E217BBBD0B09}"/>
    <cellStyle name="Comma 2 7 3 6 3" xfId="6696" xr:uid="{497DDD44-07F6-4B82-897D-7B08BAE260A3}"/>
    <cellStyle name="Comma 2 7 3 7" xfId="3128" xr:uid="{C8FE7153-7941-4C6F-BB2C-F55B69E096B1}"/>
    <cellStyle name="Comma 2 7 3 8" xfId="5227" xr:uid="{C6A33D3C-2996-48EB-92CB-22916C0A3737}"/>
    <cellStyle name="Comma 2 7 4" xfId="792" xr:uid="{29F476D8-F4BE-42FF-86B1-212675446B4F}"/>
    <cellStyle name="Comma 2 7 4 2" xfId="3240" xr:uid="{F1EC18F1-8C74-40AF-8C76-5029AEC40186}"/>
    <cellStyle name="Comma 2 7 4 3" xfId="5340" xr:uid="{6FEB38AD-54D2-491D-81F2-DA2C72E9AB9E}"/>
    <cellStyle name="Comma 2 7 5" xfId="1116" xr:uid="{13215839-CE92-4F0F-A6C8-2F36BC13857F}"/>
    <cellStyle name="Comma 2 7 6" xfId="1429" xr:uid="{5B187F4B-312E-409A-8B46-952A3762C386}"/>
    <cellStyle name="Comma 2 7 6 2" xfId="3735" xr:uid="{957877C3-7731-4986-AD83-D3721EF6A39B}"/>
    <cellStyle name="Comma 2 7 6 3" xfId="5858" xr:uid="{11B6D250-4B41-4817-A8CD-89746BE73157}"/>
    <cellStyle name="Comma 2 7 7" xfId="1944" xr:uid="{AEB65808-F551-4FE1-ADAA-CB2EF157A532}"/>
    <cellStyle name="Comma 2 7 7 2" xfId="4043" xr:uid="{A37A23D1-BB7D-4844-963D-37B45D6EE760}"/>
    <cellStyle name="Comma 2 7 7 3" xfId="6207" xr:uid="{E787A8C5-40DF-4B8B-BE4D-13C621D00608}"/>
    <cellStyle name="Comma 2 7 8" xfId="2254" xr:uid="{79D6DE74-18E5-440B-84BD-A4A6CC95DA10}"/>
    <cellStyle name="Comma 2 7 8 2" xfId="4351" xr:uid="{0BEDAE79-25ED-4644-83C7-5FE67CCE9303}"/>
    <cellStyle name="Comma 2 7 8 3" xfId="6515" xr:uid="{EDDFB405-78A7-4C7E-8E16-5F5CEB75887A}"/>
    <cellStyle name="Comma 2 7 9" xfId="3004" xr:uid="{F0AF2CC8-8708-46D8-BCCF-06E711990F80}"/>
    <cellStyle name="Comma 2 8" xfId="375" xr:uid="{C5B45984-CCDF-4B89-B6CB-C4B2950EA183}"/>
    <cellStyle name="Comma 2 8 10" xfId="5088" xr:uid="{4BE0555A-553C-4807-9813-CE9E812C15AE}"/>
    <cellStyle name="Comma 2 8 2" xfId="577" xr:uid="{72D3215C-7FDB-4796-B5CD-DD5890D37E6A}"/>
    <cellStyle name="Comma 2 8 2 2" xfId="726" xr:uid="{1B35277A-C702-4522-8FB4-397F8FE5D5DE}"/>
    <cellStyle name="Comma 2 8 2 2 2" xfId="1038" xr:uid="{FBCADCB6-5223-47BD-B018-BBDF45226305}"/>
    <cellStyle name="Comma 2 8 2 2 2 2" xfId="3478" xr:uid="{4A78D7BF-BC48-4954-BEA9-BCC59319DFEA}"/>
    <cellStyle name="Comma 2 8 2 2 2 3" xfId="5581" xr:uid="{63FB6873-D0E2-4277-BDA5-C6786F1FC8DD}"/>
    <cellStyle name="Comma 2 8 2 2 3" xfId="1356" xr:uid="{FE24816C-E9CA-4FB0-9EFB-14E326D7D077}"/>
    <cellStyle name="Comma 2 8 2 2 4" xfId="1671" xr:uid="{D0584A72-E72C-4366-8A8B-352165DBFA9E}"/>
    <cellStyle name="Comma 2 8 2 2 4 2" xfId="3973" xr:uid="{72075B5C-E9E8-4BC0-946A-976896FC6AFC}"/>
    <cellStyle name="Comma 2 8 2 2 4 3" xfId="6096" xr:uid="{E949C61F-E1CD-4976-AA80-9A9912807D6E}"/>
    <cellStyle name="Comma 2 8 2 2 5" xfId="2182" xr:uid="{00C9A210-5CD6-44CB-94A6-04C2102F15C0}"/>
    <cellStyle name="Comma 2 8 2 2 5 2" xfId="4281" xr:uid="{0C45F686-B1A7-4A23-97EB-383120507D7E}"/>
    <cellStyle name="Comma 2 8 2 2 5 3" xfId="6445" xr:uid="{D6E86AB9-6C16-49B3-9445-6EAF89F7952C}"/>
    <cellStyle name="Comma 2 8 2 2 6" xfId="2492" xr:uid="{1B2A9F37-C32A-4CB3-9371-EBDEBE55F7BE}"/>
    <cellStyle name="Comma 2 8 2 2 6 2" xfId="4589" xr:uid="{969A23D6-6E4A-4F21-8BE1-F0A318063A8A}"/>
    <cellStyle name="Comma 2 8 2 2 6 3" xfId="6753" xr:uid="{61BE8270-6F65-4D90-A3C4-4A8B986E107A}"/>
    <cellStyle name="Comma 2 8 2 2 7" xfId="3185" xr:uid="{A27642E2-F05B-4942-B171-1DF042AEA50D}"/>
    <cellStyle name="Comma 2 8 2 2 8" xfId="5285" xr:uid="{27A392AB-6D52-4C93-8F90-7FD5AF848CDC}"/>
    <cellStyle name="Comma 2 8 2 3" xfId="849" xr:uid="{4106F462-C2EE-466F-AA67-55BE34046857}"/>
    <cellStyle name="Comma 2 8 2 3 2" xfId="3297" xr:uid="{0D28BB58-9B7E-4B74-935E-5AB9FDC903A0}"/>
    <cellStyle name="Comma 2 8 2 3 3" xfId="5397" xr:uid="{0C45318F-3E26-4D6A-8105-435DE7D43D62}"/>
    <cellStyle name="Comma 2 8 2 4" xfId="1175" xr:uid="{6376CA45-AFC9-46F4-8C11-A192BE54A96A}"/>
    <cellStyle name="Comma 2 8 2 5" xfId="1488" xr:uid="{38471A93-E771-4382-8541-6A4A26384D2B}"/>
    <cellStyle name="Comma 2 8 2 5 2" xfId="3792" xr:uid="{A958EFA0-24DE-4461-9466-51D2D20FD9F2}"/>
    <cellStyle name="Comma 2 8 2 5 3" xfId="5915" xr:uid="{ED9778C8-D3AC-46C1-B7E8-48A50CEE96BB}"/>
    <cellStyle name="Comma 2 8 2 6" xfId="2001" xr:uid="{7A82B47D-39E0-4ADF-BD56-A706D937E534}"/>
    <cellStyle name="Comma 2 8 2 6 2" xfId="4100" xr:uid="{8459BACE-05BA-45FE-9F42-8FE145E60096}"/>
    <cellStyle name="Comma 2 8 2 6 3" xfId="6264" xr:uid="{742DC9BD-9DD9-4AAD-97FB-8B2277F0DBFD}"/>
    <cellStyle name="Comma 2 8 2 7" xfId="2311" xr:uid="{6B0BD055-E445-45DD-A6A2-F6291DBDD23A}"/>
    <cellStyle name="Comma 2 8 2 7 2" xfId="4408" xr:uid="{79AB083D-2C3F-4861-AD7D-148C79EAC6A4}"/>
    <cellStyle name="Comma 2 8 2 7 3" xfId="6572" xr:uid="{C32C0E2F-8E8F-4D58-98DF-28A15678B4E8}"/>
    <cellStyle name="Comma 2 8 2 8" xfId="3063" xr:uid="{318CE1D7-BA8A-419D-BC73-DD88F92299B3}"/>
    <cellStyle name="Comma 2 8 2 9" xfId="5160" xr:uid="{BC5CC198-1FF7-432A-9166-34E2FDABA77C}"/>
    <cellStyle name="Comma 2 8 3" xfId="666" xr:uid="{A036CCD9-FCBF-443D-8B7C-F17D99FE4842}"/>
    <cellStyle name="Comma 2 8 3 2" xfId="984" xr:uid="{C17EEC9C-6C7A-4569-9D50-4BF31CFE6E8D}"/>
    <cellStyle name="Comma 2 8 3 2 2" xfId="3424" xr:uid="{19A180B0-CE8D-47C0-B118-E854E5EF211D}"/>
    <cellStyle name="Comma 2 8 3 2 3" xfId="5527" xr:uid="{39DFC386-081B-4087-A920-2316AA71E624}"/>
    <cellStyle name="Comma 2 8 3 3" xfId="1302" xr:uid="{C4A74BA8-21A6-411A-BEDB-2E2F2428CA44}"/>
    <cellStyle name="Comma 2 8 3 4" xfId="1617" xr:uid="{3222CA77-1965-4C53-BB52-3F0BCABC9AFB}"/>
    <cellStyle name="Comma 2 8 3 4 2" xfId="3919" xr:uid="{E594D51C-720F-4135-93DB-58A2A4F96668}"/>
    <cellStyle name="Comma 2 8 3 4 3" xfId="6042" xr:uid="{B4785A1D-7787-412E-BBC7-1F5EC823A392}"/>
    <cellStyle name="Comma 2 8 3 5" xfId="2128" xr:uid="{C64A8994-F390-4F03-860C-53367BEBC924}"/>
    <cellStyle name="Comma 2 8 3 5 2" xfId="4227" xr:uid="{FAA2DDBA-6589-4F98-8C87-8020E5A21059}"/>
    <cellStyle name="Comma 2 8 3 5 3" xfId="6391" xr:uid="{8FE9416C-4918-4CBA-B6FD-8FF91C3EC36D}"/>
    <cellStyle name="Comma 2 8 3 6" xfId="2438" xr:uid="{DE8EE965-0527-47C6-AA78-D054C1EC1C0C}"/>
    <cellStyle name="Comma 2 8 3 6 2" xfId="4535" xr:uid="{C19B08D7-1B07-4B77-914D-40052E1FE12D}"/>
    <cellStyle name="Comma 2 8 3 6 3" xfId="6699" xr:uid="{0290E1EF-3CE2-493C-BF45-79C1C8A86E77}"/>
    <cellStyle name="Comma 2 8 3 7" xfId="3131" xr:uid="{C351D4BD-3C4B-4FAE-BFBF-2233787E904E}"/>
    <cellStyle name="Comma 2 8 3 8" xfId="5230" xr:uid="{EC19FE6D-0A8E-4EEA-BE00-73E30A2EF10E}"/>
    <cellStyle name="Comma 2 8 4" xfId="795" xr:uid="{8E9C3524-9DDB-49BB-9F85-D7348FBB4A83}"/>
    <cellStyle name="Comma 2 8 4 2" xfId="3243" xr:uid="{5DBDFA8D-9203-46BF-AA6F-576B71C9A337}"/>
    <cellStyle name="Comma 2 8 4 3" xfId="5343" xr:uid="{3A61E357-BFC3-44A3-8B31-F6C6A240D8C1}"/>
    <cellStyle name="Comma 2 8 5" xfId="1119" xr:uid="{DFBC58BF-FC89-43CD-93A8-0A3D4FBC9F11}"/>
    <cellStyle name="Comma 2 8 6" xfId="1432" xr:uid="{020F443D-064A-4F34-B4B9-DB01339FE2B3}"/>
    <cellStyle name="Comma 2 8 6 2" xfId="3738" xr:uid="{FEC51045-35D9-4435-B462-D6D906662ABB}"/>
    <cellStyle name="Comma 2 8 6 3" xfId="5861" xr:uid="{BFE822DC-F097-49D0-932B-057F335C9A9F}"/>
    <cellStyle name="Comma 2 8 7" xfId="1947" xr:uid="{0792CBE8-C04B-43B3-A047-2F8E89A5C958}"/>
    <cellStyle name="Comma 2 8 7 2" xfId="4046" xr:uid="{45A59059-1428-40DB-B9AA-EC4A6ED15D06}"/>
    <cellStyle name="Comma 2 8 7 3" xfId="6210" xr:uid="{9F002CDD-F507-4C36-91BF-3E4C0F224505}"/>
    <cellStyle name="Comma 2 8 8" xfId="2257" xr:uid="{BA581A89-25F9-4A40-93A7-7AB7007E0F07}"/>
    <cellStyle name="Comma 2 8 8 2" xfId="4354" xr:uid="{E262E17A-579F-4AC1-AA3A-0438942EB0C4}"/>
    <cellStyle name="Comma 2 8 8 3" xfId="6518" xr:uid="{6138878F-1CAC-4D8C-A28B-138937F110E7}"/>
    <cellStyle name="Comma 2 8 9" xfId="3007" xr:uid="{2CBD7BF5-A0E3-4843-9C8C-136C539D4D05}"/>
    <cellStyle name="Comma 2 9" xfId="378" xr:uid="{A66ED9A7-D7EA-4E00-B057-9DCE32A3EC1F}"/>
    <cellStyle name="Comma 2 9 10" xfId="5091" xr:uid="{18560ED1-2C9F-49CE-88AE-D1FF0BC524E1}"/>
    <cellStyle name="Comma 2 9 2" xfId="580" xr:uid="{4FD710AC-5223-4558-AD16-AA37B2818348}"/>
    <cellStyle name="Comma 2 9 2 2" xfId="729" xr:uid="{B5E3146F-AF79-4E44-BEA2-A5AD1AA9761F}"/>
    <cellStyle name="Comma 2 9 2 2 2" xfId="1041" xr:uid="{481A7F8B-EC20-4739-AE21-A8D0957EB385}"/>
    <cellStyle name="Comma 2 9 2 2 2 2" xfId="3481" xr:uid="{EBFB53CE-1BDD-4F78-8733-5277A3EDBA70}"/>
    <cellStyle name="Comma 2 9 2 2 2 3" xfId="5584" xr:uid="{9CF92687-F61E-461A-B0D2-BD04E516DEB4}"/>
    <cellStyle name="Comma 2 9 2 2 3" xfId="1359" xr:uid="{2722EEFC-13E5-4022-BE09-A5E0171BAB3A}"/>
    <cellStyle name="Comma 2 9 2 2 4" xfId="1674" xr:uid="{93EFAACE-06DC-47EF-907D-CAC9FA3001ED}"/>
    <cellStyle name="Comma 2 9 2 2 4 2" xfId="3976" xr:uid="{A9774A2F-8C85-4975-98D8-58379B5EC7D2}"/>
    <cellStyle name="Comma 2 9 2 2 4 3" xfId="6099" xr:uid="{CD22FCBA-B9B6-47A2-8A0D-3F755CD31633}"/>
    <cellStyle name="Comma 2 9 2 2 5" xfId="2185" xr:uid="{1E8E4318-2370-4AE5-8F23-E0D67A552420}"/>
    <cellStyle name="Comma 2 9 2 2 5 2" xfId="4284" xr:uid="{A9858DF4-1513-4E74-9B6A-3D452726D35F}"/>
    <cellStyle name="Comma 2 9 2 2 5 3" xfId="6448" xr:uid="{685C887D-841C-4B84-BF56-44BC102E2678}"/>
    <cellStyle name="Comma 2 9 2 2 6" xfId="2495" xr:uid="{9D3803A2-9D93-40B0-A90B-2305C1174EFB}"/>
    <cellStyle name="Comma 2 9 2 2 6 2" xfId="4592" xr:uid="{4E0CD04A-2E50-49C4-9253-6C04172191E1}"/>
    <cellStyle name="Comma 2 9 2 2 6 3" xfId="6756" xr:uid="{F9F3E234-E399-4330-993C-BEC62129771C}"/>
    <cellStyle name="Comma 2 9 2 2 7" xfId="3188" xr:uid="{85C41A70-1C97-48C0-8F75-DBDC060E8FAA}"/>
    <cellStyle name="Comma 2 9 2 2 8" xfId="5288" xr:uid="{A2E45062-38FE-4FC0-9B1F-576EB7E02D0A}"/>
    <cellStyle name="Comma 2 9 2 3" xfId="852" xr:uid="{5FBBEC25-2B70-4C9D-9E78-E0112A6492C2}"/>
    <cellStyle name="Comma 2 9 2 3 2" xfId="3300" xr:uid="{347AB5B2-3BE4-4B2E-BD29-116AB09FDDB2}"/>
    <cellStyle name="Comma 2 9 2 3 3" xfId="5400" xr:uid="{7A7B1518-80EC-4E42-A578-E2A8BA93017C}"/>
    <cellStyle name="Comma 2 9 2 4" xfId="1178" xr:uid="{EF610319-0F2E-4CB7-92E7-DFB7228BF5D9}"/>
    <cellStyle name="Comma 2 9 2 5" xfId="1491" xr:uid="{755B080D-8F0A-448B-8738-9C05D5C3251F}"/>
    <cellStyle name="Comma 2 9 2 5 2" xfId="3795" xr:uid="{3A0D7A8D-8BD4-40EA-899E-D18279069C5F}"/>
    <cellStyle name="Comma 2 9 2 5 3" xfId="5918" xr:uid="{7FB96881-D885-41EC-A8F2-2175C532D928}"/>
    <cellStyle name="Comma 2 9 2 6" xfId="2004" xr:uid="{E57B2D46-87F7-4D2B-BDFB-8289C9F9D1E5}"/>
    <cellStyle name="Comma 2 9 2 6 2" xfId="4103" xr:uid="{E6A47E3D-D7B0-4DDC-A372-59E31F78D224}"/>
    <cellStyle name="Comma 2 9 2 6 3" xfId="6267" xr:uid="{23F307F0-D35B-4D39-823D-CC8E0F5CD296}"/>
    <cellStyle name="Comma 2 9 2 7" xfId="2314" xr:uid="{911A92D6-9888-41CC-9C35-2EE3027F6A3F}"/>
    <cellStyle name="Comma 2 9 2 7 2" xfId="4411" xr:uid="{C95F05DC-4508-4C9A-AC50-B4771FE3447B}"/>
    <cellStyle name="Comma 2 9 2 7 3" xfId="6575" xr:uid="{A2560C26-E1CA-47C4-9062-F1FFA0092D57}"/>
    <cellStyle name="Comma 2 9 2 8" xfId="3066" xr:uid="{B5AB4248-BBA3-4108-9E1F-EF387613AD2C}"/>
    <cellStyle name="Comma 2 9 2 9" xfId="5163" xr:uid="{91735DB7-DE4E-4C65-9142-AA634DBA2E57}"/>
    <cellStyle name="Comma 2 9 3" xfId="669" xr:uid="{8D5A8156-D845-40EB-B4E3-6D038329F48E}"/>
    <cellStyle name="Comma 2 9 3 2" xfId="987" xr:uid="{CF5771ED-7CF9-4B02-AC66-1F7FF6A3A88D}"/>
    <cellStyle name="Comma 2 9 3 2 2" xfId="3427" xr:uid="{7F5B4FD4-B90C-4869-8093-60E70945D066}"/>
    <cellStyle name="Comma 2 9 3 2 3" xfId="5530" xr:uid="{05484D6F-866B-403A-8C29-E02C0760001F}"/>
    <cellStyle name="Comma 2 9 3 3" xfId="1305" xr:uid="{BE2E302F-2983-4091-B115-CFCDF17C5FC1}"/>
    <cellStyle name="Comma 2 9 3 4" xfId="1620" xr:uid="{A0A9C597-AFB8-4A9E-B6E1-C18FC6D601FA}"/>
    <cellStyle name="Comma 2 9 3 4 2" xfId="3922" xr:uid="{A7C2C7EE-9128-48D6-B8A6-486A955B77CB}"/>
    <cellStyle name="Comma 2 9 3 4 3" xfId="6045" xr:uid="{FF2D9658-BC40-48ED-80EA-02858B461FE9}"/>
    <cellStyle name="Comma 2 9 3 5" xfId="2131" xr:uid="{5F0AE194-B3E0-4C95-A1ED-AC90F1362D77}"/>
    <cellStyle name="Comma 2 9 3 5 2" xfId="4230" xr:uid="{C8C89EC6-E84F-4286-9471-C737DE2062C1}"/>
    <cellStyle name="Comma 2 9 3 5 3" xfId="6394" xr:uid="{92DFB5D1-5191-4DA4-8F2A-FFA8FF9E47D0}"/>
    <cellStyle name="Comma 2 9 3 6" xfId="2441" xr:uid="{22826409-73F0-4846-9B07-557D27998119}"/>
    <cellStyle name="Comma 2 9 3 6 2" xfId="4538" xr:uid="{79492AB1-E5B5-41C0-9CA2-3FA24575BD34}"/>
    <cellStyle name="Comma 2 9 3 6 3" xfId="6702" xr:uid="{C47D39ED-28C4-4D6E-A3D5-1F44A75BDF79}"/>
    <cellStyle name="Comma 2 9 3 7" xfId="3134" xr:uid="{F7246EF2-67C6-4C83-9F27-43E1976E6CC7}"/>
    <cellStyle name="Comma 2 9 3 8" xfId="5233" xr:uid="{E87F46D0-4631-4A2B-87A4-5A59B717E681}"/>
    <cellStyle name="Comma 2 9 4" xfId="798" xr:uid="{D6B190EF-BFB3-427C-B093-5ED0A940A98E}"/>
    <cellStyle name="Comma 2 9 4 2" xfId="3246" xr:uid="{92C7E21F-CD07-424C-BA4A-82E2165FAE74}"/>
    <cellStyle name="Comma 2 9 4 3" xfId="5346" xr:uid="{DDCD36D0-C9FB-4470-8424-A0E8462787F9}"/>
    <cellStyle name="Comma 2 9 5" xfId="1122" xr:uid="{5C7D0340-ED6C-438B-9B41-CCAEDCE953E9}"/>
    <cellStyle name="Comma 2 9 6" xfId="1435" xr:uid="{7BCAD29B-1DFD-4362-991E-F561A2582928}"/>
    <cellStyle name="Comma 2 9 6 2" xfId="3741" xr:uid="{8339CFA1-E218-4790-8DCE-D917858068CD}"/>
    <cellStyle name="Comma 2 9 6 3" xfId="5864" xr:uid="{26E426D1-7694-40EE-9A66-FE8E9247DB89}"/>
    <cellStyle name="Comma 2 9 7" xfId="1950" xr:uid="{156CD3D6-585C-4817-A680-6F33B49D6A78}"/>
    <cellStyle name="Comma 2 9 7 2" xfId="4049" xr:uid="{57A0F941-1227-4B04-965C-A7AE4223E146}"/>
    <cellStyle name="Comma 2 9 7 3" xfId="6213" xr:uid="{D361BAA2-03F3-4FA9-AFD6-51ED6BF08EB7}"/>
    <cellStyle name="Comma 2 9 8" xfId="2260" xr:uid="{C0047955-0038-4EC1-BFF8-AEC22FA02B66}"/>
    <cellStyle name="Comma 2 9 8 2" xfId="4357" xr:uid="{B260A51F-3FC0-4274-80A5-A4F2D3DEE591}"/>
    <cellStyle name="Comma 2 9 8 3" xfId="6521" xr:uid="{A55E74EE-9655-4887-8B23-FBCA6E7E921B}"/>
    <cellStyle name="Comma 2 9 9" xfId="3010" xr:uid="{8D10E0EB-F70D-4EBA-8862-B34865A5FB90}"/>
    <cellStyle name="Comma 20" xfId="1066" xr:uid="{B57125A3-83D1-4840-98A8-103453896087}"/>
    <cellStyle name="Comma 20 2" xfId="3496" xr:uid="{02536AFF-2DB7-4C0A-9BBE-EA8EAC5890FD}"/>
    <cellStyle name="Comma 20 3" xfId="5599" xr:uid="{FB4421C4-C32C-4841-BA06-A7D806733A7B}"/>
    <cellStyle name="Comma 21" xfId="1380" xr:uid="{80416EAF-FB18-41F5-B107-33697E152083}"/>
    <cellStyle name="Comma 21 2" xfId="3692" xr:uid="{957B8057-B827-492B-8A01-4D541204567C}"/>
    <cellStyle name="Comma 21 3" xfId="5814" xr:uid="{DC471356-D0E7-437C-8161-B9B5499B8FB5}"/>
    <cellStyle name="Comma 22" xfId="1898" xr:uid="{2C99CB78-37F2-4518-89C9-4B31FFA90F44}"/>
    <cellStyle name="Comma 22 2" xfId="4000" xr:uid="{BBD2020E-0EA5-47B1-B381-8BB99FD282A7}"/>
    <cellStyle name="Comma 22 3" xfId="6164" xr:uid="{CB465560-6EC9-41B5-8F3D-189E27BF852A}"/>
    <cellStyle name="Comma 23" xfId="2210" xr:uid="{16367D60-087D-429F-82A3-D99AE70CBB66}"/>
    <cellStyle name="Comma 23 2" xfId="4308" xr:uid="{55745A99-913C-4735-9CD9-E2ED1602893C}"/>
    <cellStyle name="Comma 23 3" xfId="6472" xr:uid="{ACDA4D05-321D-4F3E-BEFD-912EBD93CFFB}"/>
    <cellStyle name="Comma 24" xfId="7235" xr:uid="{3A4AF1E0-A973-4A0B-925E-A9D6D43D52A1}"/>
    <cellStyle name="Comma 25" xfId="7228" xr:uid="{DD23F052-7CAE-4F8A-9241-5DD9E6ABC944}"/>
    <cellStyle name="Comma 3" xfId="96" xr:uid="{23F8C017-DDB8-4705-8E62-44D97203F82C}"/>
    <cellStyle name="Comma 3 10" xfId="1381" xr:uid="{1D703D15-6479-47E4-952E-0D02ED14F177}"/>
    <cellStyle name="Comma 3 10 2" xfId="3693" xr:uid="{A5509360-37CD-444D-95CA-93403D54242A}"/>
    <cellStyle name="Comma 3 10 3" xfId="5815" xr:uid="{BEC63900-8CDF-48F0-BA9F-279179C9FEB4}"/>
    <cellStyle name="Comma 3 11" xfId="1899" xr:uid="{163E9415-A7F8-451B-8256-A548E65448A5}"/>
    <cellStyle name="Comma 3 11 2" xfId="4001" xr:uid="{8BFB8C4C-04C0-4E61-8475-D1E8F7F473F8}"/>
    <cellStyle name="Comma 3 11 3" xfId="6165" xr:uid="{BA9EA2A8-A188-48F8-A029-6D1120B2E1A2}"/>
    <cellStyle name="Comma 3 12" xfId="2211" xr:uid="{464B8AF8-7D5E-4E9E-B743-F5AF1549CFBC}"/>
    <cellStyle name="Comma 3 12 2" xfId="4309" xr:uid="{3046188D-C53A-4F84-97F3-0C628E788A6D}"/>
    <cellStyle name="Comma 3 12 3" xfId="6473" xr:uid="{03311846-5760-488E-A784-E63B1D94FEEC}"/>
    <cellStyle name="Comma 3 13" xfId="2968" xr:uid="{869CB734-0DF3-47D8-99F7-590C03A07185}"/>
    <cellStyle name="Comma 3 14" xfId="5036" xr:uid="{9C24F07C-9F34-4E47-9374-50C216B8A456}"/>
    <cellStyle name="Comma 3 2" xfId="117" xr:uid="{97D23752-BD20-4723-84F9-75CB209E0F89}"/>
    <cellStyle name="Comma 3 2 10" xfId="5039" xr:uid="{D1D988E9-FDB5-4072-9A9E-733CD06EE361}"/>
    <cellStyle name="Comma 3 2 2" xfId="506" xr:uid="{2C0E7A7A-EE5D-4187-9C56-5B4D354B472D}"/>
    <cellStyle name="Comma 3 2 2 2" xfId="691" xr:uid="{135556D7-99C3-4ADD-8D4D-3084E0416320}"/>
    <cellStyle name="Comma 3 2 2 2 2" xfId="1005" xr:uid="{D596E0EC-9CAC-4055-82AE-B2AA93CABBFD}"/>
    <cellStyle name="Comma 3 2 2 2 2 2" xfId="3445" xr:uid="{C5A929D7-D172-4F01-8B17-1A09F477BEB2}"/>
    <cellStyle name="Comma 3 2 2 2 2 3" xfId="5548" xr:uid="{7BC2B23C-14AD-4AC0-A572-B687AA2A2BE1}"/>
    <cellStyle name="Comma 3 2 2 2 3" xfId="1323" xr:uid="{97D7DF61-18B2-431A-BAA9-100266526C55}"/>
    <cellStyle name="Comma 3 2 2 2 4" xfId="1638" xr:uid="{95EFCBFA-709B-4DED-A219-E14E6751D051}"/>
    <cellStyle name="Comma 3 2 2 2 4 2" xfId="3940" xr:uid="{54B83DE5-42F3-47C4-B908-CA44002B75B5}"/>
    <cellStyle name="Comma 3 2 2 2 4 3" xfId="6063" xr:uid="{FF9D82DB-7CA5-42F2-B6D1-3EC524EA1ABD}"/>
    <cellStyle name="Comma 3 2 2 2 5" xfId="2149" xr:uid="{EC8D3287-79CE-4444-8DD7-EA9B3D45118D}"/>
    <cellStyle name="Comma 3 2 2 2 5 2" xfId="4248" xr:uid="{81E1585E-8D41-4033-B1C6-2DFB6134F5BA}"/>
    <cellStyle name="Comma 3 2 2 2 5 3" xfId="6412" xr:uid="{29B6E345-AA7B-406D-8230-D2CF362E8C5D}"/>
    <cellStyle name="Comma 3 2 2 2 6" xfId="2459" xr:uid="{31D084CA-1420-4A73-98CF-71E20A9A6BE3}"/>
    <cellStyle name="Comma 3 2 2 2 6 2" xfId="4556" xr:uid="{87BD9CE6-97B3-4C2D-BF21-E45524B2373B}"/>
    <cellStyle name="Comma 3 2 2 2 6 3" xfId="6720" xr:uid="{E9D7AF98-7BB6-4A53-ABA7-6D6EC33AD89F}"/>
    <cellStyle name="Comma 3 2 2 2 7" xfId="3152" xr:uid="{9200D98C-750A-4E68-A1D8-E6B6611BD76A}"/>
    <cellStyle name="Comma 3 2 2 2 8" xfId="5251" xr:uid="{B3CA30E5-EE05-4148-B2BB-AE2076BCEDBC}"/>
    <cellStyle name="Comma 3 2 2 3" xfId="816" xr:uid="{51C30437-84E1-44C0-BA08-21648EC8A2A1}"/>
    <cellStyle name="Comma 3 2 2 3 2" xfId="3264" xr:uid="{9190E201-FA36-4676-8ACA-05C926DD4A2E}"/>
    <cellStyle name="Comma 3 2 2 3 3" xfId="5364" xr:uid="{36825934-9ADA-4085-99C5-E2D8194609DC}"/>
    <cellStyle name="Comma 3 2 2 4" xfId="1142" xr:uid="{4CB5716B-06E2-415B-92F3-B63DBFF24932}"/>
    <cellStyle name="Comma 3 2 2 5" xfId="1455" xr:uid="{2B93B2C7-C4E0-44CA-8160-C5CC651E6339}"/>
    <cellStyle name="Comma 3 2 2 5 2" xfId="3759" xr:uid="{35BC6544-A25C-43A4-B705-DE68C18B6CF8}"/>
    <cellStyle name="Comma 3 2 2 5 3" xfId="5882" xr:uid="{893D374F-D80C-4535-8627-8E329453906B}"/>
    <cellStyle name="Comma 3 2 2 6" xfId="1968" xr:uid="{B7FDA02B-E427-4E1E-BB1A-F2B9EB5C0035}"/>
    <cellStyle name="Comma 3 2 2 6 2" xfId="4067" xr:uid="{4524A23A-A909-4D92-B926-B743228BAA2C}"/>
    <cellStyle name="Comma 3 2 2 6 3" xfId="6231" xr:uid="{FAC15565-9E62-4A9F-97F8-F91EDC9E51DA}"/>
    <cellStyle name="Comma 3 2 2 7" xfId="2278" xr:uid="{55581876-CFCD-44F9-B53A-5373D3CFB97D}"/>
    <cellStyle name="Comma 3 2 2 7 2" xfId="4375" xr:uid="{BF0ED54E-C2EC-4DF5-8DFA-E380C467ADE0}"/>
    <cellStyle name="Comma 3 2 2 7 3" xfId="6539" xr:uid="{21E39976-03F7-4463-AA60-874F41A98CC6}"/>
    <cellStyle name="Comma 3 2 2 8" xfId="3028" xr:uid="{BE351BEA-01E9-465E-B8D4-8A6E9ED290FA}"/>
    <cellStyle name="Comma 3 2 2 9" xfId="5125" xr:uid="{8CD07A18-B153-49AC-82AB-90D4EA6BBE46}"/>
    <cellStyle name="Comma 3 2 3" xfId="630" xr:uid="{C5D57F2A-7317-41C9-8DE1-C9F31B74474C}"/>
    <cellStyle name="Comma 3 2 3 2" xfId="949" xr:uid="{17C578BB-0716-4E1B-955E-560B16F6276E}"/>
    <cellStyle name="Comma 3 2 3 2 2" xfId="3389" xr:uid="{9C72E713-741B-4621-BBD4-0807C4258145}"/>
    <cellStyle name="Comma 3 2 3 2 3" xfId="5492" xr:uid="{F5653B9A-519E-400A-B9E4-44CEAD59B736}"/>
    <cellStyle name="Comma 3 2 3 3" xfId="1267" xr:uid="{8DCDE11C-2542-4C63-B713-6DF625449A9B}"/>
    <cellStyle name="Comma 3 2 3 4" xfId="1582" xr:uid="{F67DB7F3-B6A9-4C2F-A752-A337923DE409}"/>
    <cellStyle name="Comma 3 2 3 4 2" xfId="3884" xr:uid="{8290F648-43FF-46F6-8C95-C3483EBE7D49}"/>
    <cellStyle name="Comma 3 2 3 4 3" xfId="6007" xr:uid="{43CD64C9-A872-42A4-A011-C15121E3EC8D}"/>
    <cellStyle name="Comma 3 2 3 5" xfId="2093" xr:uid="{B788EAB8-C551-4435-BE90-05C3CC88319E}"/>
    <cellStyle name="Comma 3 2 3 5 2" xfId="4192" xr:uid="{5F65FDCD-942E-4D46-A2EA-C4D4BFC461FD}"/>
    <cellStyle name="Comma 3 2 3 5 3" xfId="6356" xr:uid="{EB6CC400-4940-4936-AFC6-522B5D690DD8}"/>
    <cellStyle name="Comma 3 2 3 6" xfId="2403" xr:uid="{7E41A0E7-601B-4F03-A684-8351C114DC0F}"/>
    <cellStyle name="Comma 3 2 3 6 2" xfId="4500" xr:uid="{23032A5C-5F4C-444C-B007-B40EAEC8E104}"/>
    <cellStyle name="Comma 3 2 3 6 3" xfId="6664" xr:uid="{0F32B75D-EB00-4A0E-A5FA-8A2D3247CBAC}"/>
    <cellStyle name="Comma 3 2 3 7" xfId="3096" xr:uid="{BB35ED5F-5344-4C4D-A4BD-2A2AFE41790E}"/>
    <cellStyle name="Comma 3 2 3 8" xfId="5195" xr:uid="{6F904307-1041-4037-A5C1-03A77F61DAEA}"/>
    <cellStyle name="Comma 3 2 4" xfId="760" xr:uid="{0387172B-598F-40AC-B03B-21CD995B2BC9}"/>
    <cellStyle name="Comma 3 2 4 2" xfId="3208" xr:uid="{DE5C7E82-AD37-498F-8D48-5709A383442D}"/>
    <cellStyle name="Comma 3 2 4 3" xfId="5308" xr:uid="{61ACAB46-168D-44CB-BFB6-5CD043642390}"/>
    <cellStyle name="Comma 3 2 5" xfId="1083" xr:uid="{6AF85F8B-1FF4-4AEB-8D91-7B928418DE2F}"/>
    <cellStyle name="Comma 3 2 6" xfId="1394" xr:uid="{B66D18C2-D297-47DA-82BC-65048A9EC87A}"/>
    <cellStyle name="Comma 3 2 6 2" xfId="3703" xr:uid="{A6735E0F-043B-4DE3-B51F-1863ED7044A3}"/>
    <cellStyle name="Comma 3 2 6 3" xfId="5826" xr:uid="{2B3472AC-739F-47B6-BC8D-6CE6403F1864}"/>
    <cellStyle name="Comma 3 2 7" xfId="1912" xr:uid="{6D173311-CAFF-4817-A713-EC6418268E3E}"/>
    <cellStyle name="Comma 3 2 7 2" xfId="4011" xr:uid="{E717E60D-4C62-4E32-91E6-8524303EC22B}"/>
    <cellStyle name="Comma 3 2 7 3" xfId="6175" xr:uid="{C417C3D9-84B9-4566-8554-222A0F70DCB7}"/>
    <cellStyle name="Comma 3 2 8" xfId="2222" xr:uid="{3EF9A4ED-44A9-4B2F-94B6-C898D410FD95}"/>
    <cellStyle name="Comma 3 2 8 2" xfId="4319" xr:uid="{0C3F19CB-8EE9-42F7-8FCB-591434DC1879}"/>
    <cellStyle name="Comma 3 2 8 3" xfId="6483" xr:uid="{11E42616-B0A9-46C9-B6DC-00D467C33A30}"/>
    <cellStyle name="Comma 3 2 9" xfId="2971" xr:uid="{BA5F1EF2-DE32-4CC9-811B-1E7FBAB677AF}"/>
    <cellStyle name="Comma 3 3" xfId="333" xr:uid="{8B2F6EE2-28AF-4860-B1AC-E3B086807546}"/>
    <cellStyle name="Comma 3 3 10" xfId="5059" xr:uid="{8C42C166-60C5-4B77-8F32-5ADD9EB0D5A1}"/>
    <cellStyle name="Comma 3 3 2" xfId="549" xr:uid="{81094F8E-0765-4F98-922F-F71902735EAF}"/>
    <cellStyle name="Comma 3 3 2 2" xfId="698" xr:uid="{BDA4AF9C-A242-4842-8EF6-76BD62BB5324}"/>
    <cellStyle name="Comma 3 3 2 2 2" xfId="1010" xr:uid="{4B5AF62D-49B7-4AC0-9700-F851D298D881}"/>
    <cellStyle name="Comma 3 3 2 2 2 2" xfId="3450" xr:uid="{6C75AEEA-6ED8-4212-B73E-674E4F2E955A}"/>
    <cellStyle name="Comma 3 3 2 2 2 3" xfId="5553" xr:uid="{D163534C-6C6E-42A2-AA81-E23D271BD8C5}"/>
    <cellStyle name="Comma 3 3 2 2 3" xfId="1328" xr:uid="{106FAC68-75F9-426F-94C2-88AB32D13A5C}"/>
    <cellStyle name="Comma 3 3 2 2 4" xfId="1643" xr:uid="{B9A425F7-2BEF-4D05-AEAC-BF3D9B5113F5}"/>
    <cellStyle name="Comma 3 3 2 2 4 2" xfId="3945" xr:uid="{7EA07CEA-862D-4C34-AF5E-E5ADAABA27D8}"/>
    <cellStyle name="Comma 3 3 2 2 4 3" xfId="6068" xr:uid="{68AEBB82-8FC4-41B4-B28E-989A05E5D7C9}"/>
    <cellStyle name="Comma 3 3 2 2 5" xfId="2154" xr:uid="{14D0E8DC-15D8-4197-9498-60B72AA0B33B}"/>
    <cellStyle name="Comma 3 3 2 2 5 2" xfId="4253" xr:uid="{C1981639-D2B5-4A13-B5E4-EFB424DA4E16}"/>
    <cellStyle name="Comma 3 3 2 2 5 3" xfId="6417" xr:uid="{FA6803EA-C5E7-45E3-B6AA-F8061DE25E44}"/>
    <cellStyle name="Comma 3 3 2 2 6" xfId="2464" xr:uid="{BEBFF1BA-C79F-4A08-A701-75A216E93EBD}"/>
    <cellStyle name="Comma 3 3 2 2 6 2" xfId="4561" xr:uid="{BB44C616-B78E-4A93-B518-ADC6AA4CCFE0}"/>
    <cellStyle name="Comma 3 3 2 2 6 3" xfId="6725" xr:uid="{8E806824-DE1C-43C5-8612-64C059A31ECB}"/>
    <cellStyle name="Comma 3 3 2 2 7" xfId="3157" xr:uid="{62530AF5-57EC-49E2-9CA9-1EC46B48C11E}"/>
    <cellStyle name="Comma 3 3 2 2 8" xfId="5257" xr:uid="{1D75F572-3230-4812-9EDF-1F028B7E1F01}"/>
    <cellStyle name="Comma 3 3 2 3" xfId="821" xr:uid="{53458C30-E48E-4B6E-B129-7B81B218F3EA}"/>
    <cellStyle name="Comma 3 3 2 3 2" xfId="3269" xr:uid="{9FB97305-1C5C-4F5C-A346-CD5C5AB7112F}"/>
    <cellStyle name="Comma 3 3 2 3 3" xfId="5369" xr:uid="{683D5F76-9A39-49A3-967A-046300D81753}"/>
    <cellStyle name="Comma 3 3 2 4" xfId="1147" xr:uid="{403BB55B-42FF-4AF2-8CE8-E742FA74CE3F}"/>
    <cellStyle name="Comma 3 3 2 5" xfId="1460" xr:uid="{3CF8B3B2-7C14-4878-9C9B-482BAF0F02ED}"/>
    <cellStyle name="Comma 3 3 2 5 2" xfId="3764" xr:uid="{7A46CEFB-5C5B-4086-902E-028FD1E8A97D}"/>
    <cellStyle name="Comma 3 3 2 5 3" xfId="5887" xr:uid="{56D2A7E7-AF98-4F28-9C51-8CAB078E9E73}"/>
    <cellStyle name="Comma 3 3 2 6" xfId="1973" xr:uid="{2CC2AB4C-EE93-47F0-B43B-C1119E614BAB}"/>
    <cellStyle name="Comma 3 3 2 6 2" xfId="4072" xr:uid="{7C7BCE7B-A334-4CDB-B994-ABF34E9EC164}"/>
    <cellStyle name="Comma 3 3 2 6 3" xfId="6236" xr:uid="{C5EBE281-E901-4F23-A35A-46EA7EB25266}"/>
    <cellStyle name="Comma 3 3 2 7" xfId="2283" xr:uid="{03E90143-F540-4CCF-BF5E-69E6917CA39E}"/>
    <cellStyle name="Comma 3 3 2 7 2" xfId="4380" xr:uid="{AFFEA6E6-A046-457F-865C-56CAB875F91D}"/>
    <cellStyle name="Comma 3 3 2 7 3" xfId="6544" xr:uid="{C9046342-4424-4D10-BA3F-8D53E0FFF2EC}"/>
    <cellStyle name="Comma 3 3 2 8" xfId="3035" xr:uid="{78A38471-30F2-4EAF-879B-D6C34A487C0C}"/>
    <cellStyle name="Comma 3 3 2 9" xfId="5132" xr:uid="{A190CA96-DA4A-4BCE-9FD9-04A3BB816C71}"/>
    <cellStyle name="Comma 3 3 3" xfId="638" xr:uid="{938BFB1C-96ED-4A96-81BC-45B1E87873DF}"/>
    <cellStyle name="Comma 3 3 3 2" xfId="956" xr:uid="{9B4F8B61-7A52-4C36-9B6B-DF07344BC276}"/>
    <cellStyle name="Comma 3 3 3 2 2" xfId="3396" xr:uid="{713CB93E-44DA-4492-81E1-33DD2DD6E2B0}"/>
    <cellStyle name="Comma 3 3 3 2 3" xfId="5499" xr:uid="{001B886B-33A1-4FB5-A422-DB7561CB77E6}"/>
    <cellStyle name="Comma 3 3 3 3" xfId="1274" xr:uid="{243B8788-8E78-4A64-93AB-D8C8F170F12D}"/>
    <cellStyle name="Comma 3 3 3 4" xfId="1589" xr:uid="{17CB7252-2BE0-43B8-A226-B35D0E219941}"/>
    <cellStyle name="Comma 3 3 3 4 2" xfId="3891" xr:uid="{593FA0A5-19E6-4088-BC8E-7317E6C2D417}"/>
    <cellStyle name="Comma 3 3 3 4 3" xfId="6014" xr:uid="{FFEBD511-69D1-45C6-993B-FFE3D71AE47F}"/>
    <cellStyle name="Comma 3 3 3 5" xfId="2100" xr:uid="{E6C476A9-CF84-40DE-ADC6-5A2D003837CD}"/>
    <cellStyle name="Comma 3 3 3 5 2" xfId="4199" xr:uid="{3ABA6B5A-03A0-4520-925E-BF8096993A6F}"/>
    <cellStyle name="Comma 3 3 3 5 3" xfId="6363" xr:uid="{D94F6BEC-3CF5-4240-A7CE-514CC2ECC8FB}"/>
    <cellStyle name="Comma 3 3 3 6" xfId="2410" xr:uid="{29F0919D-CCE8-45F2-894E-25550B4CD9D3}"/>
    <cellStyle name="Comma 3 3 3 6 2" xfId="4507" xr:uid="{5E7DC500-904C-4B29-8318-04EBA79009F8}"/>
    <cellStyle name="Comma 3 3 3 6 3" xfId="6671" xr:uid="{4659770B-DED5-4BAE-8645-98A0C2A1557D}"/>
    <cellStyle name="Comma 3 3 3 7" xfId="3103" xr:uid="{3C40FCE5-C5F0-472D-9DA0-C9CAB70D1498}"/>
    <cellStyle name="Comma 3 3 3 8" xfId="5202" xr:uid="{B77121C0-F4F9-4210-835E-7B4B2AB8D264}"/>
    <cellStyle name="Comma 3 3 4" xfId="767" xr:uid="{A176710D-4ABF-4ECD-8392-9138BF3B235D}"/>
    <cellStyle name="Comma 3 3 4 2" xfId="3215" xr:uid="{3CD89F23-17D7-4F29-980A-806F902FB27C}"/>
    <cellStyle name="Comma 3 3 4 3" xfId="5315" xr:uid="{701D949C-3A0E-4947-9CCD-D404B5359DC1}"/>
    <cellStyle name="Comma 3 3 5" xfId="1091" xr:uid="{9BBB9C6D-7395-49CB-803B-F455E66EFAEA}"/>
    <cellStyle name="Comma 3 3 6" xfId="1404" xr:uid="{A2917D5F-BC11-4B6D-B9EB-1D344ED6BF82}"/>
    <cellStyle name="Comma 3 3 6 2" xfId="3710" xr:uid="{253F96F5-D968-4E8E-828A-1B194B3D1001}"/>
    <cellStyle name="Comma 3 3 6 3" xfId="5833" xr:uid="{CD4E718A-2555-4129-9514-CFFD7494C43D}"/>
    <cellStyle name="Comma 3 3 7" xfId="1919" xr:uid="{7635F909-D0FF-402C-8AB8-805FAE9037F9}"/>
    <cellStyle name="Comma 3 3 7 2" xfId="4018" xr:uid="{96493C8B-B23B-47A8-8826-12E724E8F504}"/>
    <cellStyle name="Comma 3 3 7 3" xfId="6182" xr:uid="{8302A274-D4F2-4C70-AF13-89FC69462B8D}"/>
    <cellStyle name="Comma 3 3 8" xfId="2229" xr:uid="{6DBB7DB5-67C9-451E-9716-417E57DDD008}"/>
    <cellStyle name="Comma 3 3 8 2" xfId="4326" xr:uid="{FEC4D204-DD72-4A63-A1A0-390127E59578}"/>
    <cellStyle name="Comma 3 3 8 3" xfId="6490" xr:uid="{22EBF6A8-16A8-4B54-9487-B236B0E369CF}"/>
    <cellStyle name="Comma 3 3 9" xfId="2979" xr:uid="{7D738D54-D1CE-4A5E-935E-82E98D790793}"/>
    <cellStyle name="Comma 3 4" xfId="346" xr:uid="{AF74C626-CDF7-41A9-ADC1-07D9E1026BF8}"/>
    <cellStyle name="Comma 3 4 10" xfId="5069" xr:uid="{8D1809D0-0BDB-4200-9544-3137649484D3}"/>
    <cellStyle name="Comma 3 4 2" xfId="559" xr:uid="{4A6B3F90-47F5-44C4-857F-37FC349F6F2A}"/>
    <cellStyle name="Comma 3 4 2 2" xfId="708" xr:uid="{4F05B5DE-913A-441A-93DC-3A3DBA2686B6}"/>
    <cellStyle name="Comma 3 4 2 2 2" xfId="1020" xr:uid="{82ADD1E2-DE50-4773-A60B-1EE2B5963D2E}"/>
    <cellStyle name="Comma 3 4 2 2 2 2" xfId="3460" xr:uid="{8C03ABB2-8B1E-47C5-8368-C2D24A89BCC6}"/>
    <cellStyle name="Comma 3 4 2 2 2 3" xfId="5563" xr:uid="{FA8AEF0B-C5C1-4677-A7A6-17126F3E2D45}"/>
    <cellStyle name="Comma 3 4 2 2 3" xfId="1338" xr:uid="{4E67380A-7E8B-4405-98B5-347021F64772}"/>
    <cellStyle name="Comma 3 4 2 2 4" xfId="1653" xr:uid="{269DFFA6-8D1D-4D60-96E7-6A48145FE92B}"/>
    <cellStyle name="Comma 3 4 2 2 4 2" xfId="3955" xr:uid="{282E043C-7701-4237-8A7C-13B85731FA60}"/>
    <cellStyle name="Comma 3 4 2 2 4 3" xfId="6078" xr:uid="{6D7B9E4B-E742-4636-B988-4D0355B867F6}"/>
    <cellStyle name="Comma 3 4 2 2 5" xfId="2164" xr:uid="{29C1D91C-AD1D-45B2-8974-9CE18959F5AD}"/>
    <cellStyle name="Comma 3 4 2 2 5 2" xfId="4263" xr:uid="{D0AB17E5-275F-4C90-A67F-CBB3ADD4C383}"/>
    <cellStyle name="Comma 3 4 2 2 5 3" xfId="6427" xr:uid="{F86CD95A-AEA4-41C2-BB29-131EEB2EC902}"/>
    <cellStyle name="Comma 3 4 2 2 6" xfId="2474" xr:uid="{DA48190B-B1BF-4E30-AC6B-0EF4FE3A159B}"/>
    <cellStyle name="Comma 3 4 2 2 6 2" xfId="4571" xr:uid="{3261191F-8C54-40E2-954B-4E4F1F06250A}"/>
    <cellStyle name="Comma 3 4 2 2 6 3" xfId="6735" xr:uid="{1BABC212-7F8B-438A-995C-126B9AE5AF88}"/>
    <cellStyle name="Comma 3 4 2 2 7" xfId="3167" xr:uid="{D9B1601C-1969-4F2F-9920-D084D23FD8A6}"/>
    <cellStyle name="Comma 3 4 2 2 8" xfId="5267" xr:uid="{E9B8F904-62BF-482E-A6B3-97F37609EDA0}"/>
    <cellStyle name="Comma 3 4 2 3" xfId="831" xr:uid="{CEBC3E57-AF16-41DE-84DD-37392ED55C07}"/>
    <cellStyle name="Comma 3 4 2 3 2" xfId="3279" xr:uid="{8FD4C7BB-2DC7-48EA-8352-AE6FAA8B4C31}"/>
    <cellStyle name="Comma 3 4 2 3 3" xfId="5379" xr:uid="{D2AA5801-CECA-4007-BB1F-1F8111875383}"/>
    <cellStyle name="Comma 3 4 2 4" xfId="1157" xr:uid="{BBBD39BC-E7C9-4845-B97E-E17028FBC266}"/>
    <cellStyle name="Comma 3 4 2 5" xfId="1470" xr:uid="{35891745-3610-43F5-8A0D-97091536D2CC}"/>
    <cellStyle name="Comma 3 4 2 5 2" xfId="3774" xr:uid="{24502D2D-12CC-43AB-A220-0D618A0B3A90}"/>
    <cellStyle name="Comma 3 4 2 5 3" xfId="5897" xr:uid="{3124A0FF-141E-43C1-82EF-1A8C0448B432}"/>
    <cellStyle name="Comma 3 4 2 6" xfId="1983" xr:uid="{DCBA3E71-2E5A-48BE-9E17-70CB63597121}"/>
    <cellStyle name="Comma 3 4 2 6 2" xfId="4082" xr:uid="{8566C900-42B4-4D96-B4C9-53D8B30856AA}"/>
    <cellStyle name="Comma 3 4 2 6 3" xfId="6246" xr:uid="{E1CC606A-C532-4882-B390-32A603746EB8}"/>
    <cellStyle name="Comma 3 4 2 7" xfId="2293" xr:uid="{AF8A1681-15AD-483B-B60A-FABAF6A99431}"/>
    <cellStyle name="Comma 3 4 2 7 2" xfId="4390" xr:uid="{45E87212-1C76-49FB-B610-B7A15CD6CC76}"/>
    <cellStyle name="Comma 3 4 2 7 3" xfId="6554" xr:uid="{083623EA-B3C4-488F-88E5-A94A261A0657}"/>
    <cellStyle name="Comma 3 4 2 8" xfId="3045" xr:uid="{0E7054BA-5803-4FEF-A9A5-F7EBF06D85F7}"/>
    <cellStyle name="Comma 3 4 2 9" xfId="5142" xr:uid="{E1B2A61A-F9C9-4109-9F6C-1C701C36D120}"/>
    <cellStyle name="Comma 3 4 3" xfId="648" xr:uid="{0D0A6A04-ED07-4706-BD1A-FB85F04D0F5D}"/>
    <cellStyle name="Comma 3 4 3 2" xfId="966" xr:uid="{2C3890A2-E20E-49D9-BFB1-E687B1272501}"/>
    <cellStyle name="Comma 3 4 3 2 2" xfId="3406" xr:uid="{F3E27BFC-956D-4CAC-9084-6DD87971D1C9}"/>
    <cellStyle name="Comma 3 4 3 2 3" xfId="5509" xr:uid="{8E5404AC-04DA-4B72-804E-D0189AA86182}"/>
    <cellStyle name="Comma 3 4 3 3" xfId="1284" xr:uid="{120F3ED1-311F-4D87-A41E-21DD03551232}"/>
    <cellStyle name="Comma 3 4 3 4" xfId="1599" xr:uid="{18F72F48-B660-4D3D-8166-7276352E9E1E}"/>
    <cellStyle name="Comma 3 4 3 4 2" xfId="3901" xr:uid="{CA6647CF-469E-4305-8A18-B919E2F3F73A}"/>
    <cellStyle name="Comma 3 4 3 4 3" xfId="6024" xr:uid="{6AD094CB-E21E-4565-8D66-494D72B92B16}"/>
    <cellStyle name="Comma 3 4 3 5" xfId="2110" xr:uid="{D172B58B-8E85-451F-A1ED-8B0EA3EF8662}"/>
    <cellStyle name="Comma 3 4 3 5 2" xfId="4209" xr:uid="{62C6628F-3F83-4825-8F84-6051757292E3}"/>
    <cellStyle name="Comma 3 4 3 5 3" xfId="6373" xr:uid="{D86B8E14-B7D6-4EDD-83FC-6EB48701AE49}"/>
    <cellStyle name="Comma 3 4 3 6" xfId="2420" xr:uid="{B0238889-32E6-478B-8315-59FF26275DD5}"/>
    <cellStyle name="Comma 3 4 3 6 2" xfId="4517" xr:uid="{858FA63F-73B0-478D-8E59-13A596D93906}"/>
    <cellStyle name="Comma 3 4 3 6 3" xfId="6681" xr:uid="{D5F14BBF-1642-4136-9C12-E1B9AE20A626}"/>
    <cellStyle name="Comma 3 4 3 7" xfId="3113" xr:uid="{3301CD66-DAF1-42BB-BC95-D65C31A2B2D9}"/>
    <cellStyle name="Comma 3 4 3 8" xfId="5212" xr:uid="{6BA89EEA-21E0-4AEB-B803-055E246633AD}"/>
    <cellStyle name="Comma 3 4 4" xfId="777" xr:uid="{AFB33087-318D-44A9-A783-0F6DB1BD8AB2}"/>
    <cellStyle name="Comma 3 4 4 2" xfId="3225" xr:uid="{52839CDF-2597-4731-9005-654EBEC77CEE}"/>
    <cellStyle name="Comma 3 4 4 3" xfId="5325" xr:uid="{384FBF1F-A340-4FFF-9A2E-3C4FE5415781}"/>
    <cellStyle name="Comma 3 4 5" xfId="1101" xr:uid="{3CEA60C5-6D6A-43F8-9226-66E476FEE265}"/>
    <cellStyle name="Comma 3 4 6" xfId="1414" xr:uid="{15727623-576B-4678-82CE-AEAE6FF054C7}"/>
    <cellStyle name="Comma 3 4 6 2" xfId="3720" xr:uid="{2A735ED0-E308-4C80-9845-E6F3A3A8D021}"/>
    <cellStyle name="Comma 3 4 6 3" xfId="5843" xr:uid="{C41EB391-92F2-4121-BC90-89589DFDB419}"/>
    <cellStyle name="Comma 3 4 7" xfId="1929" xr:uid="{231D6CD0-D1DA-4283-8A16-F53D1B8DE541}"/>
    <cellStyle name="Comma 3 4 7 2" xfId="4028" xr:uid="{5A38DC9A-172B-4632-9047-ECD87BE17E5F}"/>
    <cellStyle name="Comma 3 4 7 3" xfId="6192" xr:uid="{84C1E998-179E-4554-A2FA-1301E2CE631A}"/>
    <cellStyle name="Comma 3 4 8" xfId="2239" xr:uid="{469AA41A-BB21-458F-889A-A0118F0DDAA4}"/>
    <cellStyle name="Comma 3 4 8 2" xfId="4336" xr:uid="{444CC101-0233-40F2-BDCA-E405A75FB5DA}"/>
    <cellStyle name="Comma 3 4 8 3" xfId="6500" xr:uid="{3D87800B-D602-4B63-9930-7D031B0F8980}"/>
    <cellStyle name="Comma 3 4 9" xfId="2989" xr:uid="{326C9F9C-8B65-48FB-8658-FC7CE96A5096}"/>
    <cellStyle name="Comma 3 5" xfId="356" xr:uid="{4C8C14C4-E52F-48BD-88AB-E29066521E4C}"/>
    <cellStyle name="Comma 3 5 10" xfId="5076" xr:uid="{9B8A95A5-AAFC-42BF-9D13-6FC63FB68040}"/>
    <cellStyle name="Comma 3 5 2" xfId="566" xr:uid="{1C0252AA-1DA5-4728-9EEB-2E63A7EE0DFD}"/>
    <cellStyle name="Comma 3 5 2 2" xfId="715" xr:uid="{FF0B2540-2367-4353-9BDB-31E457EE4F2C}"/>
    <cellStyle name="Comma 3 5 2 2 2" xfId="1027" xr:uid="{81AE12BB-DA29-443E-8A53-ED607C67EFE8}"/>
    <cellStyle name="Comma 3 5 2 2 2 2" xfId="3467" xr:uid="{1D3A33B1-56DC-43B6-8FF0-7EBDDAD7DBD3}"/>
    <cellStyle name="Comma 3 5 2 2 2 3" xfId="5570" xr:uid="{8BC9DAFD-74C7-4AC3-8112-40466322FF44}"/>
    <cellStyle name="Comma 3 5 2 2 3" xfId="1345" xr:uid="{D8ECCE23-32F9-4FFC-8BA9-66034A2958D9}"/>
    <cellStyle name="Comma 3 5 2 2 4" xfId="1660" xr:uid="{9F37C237-F436-4474-AF00-65B0F712E945}"/>
    <cellStyle name="Comma 3 5 2 2 4 2" xfId="3962" xr:uid="{6D147852-4ECE-412F-8F42-3D3C6A74B8EB}"/>
    <cellStyle name="Comma 3 5 2 2 4 3" xfId="6085" xr:uid="{71DF049E-906D-4A74-88AB-E20529FF5D7A}"/>
    <cellStyle name="Comma 3 5 2 2 5" xfId="2171" xr:uid="{4CED927A-D345-4516-8331-7177D927FE86}"/>
    <cellStyle name="Comma 3 5 2 2 5 2" xfId="4270" xr:uid="{DEE876EF-783D-4338-9FBC-60EBE5CA4C67}"/>
    <cellStyle name="Comma 3 5 2 2 5 3" xfId="6434" xr:uid="{47FE8A4F-834B-42B3-AB4D-32735E4C0D7B}"/>
    <cellStyle name="Comma 3 5 2 2 6" xfId="2481" xr:uid="{D3A15F56-968C-43FF-A4EE-B396BD6477DD}"/>
    <cellStyle name="Comma 3 5 2 2 6 2" xfId="4578" xr:uid="{4C644856-818F-49CF-BC02-48C7895BF68D}"/>
    <cellStyle name="Comma 3 5 2 2 6 3" xfId="6742" xr:uid="{B7B0F6BF-426A-40D2-884B-E96136644E38}"/>
    <cellStyle name="Comma 3 5 2 2 7" xfId="3174" xr:uid="{69AB3C06-D632-495B-93AB-44B43CA57DEA}"/>
    <cellStyle name="Comma 3 5 2 2 8" xfId="5274" xr:uid="{37FDBED1-7376-4A3F-9814-44E7480C2A26}"/>
    <cellStyle name="Comma 3 5 2 3" xfId="838" xr:uid="{E0EDC843-6794-48A4-BD5E-D2960F79916C}"/>
    <cellStyle name="Comma 3 5 2 3 2" xfId="3286" xr:uid="{AEDAA4D7-105B-45F4-857D-EB53B961B046}"/>
    <cellStyle name="Comma 3 5 2 3 3" xfId="5386" xr:uid="{6934FED2-ECC3-4346-A4F7-31762BB5375B}"/>
    <cellStyle name="Comma 3 5 2 4" xfId="1164" xr:uid="{C6A4F50A-F2F6-4EFA-8D07-58589F356313}"/>
    <cellStyle name="Comma 3 5 2 5" xfId="1477" xr:uid="{149EE701-466A-4B31-B13D-158CE47FB1AF}"/>
    <cellStyle name="Comma 3 5 2 5 2" xfId="3781" xr:uid="{4535AD70-4A59-44E7-B475-EC380311478F}"/>
    <cellStyle name="Comma 3 5 2 5 3" xfId="5904" xr:uid="{2255DDAC-2F29-498E-BC07-4902376D016A}"/>
    <cellStyle name="Comma 3 5 2 6" xfId="1990" xr:uid="{7F98D8DF-C569-493E-819F-E1541EA6CFDD}"/>
    <cellStyle name="Comma 3 5 2 6 2" xfId="4089" xr:uid="{4B9E4C17-1134-4315-A6CF-B8E099920DB6}"/>
    <cellStyle name="Comma 3 5 2 6 3" xfId="6253" xr:uid="{240EE83B-ACCD-463D-AB15-E04372E89B68}"/>
    <cellStyle name="Comma 3 5 2 7" xfId="2300" xr:uid="{9B3DFA42-E85E-4E4D-A0A2-E2BAC78157E7}"/>
    <cellStyle name="Comma 3 5 2 7 2" xfId="4397" xr:uid="{036A2210-434C-41D4-909C-A688E59EE2F7}"/>
    <cellStyle name="Comma 3 5 2 7 3" xfId="6561" xr:uid="{1BE98800-5C4B-4336-94B0-AEE0374953CB}"/>
    <cellStyle name="Comma 3 5 2 8" xfId="3052" xr:uid="{88C5502C-8F8D-42A1-976A-A101BCDB7653}"/>
    <cellStyle name="Comma 3 5 2 9" xfId="5149" xr:uid="{C4C4D989-EC1E-4B60-96D0-3970FE58A544}"/>
    <cellStyle name="Comma 3 5 3" xfId="655" xr:uid="{DBCA0EA9-C65B-412A-8217-9ADBB95A2FDB}"/>
    <cellStyle name="Comma 3 5 3 2" xfId="973" xr:uid="{AEDFEBFD-7499-429E-BF36-0FCE00C4D819}"/>
    <cellStyle name="Comma 3 5 3 2 2" xfId="3413" xr:uid="{9799D390-4A2E-4EFC-8040-31FDB611626E}"/>
    <cellStyle name="Comma 3 5 3 2 3" xfId="5516" xr:uid="{70FE3846-D290-47DF-BF07-BFD67CA15ACE}"/>
    <cellStyle name="Comma 3 5 3 3" xfId="1291" xr:uid="{0C7F4A1E-8898-4D88-82F2-0439A0CFDDB8}"/>
    <cellStyle name="Comma 3 5 3 4" xfId="1606" xr:uid="{F1BAC112-62A7-41A5-8177-FF75E69578AB}"/>
    <cellStyle name="Comma 3 5 3 4 2" xfId="3908" xr:uid="{89BC78BB-F609-4671-887D-BB53A202947F}"/>
    <cellStyle name="Comma 3 5 3 4 3" xfId="6031" xr:uid="{F7D27777-7125-4EFF-89D3-510ED49B4838}"/>
    <cellStyle name="Comma 3 5 3 5" xfId="2117" xr:uid="{A2610B24-3BB7-4745-8689-2B3385B23389}"/>
    <cellStyle name="Comma 3 5 3 5 2" xfId="4216" xr:uid="{A5068C3A-AAD8-4712-BC3C-5AB6F60B2346}"/>
    <cellStyle name="Comma 3 5 3 5 3" xfId="6380" xr:uid="{D98E0069-282D-49DB-8F57-28877F3D4C65}"/>
    <cellStyle name="Comma 3 5 3 6" xfId="2427" xr:uid="{1CB2C1C9-5264-4E52-AE7A-B4EB83365587}"/>
    <cellStyle name="Comma 3 5 3 6 2" xfId="4524" xr:uid="{18CC33EF-5D10-4A29-8EFA-868749F893FB}"/>
    <cellStyle name="Comma 3 5 3 6 3" xfId="6688" xr:uid="{C44BC938-CDC6-4BA1-A959-8C5F0D852902}"/>
    <cellStyle name="Comma 3 5 3 7" xfId="3120" xr:uid="{463B94D5-3C3C-4986-90B9-3C888CF93114}"/>
    <cellStyle name="Comma 3 5 3 8" xfId="5219" xr:uid="{10F29E0C-62E4-45A2-82EB-CCB3AC594BE5}"/>
    <cellStyle name="Comma 3 5 4" xfId="784" xr:uid="{9F52006D-422A-4425-8232-2EA84BAC706F}"/>
    <cellStyle name="Comma 3 5 4 2" xfId="3232" xr:uid="{40847CAE-2862-4E97-8D86-C36A93DE1195}"/>
    <cellStyle name="Comma 3 5 4 3" xfId="5332" xr:uid="{F09AFFCB-E88B-4E41-AA85-297EF2293835}"/>
    <cellStyle name="Comma 3 5 5" xfId="1108" xr:uid="{832BF580-7688-465D-8D7C-53C1CAC4E7AF}"/>
    <cellStyle name="Comma 3 5 6" xfId="1421" xr:uid="{F1957356-F3EA-4C1C-B4BE-1B2E8EFCE9B8}"/>
    <cellStyle name="Comma 3 5 6 2" xfId="3727" xr:uid="{A9ED99F5-0447-4BAB-9D65-15EB643FA46D}"/>
    <cellStyle name="Comma 3 5 6 3" xfId="5850" xr:uid="{83324841-FDDF-4D36-899B-47C0D6CC8EBE}"/>
    <cellStyle name="Comma 3 5 7" xfId="1936" xr:uid="{BA8FD768-4F5C-4F24-AAA9-372DAACD714B}"/>
    <cellStyle name="Comma 3 5 7 2" xfId="4035" xr:uid="{270F22EE-9C73-4777-9332-F5DA0CAF3C62}"/>
    <cellStyle name="Comma 3 5 7 3" xfId="6199" xr:uid="{FA0CF0B2-232A-489A-BB80-31DDD7FABC1D}"/>
    <cellStyle name="Comma 3 5 8" xfId="2246" xr:uid="{466AD5B3-1DF5-44D8-BABC-7C6C81103BFB}"/>
    <cellStyle name="Comma 3 5 8 2" xfId="4343" xr:uid="{69C88D5C-1578-4C15-9632-8ABABCFDCBE6}"/>
    <cellStyle name="Comma 3 5 8 3" xfId="6507" xr:uid="{0075EFC6-D695-45BF-A758-353D629DFB78}"/>
    <cellStyle name="Comma 3 5 9" xfId="2996" xr:uid="{84FC5FC9-0A29-48DA-82C9-A887D1CB5E28}"/>
    <cellStyle name="Comma 3 6" xfId="407" xr:uid="{5B9A3AAB-DD46-4AC8-86BA-2BAC2557FB5F}"/>
    <cellStyle name="Comma 3 6 10" xfId="5103" xr:uid="{32FE6CF3-C606-4B5A-8F26-A7385ED21E87}"/>
    <cellStyle name="Comma 3 6 2" xfId="590" xr:uid="{AC69041D-14FE-40C9-BAC7-5F798AAE5D0A}"/>
    <cellStyle name="Comma 3 6 2 2" xfId="737" xr:uid="{4F6918B8-E45F-4784-BF6E-A37B42450F45}"/>
    <cellStyle name="Comma 3 6 2 2 2" xfId="1049" xr:uid="{CC8728D1-3112-47B4-86DA-34C81C545189}"/>
    <cellStyle name="Comma 3 6 2 2 2 2" xfId="3489" xr:uid="{679C6F7E-010E-4870-B494-0453BFC2334E}"/>
    <cellStyle name="Comma 3 6 2 2 2 3" xfId="5592" xr:uid="{38A98AAA-8728-4B2A-AA27-61190253430B}"/>
    <cellStyle name="Comma 3 6 2 2 3" xfId="1367" xr:uid="{E77BCB9D-BF82-43FA-BC7F-ABFE7936D63D}"/>
    <cellStyle name="Comma 3 6 2 2 4" xfId="1682" xr:uid="{619ED454-7C7D-4798-9B8D-5DA76EFF4255}"/>
    <cellStyle name="Comma 3 6 2 2 4 2" xfId="3984" xr:uid="{8079C892-5D8E-42A1-AFE1-CE59C54CE2C7}"/>
    <cellStyle name="Comma 3 6 2 2 4 3" xfId="6107" xr:uid="{D506D1C9-AFA7-4545-B955-B303F59D12CB}"/>
    <cellStyle name="Comma 3 6 2 2 5" xfId="2193" xr:uid="{9D455E91-D94B-43A2-AABC-5529E51A9538}"/>
    <cellStyle name="Comma 3 6 2 2 5 2" xfId="4292" xr:uid="{3A5BFF91-17F4-44BB-92B7-26C37CABA2B7}"/>
    <cellStyle name="Comma 3 6 2 2 5 3" xfId="6456" xr:uid="{6140E0A2-CAEF-4D4D-A5D9-CC7B2821D926}"/>
    <cellStyle name="Comma 3 6 2 2 6" xfId="2503" xr:uid="{FC33DC46-61F4-4D3A-8FDF-24B8387816A5}"/>
    <cellStyle name="Comma 3 6 2 2 6 2" xfId="4600" xr:uid="{8007081B-374F-421E-990A-65B18B2E2686}"/>
    <cellStyle name="Comma 3 6 2 2 6 3" xfId="6764" xr:uid="{06BB4D6F-A697-4805-A83F-FB83F810AF6D}"/>
    <cellStyle name="Comma 3 6 2 2 7" xfId="3196" xr:uid="{9C8E71AA-87AF-45EF-9847-E91B4AEF4097}"/>
    <cellStyle name="Comma 3 6 2 2 8" xfId="5296" xr:uid="{45045AAC-41E2-42F5-84DA-E7E60C1D1AEB}"/>
    <cellStyle name="Comma 3 6 2 3" xfId="860" xr:uid="{1AD4254F-CC4C-425D-97F4-61E487057723}"/>
    <cellStyle name="Comma 3 6 2 3 2" xfId="3308" xr:uid="{FA22FFEB-0E4D-4667-B185-131409DF8DB6}"/>
    <cellStyle name="Comma 3 6 2 3 3" xfId="5408" xr:uid="{B385B688-817A-4A12-A5CC-5F3744188CDD}"/>
    <cellStyle name="Comma 3 6 2 4" xfId="1186" xr:uid="{F3F24E00-B87E-4DE2-969B-AA7512171A99}"/>
    <cellStyle name="Comma 3 6 2 5" xfId="1499" xr:uid="{04EA63C4-D2CF-4364-80BD-8BB98FBAE96F}"/>
    <cellStyle name="Comma 3 6 2 5 2" xfId="3803" xr:uid="{CF5613C9-8736-4BF2-8519-0594FF373E8E}"/>
    <cellStyle name="Comma 3 6 2 5 3" xfId="5926" xr:uid="{38B2810B-44F9-498F-A685-5ED931BD17DB}"/>
    <cellStyle name="Comma 3 6 2 6" xfId="2012" xr:uid="{98FAF258-C897-4A56-9791-DA43BC2E2F10}"/>
    <cellStyle name="Comma 3 6 2 6 2" xfId="4111" xr:uid="{9BC2A063-8ACA-4BBD-9A24-78A1998F147C}"/>
    <cellStyle name="Comma 3 6 2 6 3" xfId="6275" xr:uid="{135A796A-080A-495A-8B2E-6497D4A6E4A6}"/>
    <cellStyle name="Comma 3 6 2 7" xfId="2322" xr:uid="{1451D903-0CE3-421F-9525-0AD3DC418C55}"/>
    <cellStyle name="Comma 3 6 2 7 2" xfId="4419" xr:uid="{64926E0A-7889-4B8F-B70B-6336F7A9D82E}"/>
    <cellStyle name="Comma 3 6 2 7 3" xfId="6583" xr:uid="{86481D43-859F-4010-B552-A48B54F0B139}"/>
    <cellStyle name="Comma 3 6 2 8" xfId="3074" xr:uid="{8B906FB3-837E-4BD5-A28E-11B22E121F8F}"/>
    <cellStyle name="Comma 3 6 2 9" xfId="5171" xr:uid="{F58AEEA6-2841-43B1-964B-B33E521D76D5}"/>
    <cellStyle name="Comma 3 6 3" xfId="678" xr:uid="{91C6B715-AA09-4E4C-B2C9-C2EC50A093F8}"/>
    <cellStyle name="Comma 3 6 3 2" xfId="995" xr:uid="{78E1F096-F46F-42B4-A23A-AB3054280991}"/>
    <cellStyle name="Comma 3 6 3 2 2" xfId="3435" xr:uid="{C0BA35CE-FA3E-4895-BEBB-8F36DCB8E9D9}"/>
    <cellStyle name="Comma 3 6 3 2 3" xfId="5538" xr:uid="{1A8E2BF2-CD32-43C3-870A-94AED0405BBC}"/>
    <cellStyle name="Comma 3 6 3 3" xfId="1313" xr:uid="{D678C002-CE9F-44B1-8D5A-CAAC328F835C}"/>
    <cellStyle name="Comma 3 6 3 4" xfId="1628" xr:uid="{FBB9279F-F279-4855-9DCE-51A1AFE5FF27}"/>
    <cellStyle name="Comma 3 6 3 4 2" xfId="3930" xr:uid="{D9C6B775-E46E-44F3-AA64-7E0D0D11B71B}"/>
    <cellStyle name="Comma 3 6 3 4 3" xfId="6053" xr:uid="{2718782F-F7C8-4D4C-A5D8-708CCBD36645}"/>
    <cellStyle name="Comma 3 6 3 5" xfId="2139" xr:uid="{EFC8961A-21B4-416E-BA2A-29E752399A86}"/>
    <cellStyle name="Comma 3 6 3 5 2" xfId="4238" xr:uid="{5B9B18DC-CCCA-4BF8-90B9-AACBCF315D6A}"/>
    <cellStyle name="Comma 3 6 3 5 3" xfId="6402" xr:uid="{539DC903-7C44-446A-ABE8-41E4A7B3EEC1}"/>
    <cellStyle name="Comma 3 6 3 6" xfId="2449" xr:uid="{F23AC126-F63C-4AA0-A320-245EAACACF50}"/>
    <cellStyle name="Comma 3 6 3 6 2" xfId="4546" xr:uid="{5073118C-973B-4874-BB54-BCB7048F5B4B}"/>
    <cellStyle name="Comma 3 6 3 6 3" xfId="6710" xr:uid="{1DA0BE59-6098-494F-A877-46623AD8A8A6}"/>
    <cellStyle name="Comma 3 6 3 7" xfId="3142" xr:uid="{553471A3-3F6C-4DB9-A237-3018EBA0CD24}"/>
    <cellStyle name="Comma 3 6 3 8" xfId="5241" xr:uid="{93AC336A-EFAC-4051-BBAA-4C1BE0918D44}"/>
    <cellStyle name="Comma 3 6 4" xfId="806" xr:uid="{78202C62-6520-4705-858B-A6CCA3E3C9C0}"/>
    <cellStyle name="Comma 3 6 4 2" xfId="3254" xr:uid="{1EB61179-9AA3-4A35-A902-05D6D7B05AFC}"/>
    <cellStyle name="Comma 3 6 4 3" xfId="5354" xr:uid="{B997D126-1854-4047-BB9E-69C01C1653EF}"/>
    <cellStyle name="Comma 3 6 5" xfId="1130" xr:uid="{06D7F4DC-9937-44B6-8DE3-1565A27090D4}"/>
    <cellStyle name="Comma 3 6 6" xfId="1443" xr:uid="{EDC54F20-FECE-4E04-B0E2-9F88C3D2309F}"/>
    <cellStyle name="Comma 3 6 6 2" xfId="3749" xr:uid="{51053971-8417-4684-9825-D3D63658B14D}"/>
    <cellStyle name="Comma 3 6 6 3" xfId="5872" xr:uid="{0B812F0B-D445-41F3-BC3D-FE433027F639}"/>
    <cellStyle name="Comma 3 6 7" xfId="1958" xr:uid="{0072396B-0112-47A8-A785-7D18DB07C1D9}"/>
    <cellStyle name="Comma 3 6 7 2" xfId="4057" xr:uid="{C8F674F6-2461-4D67-958B-0485BD6F70CE}"/>
    <cellStyle name="Comma 3 6 7 3" xfId="6221" xr:uid="{A78A5DC5-35B2-4415-A94D-D3B0E1D6C79D}"/>
    <cellStyle name="Comma 3 6 8" xfId="2268" xr:uid="{EDD7C56B-3B81-4B14-8E6A-2A8EDFAF6CAB}"/>
    <cellStyle name="Comma 3 6 8 2" xfId="4365" xr:uid="{2E1C6285-1345-44C7-A60B-C461E31F9567}"/>
    <cellStyle name="Comma 3 6 8 3" xfId="6529" xr:uid="{B37A3FF6-0957-422A-BDC3-FDC30D6E5E8D}"/>
    <cellStyle name="Comma 3 6 9" xfId="3018" xr:uid="{DE3079CE-AF41-445F-AE09-D623EA5D663D}"/>
    <cellStyle name="Comma 3 7" xfId="502" xr:uid="{12BE18E1-FC9E-46F3-B0C5-D9761FC6F83A}"/>
    <cellStyle name="Comma 3 7 10" xfId="5122" xr:uid="{007F82B4-0FFC-4376-BDD7-9696CFF1F58C}"/>
    <cellStyle name="Comma 3 7 2" xfId="605" xr:uid="{1FA2285E-43D9-4354-80FB-DB1098BFC210}"/>
    <cellStyle name="Comma 3 7 2 2" xfId="688" xr:uid="{EB423808-C789-4B13-B882-4EB0C8E5311D}"/>
    <cellStyle name="Comma 3 7 2 2 2" xfId="1002" xr:uid="{227B49DE-C3EF-4142-9D71-48853557DAD1}"/>
    <cellStyle name="Comma 3 7 2 2 2 2" xfId="3442" xr:uid="{800910DC-D312-4D20-935C-94237443F648}"/>
    <cellStyle name="Comma 3 7 2 2 2 3" xfId="5545" xr:uid="{6B2E982C-BE13-4E51-8AE7-93A87F8F59D7}"/>
    <cellStyle name="Comma 3 7 2 2 3" xfId="1320" xr:uid="{2DFF33FD-F486-4721-97AA-CBE47073D5C5}"/>
    <cellStyle name="Comma 3 7 2 2 4" xfId="1635" xr:uid="{48AD8B82-7E23-44A0-B90D-E5B434CC2590}"/>
    <cellStyle name="Comma 3 7 2 2 4 2" xfId="3937" xr:uid="{14E2574C-7443-4169-A670-CB2886E6B664}"/>
    <cellStyle name="Comma 3 7 2 2 4 3" xfId="6060" xr:uid="{4764D0B0-FF5D-45B1-BCD1-BF0A666A227D}"/>
    <cellStyle name="Comma 3 7 2 2 5" xfId="2146" xr:uid="{F5911725-C474-4B8D-9B6C-8544668AD6A5}"/>
    <cellStyle name="Comma 3 7 2 2 5 2" xfId="4245" xr:uid="{FD38C758-185A-48BA-8B37-247B493A6AF4}"/>
    <cellStyle name="Comma 3 7 2 2 5 3" xfId="6409" xr:uid="{7E3FF466-5E54-4FEF-ACE8-180E743D3FB5}"/>
    <cellStyle name="Comma 3 7 2 2 6" xfId="2456" xr:uid="{2D7E30A7-5152-43B6-8548-430948269DB1}"/>
    <cellStyle name="Comma 3 7 2 2 6 2" xfId="4553" xr:uid="{6704733A-7A29-4875-AE39-411171F45E37}"/>
    <cellStyle name="Comma 3 7 2 2 6 3" xfId="6717" xr:uid="{05A54B00-C1F5-4BE8-8235-456FDFF76259}"/>
    <cellStyle name="Comma 3 7 2 2 7" xfId="3149" xr:uid="{A790B621-2F93-4EF9-9E3C-89400F280932}"/>
    <cellStyle name="Comma 3 7 2 2 8" xfId="5248" xr:uid="{CA4FB62C-2B8A-4071-9822-CD8CD122EA17}"/>
    <cellStyle name="Comma 3 7 2 3" xfId="813" xr:uid="{D06E47D8-E1F5-4A99-BB46-0F95F998CC34}"/>
    <cellStyle name="Comma 3 7 2 3 2" xfId="3261" xr:uid="{1ABEB47F-946F-4424-BB50-D3971E0881FA}"/>
    <cellStyle name="Comma 3 7 2 3 3" xfId="5361" xr:uid="{6012E090-8B34-4219-B2BE-D84D373C0761}"/>
    <cellStyle name="Comma 3 7 2 4" xfId="1139" xr:uid="{8E1076B5-8099-41BD-93F7-3BF54246302E}"/>
    <cellStyle name="Comma 3 7 2 5" xfId="1452" xr:uid="{B16A302A-91C6-43E2-A4E2-986AD40378F4}"/>
    <cellStyle name="Comma 3 7 2 5 2" xfId="3756" xr:uid="{4A18A2CD-97D4-463D-B152-2895DE55961F}"/>
    <cellStyle name="Comma 3 7 2 5 3" xfId="5879" xr:uid="{3DB8B64A-8EDD-4DF7-9922-5337704D2453}"/>
    <cellStyle name="Comma 3 7 2 6" xfId="1965" xr:uid="{85888FDA-C065-44D0-8E11-78A433BCC1C7}"/>
    <cellStyle name="Comma 3 7 2 6 2" xfId="4064" xr:uid="{FCD5D6D4-982A-490C-92CC-CB27A1F1C948}"/>
    <cellStyle name="Comma 3 7 2 6 3" xfId="6228" xr:uid="{16C4A637-E48F-42CD-9667-D5C9B0EF73A4}"/>
    <cellStyle name="Comma 3 7 2 7" xfId="2275" xr:uid="{A02527CF-8BC4-417C-A021-F8C182130D87}"/>
    <cellStyle name="Comma 3 7 2 7 2" xfId="4372" xr:uid="{085EB69A-AFD5-4E3A-B3A5-C3F46D34D376}"/>
    <cellStyle name="Comma 3 7 2 7 3" xfId="6536" xr:uid="{63D0FBFC-66DB-4377-9EDE-2078DD38EAAA}"/>
    <cellStyle name="Comma 3 7 2 8" xfId="3079" xr:uid="{DF155749-7D4A-48A0-ABFE-3C21ABBE9E09}"/>
    <cellStyle name="Comma 3 7 2 9" xfId="5176" xr:uid="{D72EC495-3FF3-475D-AA3F-4F394F3E4094}"/>
    <cellStyle name="Comma 3 7 3" xfId="626" xr:uid="{0C1B43CB-1165-4C1B-B940-FAAD131BDCDA}"/>
    <cellStyle name="Comma 3 7 3 2" xfId="946" xr:uid="{8BA53B48-6613-4445-8D51-367AE8398C30}"/>
    <cellStyle name="Comma 3 7 3 2 2" xfId="3386" xr:uid="{7D5BAA25-7BBE-4F9B-9933-DBA52CEFD929}"/>
    <cellStyle name="Comma 3 7 3 2 3" xfId="5489" xr:uid="{CF08EF46-05D8-4330-95A0-7AE3349B2536}"/>
    <cellStyle name="Comma 3 7 3 3" xfId="1264" xr:uid="{30A5F03A-36DF-44F5-BA9A-0666EC7FDCA1}"/>
    <cellStyle name="Comma 3 7 3 4" xfId="1579" xr:uid="{40AA136A-F09E-465F-A07A-8C23EBF98369}"/>
    <cellStyle name="Comma 3 7 3 4 2" xfId="3881" xr:uid="{4622CDAE-89D0-40C2-BA17-98EC29DBF06A}"/>
    <cellStyle name="Comma 3 7 3 4 3" xfId="6004" xr:uid="{4574F70C-F561-4E01-B802-E9E9CF2F08CA}"/>
    <cellStyle name="Comma 3 7 3 5" xfId="2090" xr:uid="{C19B54B0-61F2-4A04-BC0F-0F90638AEC12}"/>
    <cellStyle name="Comma 3 7 3 5 2" xfId="4189" xr:uid="{DE6A0AF9-2E4D-4D03-9B08-4017E07F5418}"/>
    <cellStyle name="Comma 3 7 3 5 3" xfId="6353" xr:uid="{B4E0385A-9282-461E-9BFA-FD50BD8E8E8D}"/>
    <cellStyle name="Comma 3 7 3 6" xfId="2400" xr:uid="{3765A8E5-A2C2-4920-B9DD-0A21EF7DB891}"/>
    <cellStyle name="Comma 3 7 3 6 2" xfId="4497" xr:uid="{12088665-662E-4F78-AB4F-377E32E49B0E}"/>
    <cellStyle name="Comma 3 7 3 6 3" xfId="6661" xr:uid="{DAB11442-9694-4919-9C76-8F8BD75E7809}"/>
    <cellStyle name="Comma 3 7 3 7" xfId="3093" xr:uid="{8BBFE809-D352-4F5D-B777-97C966E223B8}"/>
    <cellStyle name="Comma 3 7 3 8" xfId="5191" xr:uid="{4CF43033-C3FE-4419-99A5-92773FAFAD9F}"/>
    <cellStyle name="Comma 3 7 4" xfId="757" xr:uid="{809B1526-438E-46FA-8526-3A4E5C364B11}"/>
    <cellStyle name="Comma 3 7 4 2" xfId="3205" xr:uid="{A5E818D8-BA88-41D4-B6E6-DADD08FFB8AF}"/>
    <cellStyle name="Comma 3 7 4 3" xfId="5305" xr:uid="{560D8BB0-C3B5-4A9C-9459-8D33A3AACC9D}"/>
    <cellStyle name="Comma 3 7 5" xfId="1080" xr:uid="{FED88645-999A-4356-9D45-810B8F262268}"/>
    <cellStyle name="Comma 3 7 6" xfId="1391" xr:uid="{7FC542BF-C001-4D9C-986F-0445F7174A41}"/>
    <cellStyle name="Comma 3 7 6 2" xfId="3700" xr:uid="{6AB0D17B-93AD-41FF-B77B-CE1FD3872207}"/>
    <cellStyle name="Comma 3 7 6 3" xfId="5823" xr:uid="{F4F49E22-4463-40C8-833C-63028498380C}"/>
    <cellStyle name="Comma 3 7 7" xfId="1909" xr:uid="{D5CAA38D-2BE3-4752-9D2A-6595A54AF4A5}"/>
    <cellStyle name="Comma 3 7 7 2" xfId="4008" xr:uid="{16EBF4FF-E398-47B0-9884-E56D3DBE02F6}"/>
    <cellStyle name="Comma 3 7 7 3" xfId="6172" xr:uid="{8705AA14-FA8A-43F1-9921-F1815898D28C}"/>
    <cellStyle name="Comma 3 7 8" xfId="2219" xr:uid="{15C0C71A-5ADA-41B3-A89D-BD5E89CA5E30}"/>
    <cellStyle name="Comma 3 7 8 2" xfId="4316" xr:uid="{580AD4A8-CA0B-4A3A-9552-6DCB8641ECE5}"/>
    <cellStyle name="Comma 3 7 8 3" xfId="6480" xr:uid="{DF87003A-7194-4528-B3F7-C23919D44A83}"/>
    <cellStyle name="Comma 3 7 9" xfId="3025" xr:uid="{A6FE1727-76CF-482C-BB18-67BAF1D8E37D}"/>
    <cellStyle name="Comma 3 8" xfId="614" xr:uid="{30D81481-B75A-45FA-BB40-FA7E0AE2BFFC}"/>
    <cellStyle name="Comma 3 8 2" xfId="939" xr:uid="{CE95B629-ECB1-4701-9C6E-8EF6FB251F1E}"/>
    <cellStyle name="Comma 3 8 2 2" xfId="3379" xr:uid="{7AE6082A-97D7-476D-97F3-4DC3A7A5E590}"/>
    <cellStyle name="Comma 3 8 2 3" xfId="5482" xr:uid="{98FC53B4-5A56-4301-8F4B-7FE2E01EC293}"/>
    <cellStyle name="Comma 3 8 3" xfId="1257" xr:uid="{C396A30B-A2CE-4AC5-A3F7-E6402A6E2470}"/>
    <cellStyle name="Comma 3 8 4" xfId="1572" xr:uid="{A13B4B59-225B-47F5-BC06-9E8AB2353D08}"/>
    <cellStyle name="Comma 3 8 4 2" xfId="3874" xr:uid="{B924E0CA-75B8-41F5-9693-CFFB1A4F7D94}"/>
    <cellStyle name="Comma 3 8 4 3" xfId="5997" xr:uid="{197C7205-3DCE-4A12-B9FB-1CB164F643E4}"/>
    <cellStyle name="Comma 3 8 5" xfId="2083" xr:uid="{DDF2A1D0-5A4F-4ECC-A546-CB5A368B28AA}"/>
    <cellStyle name="Comma 3 8 5 2" xfId="4182" xr:uid="{D74530F9-A0B3-486A-9FD5-19465665865B}"/>
    <cellStyle name="Comma 3 8 5 3" xfId="6346" xr:uid="{7AFCEF09-D0CC-4A77-9278-D52E81526627}"/>
    <cellStyle name="Comma 3 8 6" xfId="2393" xr:uid="{1289B1BC-83C3-4DB2-9AE1-0FF6544B6086}"/>
    <cellStyle name="Comma 3 8 6 2" xfId="4490" xr:uid="{9A975242-B4AA-4F89-A3B4-3E70FDD6781A}"/>
    <cellStyle name="Comma 3 8 6 3" xfId="6654" xr:uid="{F4270BEB-A39F-4B2B-86FC-75931E76E3DC}"/>
    <cellStyle name="Comma 3 8 7" xfId="3086" xr:uid="{94B2B32B-2BDE-402C-8D13-E3E5A4CFFAD5}"/>
    <cellStyle name="Comma 3 8 8" xfId="5183" xr:uid="{C427C30B-DE30-486B-A37E-D444F752E304}"/>
    <cellStyle name="Comma 3 9" xfId="1067" xr:uid="{38CEE088-58E8-48AA-83FF-35CF3B4555F9}"/>
    <cellStyle name="Comma 3 9 2" xfId="3497" xr:uid="{2B9DC6FF-A474-4F08-B390-F4A5681C9074}"/>
    <cellStyle name="Comma 3 9 3" xfId="5600" xr:uid="{2D95B34C-D8AB-464E-9F12-301AFE48C693}"/>
    <cellStyle name="Comma 4" xfId="97" xr:uid="{15135DA0-A74E-4EB6-A624-36C93C1F5375}"/>
    <cellStyle name="Comma 4 10" xfId="1384" xr:uid="{AD95D891-9A77-400A-8292-F2ABB6ED2C0E}"/>
    <cellStyle name="Comma 4 10 2" xfId="3696" xr:uid="{6FFB7492-67E8-4DEF-AEF8-9F4745E1A79F}"/>
    <cellStyle name="Comma 4 10 3" xfId="5818" xr:uid="{0D297C62-B538-4074-A760-F995ED1E9213}"/>
    <cellStyle name="Comma 4 11" xfId="1904" xr:uid="{1F151ED2-8358-420B-8AE6-886C4A7F6727}"/>
    <cellStyle name="Comma 4 11 2" xfId="4004" xr:uid="{81AED24D-D0B7-4772-A7B1-3278C8556B3F}"/>
    <cellStyle name="Comma 4 11 3" xfId="6168" xr:uid="{6A6DD0BA-D85F-45A2-90C3-93ADB1B04B68}"/>
    <cellStyle name="Comma 4 12" xfId="2214" xr:uid="{9D4D6DA4-3D43-4302-93EE-13AAC9104E81}"/>
    <cellStyle name="Comma 4 12 2" xfId="4312" xr:uid="{24345105-7CA4-45D7-AD06-4DF17012EE4D}"/>
    <cellStyle name="Comma 4 12 3" xfId="6476" xr:uid="{E0C6267D-5B4D-4DF0-A13F-5396437E3315}"/>
    <cellStyle name="Comma 4 13" xfId="2969" xr:uid="{2D1CD331-D7D6-4A4B-A8FD-20904C1D0994}"/>
    <cellStyle name="Comma 4 14" xfId="5037" xr:uid="{9C5B6B50-9E2A-4D0F-B179-BF1919CCC371}"/>
    <cellStyle name="Comma 4 2" xfId="249" xr:uid="{3BD8ECA6-A9F0-4100-9087-85D543DD1DB8}"/>
    <cellStyle name="Comma 4 2 10" xfId="5044" xr:uid="{435A6E82-10B5-4E7C-9CF7-CF5A0AFF0921}"/>
    <cellStyle name="Comma 4 2 2" xfId="533" xr:uid="{D4BE7E33-E42D-4B7A-A0A0-D5DB6A180577}"/>
    <cellStyle name="Comma 4 2 2 2" xfId="695" xr:uid="{6C9E6DE2-4759-4EA9-8866-FA67DE0AD7AF}"/>
    <cellStyle name="Comma 4 2 2 2 2" xfId="1007" xr:uid="{1ACADAD1-265C-4B92-9B69-6AC07106F8AD}"/>
    <cellStyle name="Comma 4 2 2 2 2 2" xfId="3447" xr:uid="{3B64B0B0-6BF7-42A6-9D63-2C5260AE6BEE}"/>
    <cellStyle name="Comma 4 2 2 2 2 3" xfId="5550" xr:uid="{0DB38A2D-ADCD-4116-9397-C03CEED6A279}"/>
    <cellStyle name="Comma 4 2 2 2 3" xfId="1325" xr:uid="{87AA66FB-FC2D-467D-889D-8EE604F78FB1}"/>
    <cellStyle name="Comma 4 2 2 2 4" xfId="1640" xr:uid="{EEB84A5F-13D8-49FB-83F5-125077970A8D}"/>
    <cellStyle name="Comma 4 2 2 2 4 2" xfId="3942" xr:uid="{1F2A63B3-FDD7-4BAB-BF6D-E183F1B1AE88}"/>
    <cellStyle name="Comma 4 2 2 2 4 3" xfId="6065" xr:uid="{AB807817-7C81-4E0E-BDEF-57C2F4CF6F2D}"/>
    <cellStyle name="Comma 4 2 2 2 5" xfId="2151" xr:uid="{95980C09-450E-4AE7-8C3C-77C88F88CFAE}"/>
    <cellStyle name="Comma 4 2 2 2 5 2" xfId="4250" xr:uid="{0589CC6B-4348-4851-A2F3-A0FE7D11025A}"/>
    <cellStyle name="Comma 4 2 2 2 5 3" xfId="6414" xr:uid="{2D367C42-6951-4F61-9C3E-801A19F2B892}"/>
    <cellStyle name="Comma 4 2 2 2 6" xfId="2461" xr:uid="{EA3619AE-F73B-4C95-94DD-947FF5C119E0}"/>
    <cellStyle name="Comma 4 2 2 2 6 2" xfId="4558" xr:uid="{9C2AAD73-DFC2-4DF5-8E0C-9B112E71DCA2}"/>
    <cellStyle name="Comma 4 2 2 2 6 3" xfId="6722" xr:uid="{8519A754-F5C6-45A8-ABED-82ADB6ACD343}"/>
    <cellStyle name="Comma 4 2 2 2 7" xfId="3154" xr:uid="{D205B873-26D9-441A-9D29-42E2C0A44049}"/>
    <cellStyle name="Comma 4 2 2 2 8" xfId="5254" xr:uid="{EF41159A-E70A-4DA0-B15F-312FB0F1B8D9}"/>
    <cellStyle name="Comma 4 2 2 3" xfId="818" xr:uid="{BE044CFE-09AB-451F-B387-5262CBBE4DC4}"/>
    <cellStyle name="Comma 4 2 2 3 2" xfId="3266" xr:uid="{EB796F91-9261-4F0D-8B96-42F3BFDAE68F}"/>
    <cellStyle name="Comma 4 2 2 3 3" xfId="5366" xr:uid="{5661F3D8-A73B-4457-B9E1-DC9EC2569C52}"/>
    <cellStyle name="Comma 4 2 2 4" xfId="1144" xr:uid="{D17910E7-0668-42F3-824F-4AF8A3C3367F}"/>
    <cellStyle name="Comma 4 2 2 5" xfId="1457" xr:uid="{7549F99A-B579-40A5-A756-3FBF49E3663C}"/>
    <cellStyle name="Comma 4 2 2 5 2" xfId="3761" xr:uid="{C6E2CF0D-DCA9-4B84-8D2D-DA76677B6711}"/>
    <cellStyle name="Comma 4 2 2 5 3" xfId="5884" xr:uid="{50912FAE-C3EE-499A-AF8E-01E7ABF136C3}"/>
    <cellStyle name="Comma 4 2 2 6" xfId="1970" xr:uid="{4C47D4DC-FEC1-4239-9B87-625086E318E3}"/>
    <cellStyle name="Comma 4 2 2 6 2" xfId="4069" xr:uid="{3FED013D-44C8-45D5-8D27-AEB0C8FB3890}"/>
    <cellStyle name="Comma 4 2 2 6 3" xfId="6233" xr:uid="{725E0D9D-9DA8-4AA8-9FED-359A8AC48B15}"/>
    <cellStyle name="Comma 4 2 2 7" xfId="2280" xr:uid="{2ADB1992-9D39-4333-B373-7B6C24AC5D97}"/>
    <cellStyle name="Comma 4 2 2 7 2" xfId="4377" xr:uid="{CBD388D6-0771-4B6B-8602-5229332CF919}"/>
    <cellStyle name="Comma 4 2 2 7 3" xfId="6541" xr:uid="{53F60DAC-0B9A-4295-9BA1-04C3E3064B29}"/>
    <cellStyle name="Comma 4 2 2 8" xfId="3031" xr:uid="{937CCD22-727E-4831-82EB-42FDBED31688}"/>
    <cellStyle name="Comma 4 2 2 9" xfId="5128" xr:uid="{EFA36C58-E734-4DCE-BF85-ACA662492685}"/>
    <cellStyle name="Comma 4 2 3" xfId="634" xr:uid="{A83D93C0-A152-4BA7-9DCA-76D839C28CC3}"/>
    <cellStyle name="Comma 4 2 3 2" xfId="952" xr:uid="{31F16946-4C69-4C38-8CDA-369A2B79DAFB}"/>
    <cellStyle name="Comma 4 2 3 2 2" xfId="3392" xr:uid="{1EB68AFD-F491-4C31-AB45-1196CBDFFDB6}"/>
    <cellStyle name="Comma 4 2 3 2 3" xfId="5495" xr:uid="{D6287825-80C0-44FB-9D80-851446AD64D8}"/>
    <cellStyle name="Comma 4 2 3 3" xfId="1270" xr:uid="{FB4BC7D3-2D9B-4A6C-BE2E-EDD5B1A778DB}"/>
    <cellStyle name="Comma 4 2 3 4" xfId="1585" xr:uid="{247B2465-0ACE-4D4B-A753-1FC5F56FB13A}"/>
    <cellStyle name="Comma 4 2 3 4 2" xfId="3887" xr:uid="{1A56BE22-942D-4775-8C4B-6ABE60EB51E3}"/>
    <cellStyle name="Comma 4 2 3 4 3" xfId="6010" xr:uid="{D003C67B-1394-4AAE-A6E2-5AAE026A50C1}"/>
    <cellStyle name="Comma 4 2 3 5" xfId="2096" xr:uid="{91C1BDFC-A46D-4875-AAF0-EC9FBA5B9AB4}"/>
    <cellStyle name="Comma 4 2 3 5 2" xfId="4195" xr:uid="{99061681-39D3-459A-B450-0FAB8B05B4D0}"/>
    <cellStyle name="Comma 4 2 3 5 3" xfId="6359" xr:uid="{EFB6A325-FCE0-499A-94DC-10E57C24A73F}"/>
    <cellStyle name="Comma 4 2 3 6" xfId="2406" xr:uid="{9E5D2FC4-4B02-4452-8D75-AADEF45B15DC}"/>
    <cellStyle name="Comma 4 2 3 6 2" xfId="4503" xr:uid="{963DAD90-B57F-440E-800A-2C8781EE7D18}"/>
    <cellStyle name="Comma 4 2 3 6 3" xfId="6667" xr:uid="{AFB9ACA5-4D7F-4D6D-A419-A94BCE49E339}"/>
    <cellStyle name="Comma 4 2 3 7" xfId="3099" xr:uid="{356F5132-6B28-421A-B98B-D4A4D2CA82A6}"/>
    <cellStyle name="Comma 4 2 3 8" xfId="5198" xr:uid="{724A1AA8-2BE0-4C6A-83DD-165CF3E12C3C}"/>
    <cellStyle name="Comma 4 2 4" xfId="763" xr:uid="{7C2263A3-69AE-401E-84E5-34A4BF5C3884}"/>
    <cellStyle name="Comma 4 2 4 2" xfId="3211" xr:uid="{4CF38708-3C5D-46DE-8C8C-E424793B5653}"/>
    <cellStyle name="Comma 4 2 4 3" xfId="5311" xr:uid="{F8505170-0418-4582-891F-85F53DF6368A}"/>
    <cellStyle name="Comma 4 2 5" xfId="1087" xr:uid="{A9F4CA04-22ED-4440-9D66-2754E2AF3AA3}"/>
    <cellStyle name="Comma 4 2 6" xfId="1399" xr:uid="{5857E30E-E011-4A87-AA81-5476043B8761}"/>
    <cellStyle name="Comma 4 2 6 2" xfId="3706" xr:uid="{B06651F0-68E2-4D11-9153-4E624FB95D22}"/>
    <cellStyle name="Comma 4 2 6 3" xfId="5829" xr:uid="{B715FB2D-36A8-4C68-9F16-3938C1DD05CF}"/>
    <cellStyle name="Comma 4 2 7" xfId="1915" xr:uid="{FF80C02E-DF73-470E-B2F7-EB1D671D943F}"/>
    <cellStyle name="Comma 4 2 7 2" xfId="4014" xr:uid="{590B2AC6-0530-47A8-8BD5-E993B8354E62}"/>
    <cellStyle name="Comma 4 2 7 3" xfId="6178" xr:uid="{BB9DBEFF-EA5A-4FFB-88C3-1BF59D3AFCF6}"/>
    <cellStyle name="Comma 4 2 8" xfId="2225" xr:uid="{E161C842-97FF-418A-A3B8-9573F977A3B4}"/>
    <cellStyle name="Comma 4 2 8 2" xfId="4322" xr:uid="{8FF90AAC-04D2-4BFB-A1C2-53E7A986CD63}"/>
    <cellStyle name="Comma 4 2 8 3" xfId="6486" xr:uid="{823311ED-4F9F-4B86-882A-F5936F7FBF9B}"/>
    <cellStyle name="Comma 4 2 9" xfId="2975" xr:uid="{3546D575-560D-41F8-91DE-F44D81C07153}"/>
    <cellStyle name="Comma 4 3" xfId="336" xr:uid="{549D78A4-FEF0-4E5C-97C9-2F81539FD17E}"/>
    <cellStyle name="Comma 4 3 10" xfId="5062" xr:uid="{D59ED9BE-322C-4721-AFEC-4DBE4207BE77}"/>
    <cellStyle name="Comma 4 3 2" xfId="552" xr:uid="{561B4699-CBD6-4AB4-82B3-09B12786319B}"/>
    <cellStyle name="Comma 4 3 2 2" xfId="701" xr:uid="{80454C44-33A5-4B73-B25A-E0B1AA1B2BAC}"/>
    <cellStyle name="Comma 4 3 2 2 2" xfId="1013" xr:uid="{653D3F73-A64F-4152-99B2-0731CD4D7550}"/>
    <cellStyle name="Comma 4 3 2 2 2 2" xfId="3453" xr:uid="{D239F8A9-26F1-4B99-B1DE-F899A40F2BF1}"/>
    <cellStyle name="Comma 4 3 2 2 2 3" xfId="5556" xr:uid="{B2A72BBD-2B18-425C-96BD-A5A3646C6292}"/>
    <cellStyle name="Comma 4 3 2 2 3" xfId="1331" xr:uid="{BA353398-221C-474C-AB5C-DA69EE9CD986}"/>
    <cellStyle name="Comma 4 3 2 2 4" xfId="1646" xr:uid="{CB8CEC2E-1D32-477C-B290-8D0F7CCA1552}"/>
    <cellStyle name="Comma 4 3 2 2 4 2" xfId="3948" xr:uid="{7C3F5184-3A73-48DD-9E79-3A80B84A3270}"/>
    <cellStyle name="Comma 4 3 2 2 4 3" xfId="6071" xr:uid="{343F3E3F-F7F1-4365-81CC-040D53474817}"/>
    <cellStyle name="Comma 4 3 2 2 5" xfId="2157" xr:uid="{44928F94-5251-4A80-9946-B1AE0DE1EC7F}"/>
    <cellStyle name="Comma 4 3 2 2 5 2" xfId="4256" xr:uid="{D0F4342C-68B9-43FD-ACDA-463AB2398A02}"/>
    <cellStyle name="Comma 4 3 2 2 5 3" xfId="6420" xr:uid="{8D2B2B5E-617E-4AEF-9DB0-8DB47D32224A}"/>
    <cellStyle name="Comma 4 3 2 2 6" xfId="2467" xr:uid="{54D1BA41-7FD8-4F2F-A0C2-EAD1850F3442}"/>
    <cellStyle name="Comma 4 3 2 2 6 2" xfId="4564" xr:uid="{AE4D7CC8-1559-4689-837C-C403B253474A}"/>
    <cellStyle name="Comma 4 3 2 2 6 3" xfId="6728" xr:uid="{ECA57FCE-BC45-4C92-A151-C79B06620945}"/>
    <cellStyle name="Comma 4 3 2 2 7" xfId="3160" xr:uid="{5F6107AE-83DF-4E3A-AEA5-940D62E4B133}"/>
    <cellStyle name="Comma 4 3 2 2 8" xfId="5260" xr:uid="{6C996C5F-A1E7-4DE8-9835-D0E0336CA4BC}"/>
    <cellStyle name="Comma 4 3 2 3" xfId="824" xr:uid="{0766C137-454C-436E-ADE3-4A64AAEFF1E0}"/>
    <cellStyle name="Comma 4 3 2 3 2" xfId="3272" xr:uid="{CF0F09E5-85BF-4241-B958-D9B8160B7FD6}"/>
    <cellStyle name="Comma 4 3 2 3 3" xfId="5372" xr:uid="{DFBBF583-D8A4-426B-8A10-92FD106676F1}"/>
    <cellStyle name="Comma 4 3 2 4" xfId="1150" xr:uid="{DB5B289F-1152-4678-A851-AA0FCD7DAE8E}"/>
    <cellStyle name="Comma 4 3 2 5" xfId="1463" xr:uid="{CD721CE1-D4A6-40C2-B9DB-8EE758E75DF0}"/>
    <cellStyle name="Comma 4 3 2 5 2" xfId="3767" xr:uid="{F29D8C3A-00B1-4089-9691-D2E2B66F9CF2}"/>
    <cellStyle name="Comma 4 3 2 5 3" xfId="5890" xr:uid="{B437F5A5-A486-409F-BF2C-FB2135752DB3}"/>
    <cellStyle name="Comma 4 3 2 6" xfId="1976" xr:uid="{100F055F-C2FC-4CEC-9F97-425C2A8681BB}"/>
    <cellStyle name="Comma 4 3 2 6 2" xfId="4075" xr:uid="{3A63CF18-D9E5-4587-B182-B5BE91A3B526}"/>
    <cellStyle name="Comma 4 3 2 6 3" xfId="6239" xr:uid="{A66832B9-07C2-4807-A876-9F206A3E2B4C}"/>
    <cellStyle name="Comma 4 3 2 7" xfId="2286" xr:uid="{3BACB828-EC92-4FE0-ACBA-05265E56B392}"/>
    <cellStyle name="Comma 4 3 2 7 2" xfId="4383" xr:uid="{43954D5C-212E-4186-B602-427F18E54231}"/>
    <cellStyle name="Comma 4 3 2 7 3" xfId="6547" xr:uid="{8C6278F8-7419-472B-AB8C-637248A776D8}"/>
    <cellStyle name="Comma 4 3 2 8" xfId="3038" xr:uid="{D7F2C1CF-7AB8-4EC6-AFD0-C85866FEA012}"/>
    <cellStyle name="Comma 4 3 2 9" xfId="5135" xr:uid="{6F534EA9-27F6-4B44-B13A-4497336E3236}"/>
    <cellStyle name="Comma 4 3 3" xfId="641" xr:uid="{6905946A-6020-4200-B414-AA74FD6F2F08}"/>
    <cellStyle name="Comma 4 3 3 2" xfId="959" xr:uid="{9D53A228-8A7F-4FF5-95C6-F1779247B713}"/>
    <cellStyle name="Comma 4 3 3 2 2" xfId="3399" xr:uid="{92689A93-EB46-455F-8885-948ADE0D8DDB}"/>
    <cellStyle name="Comma 4 3 3 2 3" xfId="5502" xr:uid="{825680DE-2E7D-4619-A0B1-5AC1F113A223}"/>
    <cellStyle name="Comma 4 3 3 3" xfId="1277" xr:uid="{61376783-5553-4EA7-8404-E309665CB42A}"/>
    <cellStyle name="Comma 4 3 3 4" xfId="1592" xr:uid="{082A62A4-7AE7-4340-8A53-F5FB54AD774C}"/>
    <cellStyle name="Comma 4 3 3 4 2" xfId="3894" xr:uid="{3613C761-B788-4396-BAEA-F505B6AA660D}"/>
    <cellStyle name="Comma 4 3 3 4 3" xfId="6017" xr:uid="{3E7980CD-4FBF-469B-AA41-164E39298601}"/>
    <cellStyle name="Comma 4 3 3 5" xfId="2103" xr:uid="{B1413CBC-AB8A-488E-9093-B088017CFDBA}"/>
    <cellStyle name="Comma 4 3 3 5 2" xfId="4202" xr:uid="{86FB41E9-16E8-4C9B-889D-C44FA5F242CB}"/>
    <cellStyle name="Comma 4 3 3 5 3" xfId="6366" xr:uid="{4C9B8C75-D913-49C3-B4E2-2B052A7FBC8C}"/>
    <cellStyle name="Comma 4 3 3 6" xfId="2413" xr:uid="{E84A4783-1F60-42E9-8AC7-2B8DE57911C9}"/>
    <cellStyle name="Comma 4 3 3 6 2" xfId="4510" xr:uid="{B28BF99A-271D-41C4-86DF-DB84951F609D}"/>
    <cellStyle name="Comma 4 3 3 6 3" xfId="6674" xr:uid="{4396050F-4433-491E-95DF-B380B063887F}"/>
    <cellStyle name="Comma 4 3 3 7" xfId="3106" xr:uid="{B764C582-5FED-40DF-A939-4E48A4B5B9F1}"/>
    <cellStyle name="Comma 4 3 3 8" xfId="5205" xr:uid="{15B8F29A-2EE5-435D-9ED7-2808D01D761D}"/>
    <cellStyle name="Comma 4 3 4" xfId="770" xr:uid="{9CDD7D09-AEAC-4FB3-B71E-1B0AD52A4FA1}"/>
    <cellStyle name="Comma 4 3 4 2" xfId="3218" xr:uid="{2AE93592-35B8-4872-B14D-61CB1DDC8E20}"/>
    <cellStyle name="Comma 4 3 4 3" xfId="5318" xr:uid="{5102136D-35D4-40A1-8CAD-CEFB39A46F12}"/>
    <cellStyle name="Comma 4 3 5" xfId="1094" xr:uid="{6C43060E-5C1B-457F-9AAF-A0A8B44FEFE6}"/>
    <cellStyle name="Comma 4 3 6" xfId="1407" xr:uid="{E0E71521-57D0-473C-8B3C-FA915E57EDE0}"/>
    <cellStyle name="Comma 4 3 6 2" xfId="3713" xr:uid="{56A13496-C190-48EC-A407-90FC09142EA8}"/>
    <cellStyle name="Comma 4 3 6 3" xfId="5836" xr:uid="{4E36A65C-D8DC-46B6-9420-18789278DEA2}"/>
    <cellStyle name="Comma 4 3 7" xfId="1922" xr:uid="{FFD2A46C-CFB4-4FEB-A732-E6F971084FDE}"/>
    <cellStyle name="Comma 4 3 7 2" xfId="4021" xr:uid="{F8C0BC97-A6A6-40CE-B5EC-1AF7C93BE3A0}"/>
    <cellStyle name="Comma 4 3 7 3" xfId="6185" xr:uid="{EB37790B-10EE-4E96-9BAD-EB4F998CBCB3}"/>
    <cellStyle name="Comma 4 3 8" xfId="2232" xr:uid="{BC96BD65-0519-4AC2-80DF-FB28870AEB17}"/>
    <cellStyle name="Comma 4 3 8 2" xfId="4329" xr:uid="{0DA059AB-CF10-4762-8209-DCC0D09B3795}"/>
    <cellStyle name="Comma 4 3 8 3" xfId="6493" xr:uid="{BB490ADE-A35D-4DD8-B6D4-4AA7194A5E7B}"/>
    <cellStyle name="Comma 4 3 9" xfId="2982" xr:uid="{552DD816-5306-4890-8011-FE8F16D20530}"/>
    <cellStyle name="Comma 4 4" xfId="349" xr:uid="{DF340C4A-16C5-49C7-AF06-44659B266B31}"/>
    <cellStyle name="Comma 4 4 10" xfId="5072" xr:uid="{8E4998CD-E186-4403-B2D4-0351731B5B82}"/>
    <cellStyle name="Comma 4 4 2" xfId="562" xr:uid="{63906A71-1944-4F18-AA40-7AEBCF5B504D}"/>
    <cellStyle name="Comma 4 4 2 2" xfId="711" xr:uid="{08F8F9C0-1501-4CE4-B2D9-E8DEDE1B1FFC}"/>
    <cellStyle name="Comma 4 4 2 2 2" xfId="1023" xr:uid="{A1D42EE6-4087-42AF-A38B-4EE7808C77D8}"/>
    <cellStyle name="Comma 4 4 2 2 2 2" xfId="3463" xr:uid="{F67E0966-DDF7-41D3-9F9F-96EC21FC4DD9}"/>
    <cellStyle name="Comma 4 4 2 2 2 3" xfId="5566" xr:uid="{CB8346DB-A6E8-4AF6-B0EE-68022ED35313}"/>
    <cellStyle name="Comma 4 4 2 2 3" xfId="1341" xr:uid="{AEB03133-4744-42E7-85D2-2D5E3D819DB5}"/>
    <cellStyle name="Comma 4 4 2 2 4" xfId="1656" xr:uid="{C7B5A925-009B-492B-9570-D166CE04A952}"/>
    <cellStyle name="Comma 4 4 2 2 4 2" xfId="3958" xr:uid="{E485FA89-B8FF-4D76-AB9C-260FAA7ED93D}"/>
    <cellStyle name="Comma 4 4 2 2 4 3" xfId="6081" xr:uid="{2D610695-EC33-42E2-AF38-9B549C83448D}"/>
    <cellStyle name="Comma 4 4 2 2 5" xfId="2167" xr:uid="{5B9C0C82-649A-41B7-A7D6-BD627D0DD768}"/>
    <cellStyle name="Comma 4 4 2 2 5 2" xfId="4266" xr:uid="{2596398D-3810-46A7-8813-A790B2D6EB60}"/>
    <cellStyle name="Comma 4 4 2 2 5 3" xfId="6430" xr:uid="{E554DCB0-31C8-4BFF-928E-E78A12466866}"/>
    <cellStyle name="Comma 4 4 2 2 6" xfId="2477" xr:uid="{9E64366A-228A-4A0C-90D0-00356C9E9BB3}"/>
    <cellStyle name="Comma 4 4 2 2 6 2" xfId="4574" xr:uid="{65AEA745-671E-4E41-A30E-5A1A1485D79A}"/>
    <cellStyle name="Comma 4 4 2 2 6 3" xfId="6738" xr:uid="{578D26DB-7B65-46CB-ABEB-46F11C617BBB}"/>
    <cellStyle name="Comma 4 4 2 2 7" xfId="3170" xr:uid="{0137BC28-9B1C-46BF-979D-CA1AFAEB0339}"/>
    <cellStyle name="Comma 4 4 2 2 8" xfId="5270" xr:uid="{87EDF22F-FE86-435B-989F-60D292F92500}"/>
    <cellStyle name="Comma 4 4 2 3" xfId="834" xr:uid="{36F4D457-0551-4F0B-A95D-BB398DB85267}"/>
    <cellStyle name="Comma 4 4 2 3 2" xfId="3282" xr:uid="{530377F5-A22E-4314-8C59-7C06521992CB}"/>
    <cellStyle name="Comma 4 4 2 3 3" xfId="5382" xr:uid="{2BEAB2CB-3EE9-4D3D-9205-3B50C337BF21}"/>
    <cellStyle name="Comma 4 4 2 4" xfId="1160" xr:uid="{DD3DBEDC-9FC0-4986-843A-126F30E9412B}"/>
    <cellStyle name="Comma 4 4 2 5" xfId="1473" xr:uid="{1ACD8A40-374D-4AF7-87CD-564FF30DDF14}"/>
    <cellStyle name="Comma 4 4 2 5 2" xfId="3777" xr:uid="{77A641E3-EC83-40DB-9D36-2EDDD972187B}"/>
    <cellStyle name="Comma 4 4 2 5 3" xfId="5900" xr:uid="{2D494C0B-7138-45DC-9868-2AFA1BF31DB2}"/>
    <cellStyle name="Comma 4 4 2 6" xfId="1986" xr:uid="{396AC344-8F6F-4B73-94E0-0AB6EE1E38B9}"/>
    <cellStyle name="Comma 4 4 2 6 2" xfId="4085" xr:uid="{92D02977-12F4-4FEA-8809-EDA5D0184F72}"/>
    <cellStyle name="Comma 4 4 2 6 3" xfId="6249" xr:uid="{9BD1FBEE-7655-493D-B679-8DF74954CEED}"/>
    <cellStyle name="Comma 4 4 2 7" xfId="2296" xr:uid="{B4ACA050-C1A7-4300-9BFF-00380CD6D773}"/>
    <cellStyle name="Comma 4 4 2 7 2" xfId="4393" xr:uid="{B882CF47-ED0C-44CE-8119-970B6D8CB7E2}"/>
    <cellStyle name="Comma 4 4 2 7 3" xfId="6557" xr:uid="{AC417F8E-9A83-4C0B-8E73-560661306500}"/>
    <cellStyle name="Comma 4 4 2 8" xfId="3048" xr:uid="{C45AE546-A2A3-4C48-A6DE-3B828355B0CE}"/>
    <cellStyle name="Comma 4 4 2 9" xfId="5145" xr:uid="{09183D50-33EF-462B-9B3E-DE556E904A89}"/>
    <cellStyle name="Comma 4 4 3" xfId="651" xr:uid="{98418403-D4EF-40C1-B091-6CE83874EC4D}"/>
    <cellStyle name="Comma 4 4 3 2" xfId="969" xr:uid="{C3F18E91-3ED9-4CCF-B62A-F1087B43586E}"/>
    <cellStyle name="Comma 4 4 3 2 2" xfId="3409" xr:uid="{B8B6F35A-E71B-40DA-A027-BE863B179893}"/>
    <cellStyle name="Comma 4 4 3 2 3" xfId="5512" xr:uid="{C2EB7740-8CAF-4BF5-A889-D7C63CFB60C4}"/>
    <cellStyle name="Comma 4 4 3 3" xfId="1287" xr:uid="{3BDC421E-9ACC-4357-BEFA-4A4F95871464}"/>
    <cellStyle name="Comma 4 4 3 4" xfId="1602" xr:uid="{722D33ED-2356-463E-8497-ACAD3F871B33}"/>
    <cellStyle name="Comma 4 4 3 4 2" xfId="3904" xr:uid="{E4B49C90-C255-4BD6-BEFB-19716CE7F74C}"/>
    <cellStyle name="Comma 4 4 3 4 3" xfId="6027" xr:uid="{1035C873-0850-4424-BF91-D0A503530BE7}"/>
    <cellStyle name="Comma 4 4 3 5" xfId="2113" xr:uid="{70845164-EA2F-47D4-A8D6-CEB2B350A57E}"/>
    <cellStyle name="Comma 4 4 3 5 2" xfId="4212" xr:uid="{7980BFD7-2024-476F-8313-4CE24CE7068C}"/>
    <cellStyle name="Comma 4 4 3 5 3" xfId="6376" xr:uid="{D4EE3C6A-AAB7-4C69-9B33-2CB870CE8C49}"/>
    <cellStyle name="Comma 4 4 3 6" xfId="2423" xr:uid="{69822D34-FEB0-43D2-A9A3-CDEAA37299A6}"/>
    <cellStyle name="Comma 4 4 3 6 2" xfId="4520" xr:uid="{23553C43-555A-4E90-B862-91C9E1F560F6}"/>
    <cellStyle name="Comma 4 4 3 6 3" xfId="6684" xr:uid="{09CD0A70-9D17-42D2-9679-A58393613679}"/>
    <cellStyle name="Comma 4 4 3 7" xfId="3116" xr:uid="{51295753-F9CA-4C6D-B29C-B770FD975451}"/>
    <cellStyle name="Comma 4 4 3 8" xfId="5215" xr:uid="{28B32D08-01D5-4FD7-BA64-4725C7BD0099}"/>
    <cellStyle name="Comma 4 4 4" xfId="780" xr:uid="{36BAC0BF-17CD-4BB0-911A-F035A1308FE9}"/>
    <cellStyle name="Comma 4 4 4 2" xfId="3228" xr:uid="{E39A81F9-92DA-4163-BAE5-D1771A19EB32}"/>
    <cellStyle name="Comma 4 4 4 3" xfId="5328" xr:uid="{D1CF6E74-2D3E-4240-B7AD-6B72F7965CF1}"/>
    <cellStyle name="Comma 4 4 5" xfId="1104" xr:uid="{CC25BB28-38B5-46E6-9420-FE9487960D0A}"/>
    <cellStyle name="Comma 4 4 6" xfId="1417" xr:uid="{8919EC54-82D1-4570-84E7-5C3294A61D4D}"/>
    <cellStyle name="Comma 4 4 6 2" xfId="3723" xr:uid="{CF9E3B5E-8886-4C89-8B7D-81F0BFE49A60}"/>
    <cellStyle name="Comma 4 4 6 3" xfId="5846" xr:uid="{89C2F859-84EF-4A83-B605-250EDEE3386C}"/>
    <cellStyle name="Comma 4 4 7" xfId="1932" xr:uid="{96FF38D6-99A1-4576-BF62-3821401E5994}"/>
    <cellStyle name="Comma 4 4 7 2" xfId="4031" xr:uid="{8D0960D7-0309-4305-9CE3-A72EAB5BAD0F}"/>
    <cellStyle name="Comma 4 4 7 3" xfId="6195" xr:uid="{3E58594B-7153-4F67-AD55-290C117479F0}"/>
    <cellStyle name="Comma 4 4 8" xfId="2242" xr:uid="{158A86C1-C4D5-43A5-AD8A-DA6A56817BEE}"/>
    <cellStyle name="Comma 4 4 8 2" xfId="4339" xr:uid="{9F6D9D67-C5DC-4D9A-B3A4-D29761E2D041}"/>
    <cellStyle name="Comma 4 4 8 3" xfId="6503" xr:uid="{EC3C0600-9449-47C4-9247-F8DD71E2AA7A}"/>
    <cellStyle name="Comma 4 4 9" xfId="2992" xr:uid="{D2D4931F-7268-4A08-B949-BD66AFB02367}"/>
    <cellStyle name="Comma 4 5" xfId="360" xr:uid="{117C9684-335A-4304-BB4C-E463F231CCA2}"/>
    <cellStyle name="Comma 4 5 10" xfId="5079" xr:uid="{5F55BFF5-2C76-4683-A552-17C3358D06A8}"/>
    <cellStyle name="Comma 4 5 2" xfId="569" xr:uid="{D326314E-A545-4D60-8A0F-6F3116598B61}"/>
    <cellStyle name="Comma 4 5 2 2" xfId="718" xr:uid="{6B0EBE43-7560-4DFE-8BEB-814AC78A7978}"/>
    <cellStyle name="Comma 4 5 2 2 2" xfId="1030" xr:uid="{A9CF6373-21DD-4FF6-B8E3-FAD80CB7B887}"/>
    <cellStyle name="Comma 4 5 2 2 2 2" xfId="3470" xr:uid="{9039AE6E-E9EF-4C46-BD4D-874D208C248E}"/>
    <cellStyle name="Comma 4 5 2 2 2 3" xfId="5573" xr:uid="{7CF073A9-CE73-4CAB-9F26-332745D6B3D6}"/>
    <cellStyle name="Comma 4 5 2 2 3" xfId="1348" xr:uid="{FF203310-ECF2-46BA-88E7-D06893ADFBC9}"/>
    <cellStyle name="Comma 4 5 2 2 4" xfId="1663" xr:uid="{BA99A36F-043E-4514-BE05-4572EB2CCABC}"/>
    <cellStyle name="Comma 4 5 2 2 4 2" xfId="3965" xr:uid="{05472FC6-29EA-4AF3-8BEB-53EFEC858BF8}"/>
    <cellStyle name="Comma 4 5 2 2 4 3" xfId="6088" xr:uid="{9C1C53A5-FAE1-4FC4-8519-EEF5AAAF69AC}"/>
    <cellStyle name="Comma 4 5 2 2 5" xfId="2174" xr:uid="{0F82BBE2-C8F9-40CC-84E9-6F30DC91FE0D}"/>
    <cellStyle name="Comma 4 5 2 2 5 2" xfId="4273" xr:uid="{73AC9A10-CE45-4E82-8C28-0F7DFB53515E}"/>
    <cellStyle name="Comma 4 5 2 2 5 3" xfId="6437" xr:uid="{6EA25A47-E988-4560-B784-88B56D9A94B6}"/>
    <cellStyle name="Comma 4 5 2 2 6" xfId="2484" xr:uid="{0F5AC46E-809A-41AC-9324-72DE3B354B63}"/>
    <cellStyle name="Comma 4 5 2 2 6 2" xfId="4581" xr:uid="{094427B4-73A8-4E36-8596-5E695AEC8946}"/>
    <cellStyle name="Comma 4 5 2 2 6 3" xfId="6745" xr:uid="{70D8CF07-BDA6-4BD6-8D8E-5259F1C812C0}"/>
    <cellStyle name="Comma 4 5 2 2 7" xfId="3177" xr:uid="{0297A6D5-9ADD-4C13-A6C4-44DD9BACFD02}"/>
    <cellStyle name="Comma 4 5 2 2 8" xfId="5277" xr:uid="{AE807A2B-A0FD-4DED-AB75-4A59089A08CE}"/>
    <cellStyle name="Comma 4 5 2 3" xfId="841" xr:uid="{D8EB6F13-079E-46EF-8252-20AA01574157}"/>
    <cellStyle name="Comma 4 5 2 3 2" xfId="3289" xr:uid="{2FBD3F87-D616-4563-A0D7-10865AA2052D}"/>
    <cellStyle name="Comma 4 5 2 3 3" xfId="5389" xr:uid="{4A3EB703-8C63-440F-AA29-011AC689E4BB}"/>
    <cellStyle name="Comma 4 5 2 4" xfId="1167" xr:uid="{A66C5C07-1396-4733-B2EF-11DF4B012C8E}"/>
    <cellStyle name="Comma 4 5 2 5" xfId="1480" xr:uid="{B230C7C4-D6DB-434C-838B-F8F6E405506A}"/>
    <cellStyle name="Comma 4 5 2 5 2" xfId="3784" xr:uid="{F472CF69-7F1E-40EF-8CFE-4E40B45F2810}"/>
    <cellStyle name="Comma 4 5 2 5 3" xfId="5907" xr:uid="{654BE088-7436-4816-A5AE-F3DCCC1F35B3}"/>
    <cellStyle name="Comma 4 5 2 6" xfId="1993" xr:uid="{3BFF36B8-2B43-4740-98B3-D1148563F453}"/>
    <cellStyle name="Comma 4 5 2 6 2" xfId="4092" xr:uid="{85F8A944-91D6-44EA-9A9A-7E80E35C6C5F}"/>
    <cellStyle name="Comma 4 5 2 6 3" xfId="6256" xr:uid="{8B0E4749-ED77-42F4-A5CE-D36A2482CDD4}"/>
    <cellStyle name="Comma 4 5 2 7" xfId="2303" xr:uid="{A40308D7-0BEA-4897-AD14-6BA773745C37}"/>
    <cellStyle name="Comma 4 5 2 7 2" xfId="4400" xr:uid="{A5944DBD-9680-4BC8-A784-4D874438A70B}"/>
    <cellStyle name="Comma 4 5 2 7 3" xfId="6564" xr:uid="{50E938FC-B1DA-49E6-9E6F-F07F9A3C5549}"/>
    <cellStyle name="Comma 4 5 2 8" xfId="3055" xr:uid="{0B269ED4-5EB4-4261-8A5D-7BF8314895A6}"/>
    <cellStyle name="Comma 4 5 2 9" xfId="5152" xr:uid="{79F13161-9B1D-46CD-AC43-00768D94AB8E}"/>
    <cellStyle name="Comma 4 5 3" xfId="658" xr:uid="{B2161209-2DAC-4871-8C9A-A8AC7829ADA2}"/>
    <cellStyle name="Comma 4 5 3 2" xfId="976" xr:uid="{0B7CB48B-FC9C-4CFC-8EDC-8BF1D3045DDD}"/>
    <cellStyle name="Comma 4 5 3 2 2" xfId="3416" xr:uid="{99494A86-054F-42AA-BE8F-4A538D8F8611}"/>
    <cellStyle name="Comma 4 5 3 2 3" xfId="5519" xr:uid="{00D29904-A351-481C-A8FC-BCB37789AC8A}"/>
    <cellStyle name="Comma 4 5 3 3" xfId="1294" xr:uid="{809C6C07-B305-4582-95ED-EB7C5FD55E7A}"/>
    <cellStyle name="Comma 4 5 3 4" xfId="1609" xr:uid="{1683C586-091C-48C3-A917-F6BD7774E0BA}"/>
    <cellStyle name="Comma 4 5 3 4 2" xfId="3911" xr:uid="{9A8B8720-C233-435A-BDAD-5892BFD5D119}"/>
    <cellStyle name="Comma 4 5 3 4 3" xfId="6034" xr:uid="{3F4D8226-2E63-455F-8460-58FA6D023971}"/>
    <cellStyle name="Comma 4 5 3 5" xfId="2120" xr:uid="{6B53AA87-8FE5-40A2-9402-7840A06DF9CF}"/>
    <cellStyle name="Comma 4 5 3 5 2" xfId="4219" xr:uid="{1B8653B0-9250-4783-A2C6-A39F00A6BF6A}"/>
    <cellStyle name="Comma 4 5 3 5 3" xfId="6383" xr:uid="{0B28F770-4292-4966-96E5-A61B33DFDA32}"/>
    <cellStyle name="Comma 4 5 3 6" xfId="2430" xr:uid="{34E57800-0AA6-4FD4-A269-A8D3F814356C}"/>
    <cellStyle name="Comma 4 5 3 6 2" xfId="4527" xr:uid="{798ACBDD-63F0-4853-9C3F-1F8FF59A2BCB}"/>
    <cellStyle name="Comma 4 5 3 6 3" xfId="6691" xr:uid="{7F06A386-2942-4CC6-9608-2D22397E55BC}"/>
    <cellStyle name="Comma 4 5 3 7" xfId="3123" xr:uid="{8A4D9B3A-0DF5-4026-9685-3D8CDEC9E9EB}"/>
    <cellStyle name="Comma 4 5 3 8" xfId="5222" xr:uid="{61612C7B-19EC-4600-A343-89962B5E33CB}"/>
    <cellStyle name="Comma 4 5 4" xfId="787" xr:uid="{BAEC4DDD-07EE-4F9B-ACBE-993F825E32DA}"/>
    <cellStyle name="Comma 4 5 4 2" xfId="3235" xr:uid="{5ADF8497-F8C0-4584-AB8B-A06F55629626}"/>
    <cellStyle name="Comma 4 5 4 3" xfId="5335" xr:uid="{B8727BEB-5B3F-468A-8C30-85C6F8F8C5CD}"/>
    <cellStyle name="Comma 4 5 5" xfId="1111" xr:uid="{4CB3B718-607E-4DA3-9835-DE008482772E}"/>
    <cellStyle name="Comma 4 5 6" xfId="1424" xr:uid="{14A689E5-7C07-4536-98AB-8423849D7096}"/>
    <cellStyle name="Comma 4 5 6 2" xfId="3730" xr:uid="{D421F6FA-9BFB-4B3E-8B08-206D7C73B5DC}"/>
    <cellStyle name="Comma 4 5 6 3" xfId="5853" xr:uid="{4CDCC0D6-17D5-4991-8B05-21465F340B94}"/>
    <cellStyle name="Comma 4 5 7" xfId="1939" xr:uid="{2116A119-9950-46F8-AD28-4F6B074D47B2}"/>
    <cellStyle name="Comma 4 5 7 2" xfId="4038" xr:uid="{3AD8DCBA-481E-445B-8B4D-CFCF4E3D4275}"/>
    <cellStyle name="Comma 4 5 7 3" xfId="6202" xr:uid="{2601F83C-A101-4578-A901-737549A699D2}"/>
    <cellStyle name="Comma 4 5 8" xfId="2249" xr:uid="{1256D20C-9DC6-4029-A3C1-32E79B6BD12A}"/>
    <cellStyle name="Comma 4 5 8 2" xfId="4346" xr:uid="{FC72C020-4A5D-4E4B-A193-FA3BB9221C88}"/>
    <cellStyle name="Comma 4 5 8 3" xfId="6510" xr:uid="{ECF57A48-9FE2-435E-897C-E688EE26776D}"/>
    <cellStyle name="Comma 4 5 9" xfId="2999" xr:uid="{605BB091-938A-4741-A582-8CD39A5BD405}"/>
    <cellStyle name="Comma 4 6" xfId="421" xr:uid="{D16D61D7-5187-4AF3-BAE3-9723AB78323A}"/>
    <cellStyle name="Comma 4 6 10" xfId="5106" xr:uid="{977C7E16-0F4E-4024-AE60-D2249C788BE8}"/>
    <cellStyle name="Comma 4 6 2" xfId="593" xr:uid="{029BBC0C-4901-4283-9173-F8D64468642E}"/>
    <cellStyle name="Comma 4 6 2 2" xfId="739" xr:uid="{9768AA03-9970-46FE-BE3A-F0C1226F53A7}"/>
    <cellStyle name="Comma 4 6 2 2 2" xfId="1051" xr:uid="{E89F8064-9025-4879-9F73-F3F6D282F94B}"/>
    <cellStyle name="Comma 4 6 2 2 2 2" xfId="3491" xr:uid="{F3A56F90-FB4D-4AE6-9070-98B6732968AD}"/>
    <cellStyle name="Comma 4 6 2 2 2 3" xfId="5594" xr:uid="{2C8C586D-BC3B-4F5B-9BF2-7133C3323FAC}"/>
    <cellStyle name="Comma 4 6 2 2 3" xfId="1369" xr:uid="{0BDAEE6D-D47E-44E4-B8BC-F21FDCDF167A}"/>
    <cellStyle name="Comma 4 6 2 2 4" xfId="1684" xr:uid="{89C9D1F7-C50B-47DA-A52B-517A5E54F0A1}"/>
    <cellStyle name="Comma 4 6 2 2 4 2" xfId="3986" xr:uid="{D81C790E-33A7-4FBE-910C-A980638ACEF2}"/>
    <cellStyle name="Comma 4 6 2 2 4 3" xfId="6109" xr:uid="{C5BE5521-F37C-4355-9E3E-B164E4D493E3}"/>
    <cellStyle name="Comma 4 6 2 2 5" xfId="2195" xr:uid="{443A37BB-2A25-4939-A7EA-73CE79CB6D00}"/>
    <cellStyle name="Comma 4 6 2 2 5 2" xfId="4294" xr:uid="{77FC26F4-B403-4265-AD36-F1ECF4E516E3}"/>
    <cellStyle name="Comma 4 6 2 2 5 3" xfId="6458" xr:uid="{EAB92324-2D8B-43CB-89E4-6488A321DDE3}"/>
    <cellStyle name="Comma 4 6 2 2 6" xfId="2505" xr:uid="{1D933B67-A443-4406-B782-6CB07BE255DF}"/>
    <cellStyle name="Comma 4 6 2 2 6 2" xfId="4602" xr:uid="{EE9A7A73-372C-4FD5-AF75-738FF0CEF671}"/>
    <cellStyle name="Comma 4 6 2 2 6 3" xfId="6766" xr:uid="{D4B9F5A8-0241-4355-A652-93F2734074F7}"/>
    <cellStyle name="Comma 4 6 2 2 7" xfId="3198" xr:uid="{5BD991CB-39A5-4528-A0D7-1DA66411C553}"/>
    <cellStyle name="Comma 4 6 2 2 8" xfId="5298" xr:uid="{E26E1690-E7C1-4E9E-AE5A-19BFFAC33618}"/>
    <cellStyle name="Comma 4 6 2 3" xfId="862" xr:uid="{345C75A3-7D1D-4446-AD2D-76CE2FD18A01}"/>
    <cellStyle name="Comma 4 6 2 3 2" xfId="3310" xr:uid="{E91B9E67-5656-4608-84AC-CD080EF8CC6E}"/>
    <cellStyle name="Comma 4 6 2 3 3" xfId="5410" xr:uid="{E4FFF0BD-1E0B-4938-84E7-79840D31AF15}"/>
    <cellStyle name="Comma 4 6 2 4" xfId="1188" xr:uid="{5E39EE3D-481C-4473-8E65-89F0AD05ACDB}"/>
    <cellStyle name="Comma 4 6 2 5" xfId="1501" xr:uid="{1D7D165F-8CBD-4D8A-9EEA-C988F1931DE6}"/>
    <cellStyle name="Comma 4 6 2 5 2" xfId="3805" xr:uid="{E61D218F-BF12-4FF9-85DD-B730100B8031}"/>
    <cellStyle name="Comma 4 6 2 5 3" xfId="5928" xr:uid="{B380E55B-FB6C-44C2-B0A3-20447AB552AF}"/>
    <cellStyle name="Comma 4 6 2 6" xfId="2014" xr:uid="{8F241D4D-FA40-4B24-894D-2C37DA6AA4C5}"/>
    <cellStyle name="Comma 4 6 2 6 2" xfId="4113" xr:uid="{5913D0D9-C1AC-419E-9DF7-2EA98745B255}"/>
    <cellStyle name="Comma 4 6 2 6 3" xfId="6277" xr:uid="{851CFC60-3D0C-4FEA-9B8A-907DCDB68F69}"/>
    <cellStyle name="Comma 4 6 2 7" xfId="2324" xr:uid="{93B57DE3-2D70-4EB8-AF99-114527A1F8D4}"/>
    <cellStyle name="Comma 4 6 2 7 2" xfId="4421" xr:uid="{1F207256-7878-4104-9868-ECEF6B5D3F11}"/>
    <cellStyle name="Comma 4 6 2 7 3" xfId="6585" xr:uid="{45324B49-8089-4A98-A602-0A7E5A3CC5E9}"/>
    <cellStyle name="Comma 4 6 2 8" xfId="3076" xr:uid="{890F691C-8A03-4485-9E02-C4192965EF13}"/>
    <cellStyle name="Comma 4 6 2 9" xfId="5173" xr:uid="{1BFBD0F7-92F9-4A7C-B93B-9DB7DD7921BD}"/>
    <cellStyle name="Comma 4 6 3" xfId="681" xr:uid="{92B444E3-13EE-4053-B427-1E539707F01A}"/>
    <cellStyle name="Comma 4 6 3 2" xfId="998" xr:uid="{EF2397F5-0016-478A-8C6F-77E8D69223AE}"/>
    <cellStyle name="Comma 4 6 3 2 2" xfId="3438" xr:uid="{D4723EBB-D1FB-4007-98DD-DADD52C87BB0}"/>
    <cellStyle name="Comma 4 6 3 2 3" xfId="5541" xr:uid="{F6BC29BE-24E0-4163-BDDA-91AAE2A7DA3A}"/>
    <cellStyle name="Comma 4 6 3 3" xfId="1316" xr:uid="{40030FA5-338D-4E22-8E56-46DAA3D376C7}"/>
    <cellStyle name="Comma 4 6 3 4" xfId="1631" xr:uid="{1B4114D3-EDE3-4153-BAFF-5194645F3774}"/>
    <cellStyle name="Comma 4 6 3 4 2" xfId="3933" xr:uid="{C99E381E-9101-4668-8637-56EB376F30B5}"/>
    <cellStyle name="Comma 4 6 3 4 3" xfId="6056" xr:uid="{C0785FEC-A3AB-42D4-A59B-EAF9AC868F8D}"/>
    <cellStyle name="Comma 4 6 3 5" xfId="2142" xr:uid="{1EFE8AEC-EBF4-4E1B-9BAD-20BB70A879F9}"/>
    <cellStyle name="Comma 4 6 3 5 2" xfId="4241" xr:uid="{C5E4B1A9-D21A-4E89-99C7-7EC4E4CDD06F}"/>
    <cellStyle name="Comma 4 6 3 5 3" xfId="6405" xr:uid="{1C605C84-79AB-4A6F-82E0-D1B9C4FF93D7}"/>
    <cellStyle name="Comma 4 6 3 6" xfId="2452" xr:uid="{260A941E-589B-4BBE-9A25-11D7FD5F3E53}"/>
    <cellStyle name="Comma 4 6 3 6 2" xfId="4549" xr:uid="{8DAD62AF-C4FF-4F6C-A569-2B2D9F02B4DF}"/>
    <cellStyle name="Comma 4 6 3 6 3" xfId="6713" xr:uid="{639DC96A-9F9D-40CF-8BBD-09F39484B017}"/>
    <cellStyle name="Comma 4 6 3 7" xfId="3145" xr:uid="{F43011B0-9F3F-49BB-BF36-7093D2CB6547}"/>
    <cellStyle name="Comma 4 6 3 8" xfId="5244" xr:uid="{EF3AEA24-C208-41B1-9141-37C6AADC4859}"/>
    <cellStyle name="Comma 4 6 4" xfId="809" xr:uid="{6214F937-B3AE-4BBA-85A5-291531981B84}"/>
    <cellStyle name="Comma 4 6 4 2" xfId="3257" xr:uid="{BDE99089-C157-4F91-8754-B5092D93EE69}"/>
    <cellStyle name="Comma 4 6 4 3" xfId="5357" xr:uid="{A8E3FD7A-48D5-4B30-A056-D541808218FA}"/>
    <cellStyle name="Comma 4 6 5" xfId="1133" xr:uid="{528E8EC1-50A7-405C-89F7-4E39FACDA95A}"/>
    <cellStyle name="Comma 4 6 6" xfId="1446" xr:uid="{AFCB5E63-1468-44CF-816E-9C4EDECDEB01}"/>
    <cellStyle name="Comma 4 6 6 2" xfId="3752" xr:uid="{9CA4F0C6-1267-45A5-86D8-7B168F36ABAE}"/>
    <cellStyle name="Comma 4 6 6 3" xfId="5875" xr:uid="{C87A745B-C1E1-49BF-9DC6-7C3C320EF59A}"/>
    <cellStyle name="Comma 4 6 7" xfId="1961" xr:uid="{80E9D812-B8F9-4EF3-AC01-62E5199B43A5}"/>
    <cellStyle name="Comma 4 6 7 2" xfId="4060" xr:uid="{7BE24F8A-1F64-4EAF-AC6C-7D9A4D52AEE9}"/>
    <cellStyle name="Comma 4 6 7 3" xfId="6224" xr:uid="{A70F65C9-C8A5-4119-9239-A68058199CC3}"/>
    <cellStyle name="Comma 4 6 8" xfId="2271" xr:uid="{809732FF-D53B-4546-8F7D-BC21A9180D0D}"/>
    <cellStyle name="Comma 4 6 8 2" xfId="4368" xr:uid="{DA52BB25-3660-491B-8566-26F53498DA72}"/>
    <cellStyle name="Comma 4 6 8 3" xfId="6532" xr:uid="{BD618452-E048-4A77-AD46-5010C2C4239B}"/>
    <cellStyle name="Comma 4 6 9" xfId="3021" xr:uid="{0E341940-A96C-417A-8D81-02CAA7369030}"/>
    <cellStyle name="Comma 4 7" xfId="503" xr:uid="{A7A82B73-AA17-467B-B75C-C7099CB237D2}"/>
    <cellStyle name="Comma 4 7 10" xfId="5123" xr:uid="{FF135311-BD6C-4E31-B82B-CA94515A5CDD}"/>
    <cellStyle name="Comma 4 7 2" xfId="606" xr:uid="{6DAB24E7-963C-40A6-9597-9AE1AC5C8EDD}"/>
    <cellStyle name="Comma 4 7 2 2" xfId="689" xr:uid="{B608DB16-7C34-499D-A7AE-8690ABE42C2D}"/>
    <cellStyle name="Comma 4 7 2 2 2" xfId="1003" xr:uid="{694AE78F-E35E-490E-88E7-6F28CF9B1FD4}"/>
    <cellStyle name="Comma 4 7 2 2 2 2" xfId="3443" xr:uid="{84B0E503-AFBD-478F-B04B-3EEB52A41931}"/>
    <cellStyle name="Comma 4 7 2 2 2 3" xfId="5546" xr:uid="{E79A1038-6B88-429D-A2C9-B102A8E9A236}"/>
    <cellStyle name="Comma 4 7 2 2 3" xfId="1321" xr:uid="{5337D35D-EE4E-4C17-93C1-0F19EEFFA6B8}"/>
    <cellStyle name="Comma 4 7 2 2 4" xfId="1636" xr:uid="{1B6A539D-2E11-411C-9F2C-C61ED198B0EB}"/>
    <cellStyle name="Comma 4 7 2 2 4 2" xfId="3938" xr:uid="{3DF5ED69-BB1C-482E-9B3C-FDB8ED6BE346}"/>
    <cellStyle name="Comma 4 7 2 2 4 3" xfId="6061" xr:uid="{BB650A3C-A6EF-4D70-8585-FE51C163491A}"/>
    <cellStyle name="Comma 4 7 2 2 5" xfId="2147" xr:uid="{FB339534-AC84-49F0-98C8-A11AF069407B}"/>
    <cellStyle name="Comma 4 7 2 2 5 2" xfId="4246" xr:uid="{AF71DF1D-820C-4DC7-8C72-11FCB280EE63}"/>
    <cellStyle name="Comma 4 7 2 2 5 3" xfId="6410" xr:uid="{5CDE0139-4C4B-41C4-AE73-3466E4BA8F06}"/>
    <cellStyle name="Comma 4 7 2 2 6" xfId="2457" xr:uid="{9743C784-477E-479F-8610-6FA92627596E}"/>
    <cellStyle name="Comma 4 7 2 2 6 2" xfId="4554" xr:uid="{77EB965F-AB66-422A-BC56-294E9B498D33}"/>
    <cellStyle name="Comma 4 7 2 2 6 3" xfId="6718" xr:uid="{3617CD10-3C99-4746-B49A-0749A1EF6632}"/>
    <cellStyle name="Comma 4 7 2 2 7" xfId="3150" xr:uid="{DFDE9D6C-401C-4D40-8CB5-C5206BED725D}"/>
    <cellStyle name="Comma 4 7 2 2 8" xfId="5249" xr:uid="{BD1E459A-95A8-4073-80EA-AE7808426642}"/>
    <cellStyle name="Comma 4 7 2 3" xfId="814" xr:uid="{7FE34820-CAEF-4886-A4FD-220F6029C4F2}"/>
    <cellStyle name="Comma 4 7 2 3 2" xfId="3262" xr:uid="{C971DFA4-250C-427F-9C8F-38AE82A8BA4E}"/>
    <cellStyle name="Comma 4 7 2 3 3" xfId="5362" xr:uid="{6CA38F8C-84D1-4F5E-8FB0-92CE168459CE}"/>
    <cellStyle name="Comma 4 7 2 4" xfId="1140" xr:uid="{5953269A-1E0E-421B-9867-02A2504C357D}"/>
    <cellStyle name="Comma 4 7 2 5" xfId="1453" xr:uid="{0659ECC7-E8EB-4D26-AEC7-40B9FD0D2C87}"/>
    <cellStyle name="Comma 4 7 2 5 2" xfId="3757" xr:uid="{F78C8640-9085-47F8-AD24-16AA46B6BD43}"/>
    <cellStyle name="Comma 4 7 2 5 3" xfId="5880" xr:uid="{63D58ACF-79FB-4582-964E-F618D89F7971}"/>
    <cellStyle name="Comma 4 7 2 6" xfId="1966" xr:uid="{982FF3F0-7CC3-495C-9E6F-AFFA4096C92A}"/>
    <cellStyle name="Comma 4 7 2 6 2" xfId="4065" xr:uid="{9EE8D9ED-31F5-4575-9591-94E5D6D412F5}"/>
    <cellStyle name="Comma 4 7 2 6 3" xfId="6229" xr:uid="{132ABF50-652E-4097-B1A3-391D227B6DCA}"/>
    <cellStyle name="Comma 4 7 2 7" xfId="2276" xr:uid="{7739291A-B704-4831-8B40-B5B1DC00BD54}"/>
    <cellStyle name="Comma 4 7 2 7 2" xfId="4373" xr:uid="{AE189CA3-BAB5-47DD-BBE9-0BD40D9F19E3}"/>
    <cellStyle name="Comma 4 7 2 7 3" xfId="6537" xr:uid="{673395AD-8D32-4377-B3BC-CAD6852D6196}"/>
    <cellStyle name="Comma 4 7 2 8" xfId="3080" xr:uid="{B76C424E-0DE8-4359-8B31-7D6234D15523}"/>
    <cellStyle name="Comma 4 7 2 9" xfId="5177" xr:uid="{E3445062-BD52-4D41-83E4-9E3CB3669C80}"/>
    <cellStyle name="Comma 4 7 3" xfId="627" xr:uid="{7941489A-56F5-4242-9E2F-3AFBDC2FA7C5}"/>
    <cellStyle name="Comma 4 7 3 2" xfId="947" xr:uid="{273B7991-4227-411B-AAA5-5436E68AE287}"/>
    <cellStyle name="Comma 4 7 3 2 2" xfId="3387" xr:uid="{138448FE-C05A-4D7A-B989-7FD9B1C312A1}"/>
    <cellStyle name="Comma 4 7 3 2 3" xfId="5490" xr:uid="{F5704553-C8D6-43D7-8F3F-386F585575D8}"/>
    <cellStyle name="Comma 4 7 3 3" xfId="1265" xr:uid="{03AC506A-E1F5-449A-A90D-22D2E8B85094}"/>
    <cellStyle name="Comma 4 7 3 4" xfId="1580" xr:uid="{90EE7847-DA30-4932-9C60-0D49EAFDF77E}"/>
    <cellStyle name="Comma 4 7 3 4 2" xfId="3882" xr:uid="{716D7025-B6D2-42C3-9BC4-374D6F16F521}"/>
    <cellStyle name="Comma 4 7 3 4 3" xfId="6005" xr:uid="{5D97B562-AD87-45C4-93F3-8DF466747D70}"/>
    <cellStyle name="Comma 4 7 3 5" xfId="2091" xr:uid="{DA082FE8-262B-4EDD-ACDD-ECF112C09CB4}"/>
    <cellStyle name="Comma 4 7 3 5 2" xfId="4190" xr:uid="{630BA0C3-5347-4592-AC83-1F8FD6BC9594}"/>
    <cellStyle name="Comma 4 7 3 5 3" xfId="6354" xr:uid="{F645C43E-400B-4155-B41E-3EAE6161291D}"/>
    <cellStyle name="Comma 4 7 3 6" xfId="2401" xr:uid="{AF80582F-6425-44F6-B2A2-F399B743BA5F}"/>
    <cellStyle name="Comma 4 7 3 6 2" xfId="4498" xr:uid="{4DA8BD6C-9939-4BED-AED2-E8DC425E56F2}"/>
    <cellStyle name="Comma 4 7 3 6 3" xfId="6662" xr:uid="{79607503-4D89-462E-B6F1-3170673E7E63}"/>
    <cellStyle name="Comma 4 7 3 7" xfId="3094" xr:uid="{871021C8-AB02-4A26-BBCC-1E456DEA7955}"/>
    <cellStyle name="Comma 4 7 3 8" xfId="5192" xr:uid="{543F863C-A7E5-4A14-9E88-8993E90425DE}"/>
    <cellStyle name="Comma 4 7 4" xfId="758" xr:uid="{A1B25339-63ED-491C-AA2D-8029FC0826CD}"/>
    <cellStyle name="Comma 4 7 4 2" xfId="3206" xr:uid="{4DB65A83-B077-449A-8164-8205E2AE22F2}"/>
    <cellStyle name="Comma 4 7 4 3" xfId="5306" xr:uid="{05DF4C07-7573-4F85-81B1-17A530C34486}"/>
    <cellStyle name="Comma 4 7 5" xfId="1081" xr:uid="{8194B1B0-3CDD-42C6-AF0C-AD01CA8CE956}"/>
    <cellStyle name="Comma 4 7 6" xfId="1392" xr:uid="{A1EE0DD3-10FF-49C7-993A-488755C69405}"/>
    <cellStyle name="Comma 4 7 6 2" xfId="3701" xr:uid="{10A7AEF7-EC07-488A-BEB6-1AA7EF06DBF7}"/>
    <cellStyle name="Comma 4 7 6 3" xfId="5824" xr:uid="{9534A13A-F796-4261-A84A-4F29BCB904D7}"/>
    <cellStyle name="Comma 4 7 7" xfId="1910" xr:uid="{CEF00D4A-BDEA-479E-BC90-BA3BB65BB750}"/>
    <cellStyle name="Comma 4 7 7 2" xfId="4009" xr:uid="{86A01EA4-CC7D-419B-84A9-67E40780FBA8}"/>
    <cellStyle name="Comma 4 7 7 3" xfId="6173" xr:uid="{E2366F25-D0AC-4E56-A506-1170886CE06F}"/>
    <cellStyle name="Comma 4 7 8" xfId="2220" xr:uid="{28C369D2-989E-47C2-98F9-4006A3D6D7C2}"/>
    <cellStyle name="Comma 4 7 8 2" xfId="4317" xr:uid="{D89604A5-1E6A-438E-B72C-82EFA3E99E08}"/>
    <cellStyle name="Comma 4 7 8 3" xfId="6481" xr:uid="{DFE10008-367E-47F5-A41F-54459B91AFA7}"/>
    <cellStyle name="Comma 4 7 9" xfId="3026" xr:uid="{FD06173E-442E-460B-8C09-E5EB0D237C50}"/>
    <cellStyle name="Comma 4 8" xfId="619" xr:uid="{CAD79C27-7243-48B5-8626-4BF284EBD673}"/>
    <cellStyle name="Comma 4 8 2" xfId="942" xr:uid="{123F682F-A393-44F1-921A-F378003E2AC6}"/>
    <cellStyle name="Comma 4 8 2 2" xfId="3382" xr:uid="{01EE2987-106E-4D3A-BECF-3E653800CAB4}"/>
    <cellStyle name="Comma 4 8 2 3" xfId="5485" xr:uid="{FC2373ED-D7C8-486F-A815-BBBD58616D9C}"/>
    <cellStyle name="Comma 4 8 3" xfId="1260" xr:uid="{5C487B9D-9806-402E-AB43-DB066685AD7A}"/>
    <cellStyle name="Comma 4 8 4" xfId="1575" xr:uid="{75AC1BE4-178E-4CCC-8298-BC3102F37B52}"/>
    <cellStyle name="Comma 4 8 4 2" xfId="3877" xr:uid="{972DE9C5-E00F-4ED3-AB3A-65B9A2EEBFC6}"/>
    <cellStyle name="Comma 4 8 4 3" xfId="6000" xr:uid="{1F99CE80-A366-4BDB-BBD4-F68392CCEE1B}"/>
    <cellStyle name="Comma 4 8 5" xfId="2086" xr:uid="{CC30C4BF-D1A6-44B9-98B2-F6F4D30E8EA5}"/>
    <cellStyle name="Comma 4 8 5 2" xfId="4185" xr:uid="{51BBDE8C-1CCC-4AA7-87AB-17B330AB84DF}"/>
    <cellStyle name="Comma 4 8 5 3" xfId="6349" xr:uid="{A5C87FFA-9658-4FF7-A634-2230B1CBE6B5}"/>
    <cellStyle name="Comma 4 8 6" xfId="2396" xr:uid="{A10575DB-2A4F-4EBD-94A8-2F807B1B1860}"/>
    <cellStyle name="Comma 4 8 6 2" xfId="4493" xr:uid="{A94CF278-A094-401D-9681-6B306CD68509}"/>
    <cellStyle name="Comma 4 8 6 3" xfId="6657" xr:uid="{28F32F84-D40B-43A3-AD6F-5D44FC68283F}"/>
    <cellStyle name="Comma 4 8 7" xfId="3089" xr:uid="{39F9A1CA-C6BC-4EDB-88B5-B270B61B2987}"/>
    <cellStyle name="Comma 4 8 8" xfId="5186" xr:uid="{2D88FBE7-9AB4-442B-8AB2-0F925371AB9C}"/>
    <cellStyle name="Comma 4 9" xfId="1071" xr:uid="{CF072C9A-43DE-4F21-BE26-1505487AB498}"/>
    <cellStyle name="Comma 4 9 2" xfId="3500" xr:uid="{F8BD3EB9-56D1-4A1A-B4DB-293F57FC5E27}"/>
    <cellStyle name="Comma 4 9 3" xfId="5603" xr:uid="{B1BEFA64-90A5-4F2A-95DA-AFD691B9F554}"/>
    <cellStyle name="Comma 5" xfId="319" xr:uid="{C6754D2E-F8FA-4989-B110-5F3A8E2088FF}"/>
    <cellStyle name="Comma 5 10" xfId="1078" xr:uid="{D1010F8B-A74A-421F-B2A3-2FC44201E6B6}"/>
    <cellStyle name="Comma 5 10 2" xfId="3502" xr:uid="{D86389B7-1BCD-48A2-BEEB-8C3CA6DFD5E3}"/>
    <cellStyle name="Comma 5 10 3" xfId="5605" xr:uid="{AE9E83D7-EE77-4F99-8832-C3B15D4457E5}"/>
    <cellStyle name="Comma 5 11" xfId="1387" xr:uid="{C0D80DB4-C815-4308-80E6-CCF699194FF3}"/>
    <cellStyle name="Comma 5 11 2" xfId="3698" xr:uid="{C4484437-AEB5-4D72-8F15-7964F1D98556}"/>
    <cellStyle name="Comma 5 11 3" xfId="5820" xr:uid="{B6608113-5E11-4560-81D5-8DA54EEEC01A}"/>
    <cellStyle name="Comma 5 12" xfId="1907" xr:uid="{9F6C783F-A556-4A5F-9C06-8D263DC92DF7}"/>
    <cellStyle name="Comma 5 12 2" xfId="4006" xr:uid="{4BFC2106-EAE1-4BE7-91DB-56F81E4311F4}"/>
    <cellStyle name="Comma 5 12 3" xfId="6170" xr:uid="{715FA71C-A67E-4343-8EB7-C4B365539C52}"/>
    <cellStyle name="Comma 5 13" xfId="2217" xr:uid="{B3EE9258-C7B3-4167-97DA-FCF6E5CEA32F}"/>
    <cellStyle name="Comma 5 13 2" xfId="4314" xr:uid="{8A226143-33D2-45D5-A77B-B8A2C4108F51}"/>
    <cellStyle name="Comma 5 13 3" xfId="6478" xr:uid="{A04E37CE-F821-4424-94B4-B35A803CAB72}"/>
    <cellStyle name="Comma 5 14" xfId="2527" xr:uid="{1ED2C98B-7649-43B5-992B-3778DC2A79D7}"/>
    <cellStyle name="Comma 5 14 2" xfId="4620" xr:uid="{76D14EDA-C002-46B5-980D-9EB37D437840}"/>
    <cellStyle name="Comma 5 14 3" xfId="6784" xr:uid="{52DC3673-9767-400D-9AC5-29900B4CB1BD}"/>
    <cellStyle name="Comma 5 15" xfId="2738" xr:uid="{8DBB45A9-D5EA-40D0-B419-F7C0B6255C2F}"/>
    <cellStyle name="Comma 5 15 2" xfId="4825" xr:uid="{F2B6F432-B78E-455D-B0D6-22DD45001C49}"/>
    <cellStyle name="Comma 5 15 3" xfId="6989" xr:uid="{835EECD9-CAF2-488B-B93C-5891F4AF5B80}"/>
    <cellStyle name="Comma 5 16" xfId="2977" xr:uid="{3609FDDD-6A82-4F1D-A89A-D83D528620E5}"/>
    <cellStyle name="Comma 5 17" xfId="5057" xr:uid="{AD2645CF-B3CD-4576-8521-6D5FE5AA69B8}"/>
    <cellStyle name="Comma 5 18" xfId="5082" xr:uid="{3B27C8FB-0690-4162-9C64-F83FA8786F4A}"/>
    <cellStyle name="Comma 5 2" xfId="339" xr:uid="{61997448-B551-4C2F-8299-2DEC8672E2DD}"/>
    <cellStyle name="Comma 5 2 10" xfId="2535" xr:uid="{90C7531D-F8E6-43BD-B28C-08EE0436614C}"/>
    <cellStyle name="Comma 5 2 10 2" xfId="4628" xr:uid="{EF43DC3A-7A45-4E4E-BDFA-5B9D9612993E}"/>
    <cellStyle name="Comma 5 2 10 3" xfId="6792" xr:uid="{49C39522-CE36-4475-884E-4EF706AD8711}"/>
    <cellStyle name="Comma 5 2 11" xfId="2747" xr:uid="{386C5434-C9B9-4B7C-9C10-8CC210C32BA3}"/>
    <cellStyle name="Comma 5 2 11 2" xfId="4833" xr:uid="{DF6D1A9E-86CF-40AF-B276-8E99E4D4B270}"/>
    <cellStyle name="Comma 5 2 11 3" xfId="6997" xr:uid="{8BC51009-0158-4C4F-8B6C-049E081059CA}"/>
    <cellStyle name="Comma 5 2 12" xfId="2984" xr:uid="{8BC49196-FDC6-4EA1-A203-9DAD52B086A0}"/>
    <cellStyle name="Comma 5 2 13" xfId="5064" xr:uid="{1CEC3476-7F33-4FEF-A7A9-3C14AA198886}"/>
    <cellStyle name="Comma 5 2 14" xfId="6153" xr:uid="{AAF0C343-B24C-4D7F-9491-A4BF02B8A7BC}"/>
    <cellStyle name="Comma 5 2 2" xfId="554" xr:uid="{A2EDA3D4-2FF3-43B3-AC57-AD02C12757EC}"/>
    <cellStyle name="Comma 5 2 2 10" xfId="2778" xr:uid="{6FAF90AC-95E8-470C-A0EF-A97C58CE8DF6}"/>
    <cellStyle name="Comma 5 2 2 10 2" xfId="4863" xr:uid="{F261D5CC-750F-48AE-992E-51409671D662}"/>
    <cellStyle name="Comma 5 2 2 10 3" xfId="7027" xr:uid="{269B57AB-7D58-4A0A-B18A-C6A69330EB76}"/>
    <cellStyle name="Comma 5 2 2 11" xfId="3040" xr:uid="{F3959E98-387E-4C3D-B2E9-6021DF43CC87}"/>
    <cellStyle name="Comma 5 2 2 12" xfId="5137" xr:uid="{2685A7FC-A760-45E8-B7CD-BD8C3815353F}"/>
    <cellStyle name="Comma 5 2 2 13" xfId="5626" xr:uid="{0EFA14C9-FC3A-4026-8A1A-AD6DA98323EC}"/>
    <cellStyle name="Comma 5 2 2 2" xfId="703" xr:uid="{C84069C9-BBDB-4A2B-954F-8CAA62F30D85}"/>
    <cellStyle name="Comma 5 2 2 2 10" xfId="5262" xr:uid="{6AF9CAF7-041F-4E12-B1E4-E06AD5D2498E}"/>
    <cellStyle name="Comma 5 2 2 2 11" xfId="6119" xr:uid="{56847377-2EB8-4283-BE20-3D793EE1564D}"/>
    <cellStyle name="Comma 5 2 2 2 2" xfId="1015" xr:uid="{6474A9A8-B529-4EE5-AD88-92A84FDFC69D}"/>
    <cellStyle name="Comma 5 2 2 2 2 2" xfId="3455" xr:uid="{5498C971-5A8E-47D8-9827-F6872DB9F954}"/>
    <cellStyle name="Comma 5 2 2 2 2 3" xfId="5558" xr:uid="{8C0EAE50-8905-427D-A7F3-06A2C65970BD}"/>
    <cellStyle name="Comma 5 2 2 2 3" xfId="1333" xr:uid="{F671E1B4-9A98-4968-992F-088E20937BB0}"/>
    <cellStyle name="Comma 5 2 2 2 3 2" xfId="3669" xr:uid="{0C0B40A3-0C74-4350-BB95-E85EF0B6ABD3}"/>
    <cellStyle name="Comma 5 2 2 2 3 3" xfId="5787" xr:uid="{C61C5BF6-CBDB-4063-A610-B0BF3CAAF469}"/>
    <cellStyle name="Comma 5 2 2 2 4" xfId="1648" xr:uid="{FB74719C-400A-4A95-A3F9-E0BC7B4D7FB6}"/>
    <cellStyle name="Comma 5 2 2 2 4 2" xfId="3950" xr:uid="{E5E4C749-D3AD-472D-8D54-CB254D9CB0EE}"/>
    <cellStyle name="Comma 5 2 2 2 4 3" xfId="6073" xr:uid="{512A2F2F-5D47-4014-B1F3-5C51D710FA92}"/>
    <cellStyle name="Comma 5 2 2 2 5" xfId="2159" xr:uid="{41CEF2BC-7A0E-48C2-8361-5EABF055BF5B}"/>
    <cellStyle name="Comma 5 2 2 2 5 2" xfId="4258" xr:uid="{3E321EF9-66E3-49B2-9AFA-6B9142861BFA}"/>
    <cellStyle name="Comma 5 2 2 2 5 3" xfId="6422" xr:uid="{B9A8F5DC-C59C-4A9E-AAA5-880C51979F9C}"/>
    <cellStyle name="Comma 5 2 2 2 6" xfId="2469" xr:uid="{127BC0E3-2977-4136-A633-316A8D21A126}"/>
    <cellStyle name="Comma 5 2 2 2 6 2" xfId="4566" xr:uid="{D45A1753-6687-4E49-A211-6667B05F7BA9}"/>
    <cellStyle name="Comma 5 2 2 2 6 3" xfId="6730" xr:uid="{0688D5CD-754E-401C-AF5E-E8C804CCCE80}"/>
    <cellStyle name="Comma 5 2 2 2 7" xfId="2694" xr:uid="{5C2DD89A-BA9A-4805-A65C-B48DDE3FAC27}"/>
    <cellStyle name="Comma 5 2 2 2 7 2" xfId="4787" xr:uid="{A9817F78-38E8-4610-B3E6-E9C886DA4D9E}"/>
    <cellStyle name="Comma 5 2 2 2 7 3" xfId="6951" xr:uid="{16643C1D-0DFE-4CCC-A3A9-E39863AAD228}"/>
    <cellStyle name="Comma 5 2 2 2 8" xfId="2907" xr:uid="{A05B66D5-0EFD-4A09-9E31-BA2B498B0950}"/>
    <cellStyle name="Comma 5 2 2 2 8 2" xfId="4992" xr:uid="{D4A76A49-AC34-441E-9D46-993C4CAEADA6}"/>
    <cellStyle name="Comma 5 2 2 2 8 3" xfId="7156" xr:uid="{B9FA1FE4-F800-4C23-ADD9-585E04CD4DE0}"/>
    <cellStyle name="Comma 5 2 2 2 9" xfId="3162" xr:uid="{F4EFB3C5-B877-404C-A724-5661BF21AC17}"/>
    <cellStyle name="Comma 5 2 2 3" xfId="911" xr:uid="{4F760256-4A80-4441-B722-0BD164D2CEC0}"/>
    <cellStyle name="Comma 5 2 2 3 10" xfId="6148" xr:uid="{7D15D98D-E32C-4A4C-A1D4-E58A2E247C3A}"/>
    <cellStyle name="Comma 5 2 2 3 2" xfId="1229" xr:uid="{1E840361-F994-4739-89BD-81D2A74FE1CC}"/>
    <cellStyle name="Comma 5 2 2 3 2 2" xfId="3602" xr:uid="{9A135055-4380-4F13-88AF-FDFA89E5BE75}"/>
    <cellStyle name="Comma 5 2 2 3 2 3" xfId="5714" xr:uid="{77760D04-F4B1-422B-ABEF-BFA147005269}"/>
    <cellStyle name="Comma 5 2 2 3 3" xfId="1544" xr:uid="{09E68488-C430-47C4-B7EF-A6D1977D33CF}"/>
    <cellStyle name="Comma 5 2 2 3 3 2" xfId="3846" xr:uid="{824440F9-9C44-4BDE-A76C-4C205237B3A5}"/>
    <cellStyle name="Comma 5 2 2 3 3 3" xfId="5969" xr:uid="{E13F1067-7973-46B5-9138-C23C7BABF420}"/>
    <cellStyle name="Comma 5 2 2 3 4" xfId="2055" xr:uid="{11D0B165-4FCE-4BFA-BBCA-19D2E7ED3E6C}"/>
    <cellStyle name="Comma 5 2 2 3 4 2" xfId="4154" xr:uid="{6E46F872-19E7-4EB6-A1C6-341771A1ADD6}"/>
    <cellStyle name="Comma 5 2 2 3 4 3" xfId="6318" xr:uid="{C79C1389-07F7-44CB-A8C6-0149FBF0F7EB}"/>
    <cellStyle name="Comma 5 2 2 3 5" xfId="2365" xr:uid="{D06D112B-4D19-4DD6-AF0F-89D3CCF0214C}"/>
    <cellStyle name="Comma 5 2 2 3 5 2" xfId="4462" xr:uid="{AD784F6A-F640-4C29-8954-1B834F1E5278}"/>
    <cellStyle name="Comma 5 2 2 3 5 3" xfId="6626" xr:uid="{18273FBF-3C64-49DA-B09B-A932587ACB60}"/>
    <cellStyle name="Comma 5 2 2 3 6" xfId="2627" xr:uid="{06F6896E-67CA-4D2E-B411-38FD6C9213D4}"/>
    <cellStyle name="Comma 5 2 2 3 6 2" xfId="4720" xr:uid="{8E028E82-E773-4204-8084-18ADE1789081}"/>
    <cellStyle name="Comma 5 2 2 3 6 3" xfId="6884" xr:uid="{9B986C2F-F49A-4F3F-9269-3C182542024C}"/>
    <cellStyle name="Comma 5 2 2 3 7" xfId="2840" xr:uid="{BAD66935-40CC-4328-A1FB-1248CBE0770F}"/>
    <cellStyle name="Comma 5 2 2 3 7 2" xfId="4925" xr:uid="{D82B1185-CA7A-4A06-9C04-4E0164F612BB}"/>
    <cellStyle name="Comma 5 2 2 3 7 3" xfId="7089" xr:uid="{A7CB401B-61C1-4393-8B29-A264A08F0ECF}"/>
    <cellStyle name="Comma 5 2 2 3 8" xfId="3351" xr:uid="{F6CB5707-80ED-4C66-AD0E-0F5770A2E7F0}"/>
    <cellStyle name="Comma 5 2 2 3 9" xfId="5454" xr:uid="{A03D391A-57C7-4F0D-8398-3DB214D16726}"/>
    <cellStyle name="Comma 5 2 2 4" xfId="826" xr:uid="{3300F334-CEE4-4E21-8332-4DC0A1D7F15A}"/>
    <cellStyle name="Comma 5 2 2 4 2" xfId="3274" xr:uid="{B48DE12A-B9AB-44F1-ACC6-C2325E1DF690}"/>
    <cellStyle name="Comma 5 2 2 4 3" xfId="5374" xr:uid="{EE0791E7-68FE-4E8C-80AB-5B60820D9E04}"/>
    <cellStyle name="Comma 5 2 2 5" xfId="1152" xr:uid="{BB5C0ECA-5B08-4B29-AB5A-1D411FC530FE}"/>
    <cellStyle name="Comma 5 2 2 5 2" xfId="3540" xr:uid="{E8462FCE-B69C-42BD-8B90-2B98B4D820D0}"/>
    <cellStyle name="Comma 5 2 2 5 3" xfId="5648" xr:uid="{D71D5E89-AC0C-40E3-AB70-4838FC929E99}"/>
    <cellStyle name="Comma 5 2 2 6" xfId="1465" xr:uid="{7A8D3819-6D07-4F3D-B56D-B529EDBFC513}"/>
    <cellStyle name="Comma 5 2 2 6 2" xfId="3769" xr:uid="{5E42EB3F-9A36-48DE-92F6-61CC20C81C1C}"/>
    <cellStyle name="Comma 5 2 2 6 3" xfId="5892" xr:uid="{B013F145-9377-4DD4-A965-4B37728E2437}"/>
    <cellStyle name="Comma 5 2 2 7" xfId="1978" xr:uid="{08D73D47-47D8-410D-A798-543F83F0CD24}"/>
    <cellStyle name="Comma 5 2 2 7 2" xfId="4077" xr:uid="{120EEC4C-D9F6-44ED-9825-BF588A7954F8}"/>
    <cellStyle name="Comma 5 2 2 7 3" xfId="6241" xr:uid="{97A42B23-FFA6-4696-9E34-59F19174A4D2}"/>
    <cellStyle name="Comma 5 2 2 8" xfId="2288" xr:uid="{A184705C-7C31-4164-88A6-C797B7924AA6}"/>
    <cellStyle name="Comma 5 2 2 8 2" xfId="4385" xr:uid="{EDC7B5DB-C297-4080-B99E-2E91716BA42C}"/>
    <cellStyle name="Comma 5 2 2 8 3" xfId="6549" xr:uid="{E0117A1C-2621-4F59-98C9-E351E539133D}"/>
    <cellStyle name="Comma 5 2 2 9" xfId="2565" xr:uid="{3BD14431-12C6-472B-968B-C0F853630C56}"/>
    <cellStyle name="Comma 5 2 2 9 2" xfId="4658" xr:uid="{40AD54EC-B8D8-48C0-9CBD-41A9DFDEBD32}"/>
    <cellStyle name="Comma 5 2 2 9 3" xfId="6822" xr:uid="{596BE3F3-9C52-4042-B4F1-D89089A14CFB}"/>
    <cellStyle name="Comma 5 2 3" xfId="643" xr:uid="{8211A913-D35F-4405-8439-14239A5C4FA9}"/>
    <cellStyle name="Comma 5 2 3 10" xfId="5207" xr:uid="{D10F028C-ADFF-4D48-A9F0-A31BCD880560}"/>
    <cellStyle name="Comma 5 2 3 11" xfId="6133" xr:uid="{4C9F87B8-2E46-4638-B91F-10DD4F3E0585}"/>
    <cellStyle name="Comma 5 2 3 2" xfId="961" xr:uid="{44715903-436F-407B-B831-E8449BFAD610}"/>
    <cellStyle name="Comma 5 2 3 2 2" xfId="3401" xr:uid="{C44E4A07-7414-42FF-8390-A457BEB00706}"/>
    <cellStyle name="Comma 5 2 3 2 3" xfId="5504" xr:uid="{2981B5C8-F8B7-4CBF-816F-DD5BEBCA0488}"/>
    <cellStyle name="Comma 5 2 3 3" xfId="1279" xr:uid="{9A608881-C386-4E10-AB15-EC167D9E6DA5}"/>
    <cellStyle name="Comma 5 2 3 3 2" xfId="3639" xr:uid="{82146114-57D7-4167-B662-D0C02AE47801}"/>
    <cellStyle name="Comma 5 2 3 3 3" xfId="5752" xr:uid="{085BC6D8-C05C-401A-B3D3-1195097013BC}"/>
    <cellStyle name="Comma 5 2 3 4" xfId="1594" xr:uid="{DF8918C8-8232-493A-B385-444958A1F6B5}"/>
    <cellStyle name="Comma 5 2 3 4 2" xfId="3896" xr:uid="{9E021AC1-5BA5-49BB-9D15-CB71832BEB9E}"/>
    <cellStyle name="Comma 5 2 3 4 3" xfId="6019" xr:uid="{1FB3AAA3-768C-4FF1-AF99-3A8CDCB741EC}"/>
    <cellStyle name="Comma 5 2 3 5" xfId="2105" xr:uid="{08F6D74F-F0CE-423B-A5E2-572FC27BF03F}"/>
    <cellStyle name="Comma 5 2 3 5 2" xfId="4204" xr:uid="{17CD94BF-8CB9-4460-A2E9-4739D95B106F}"/>
    <cellStyle name="Comma 5 2 3 5 3" xfId="6368" xr:uid="{3369EE26-4FCE-48F8-9D52-CCECDC54EBDE}"/>
    <cellStyle name="Comma 5 2 3 6" xfId="2415" xr:uid="{5200C3EE-DA83-4321-B47B-3DF85E5E3389}"/>
    <cellStyle name="Comma 5 2 3 6 2" xfId="4512" xr:uid="{589D1184-EB20-4924-89F7-C988A2583C5A}"/>
    <cellStyle name="Comma 5 2 3 6 3" xfId="6676" xr:uid="{60CFDFE3-479E-4206-8A2D-96CC85087376}"/>
    <cellStyle name="Comma 5 2 3 7" xfId="2664" xr:uid="{0BBF2F65-54E7-4F90-8D64-9E35AF9BCB5C}"/>
    <cellStyle name="Comma 5 2 3 7 2" xfId="4757" xr:uid="{95EA6F9C-98B9-4127-B06A-2B4F69569845}"/>
    <cellStyle name="Comma 5 2 3 7 3" xfId="6921" xr:uid="{4E62EA8D-8052-4177-A543-4B2F27517EFA}"/>
    <cellStyle name="Comma 5 2 3 8" xfId="2877" xr:uid="{60A7DD88-3C6D-4F49-8D10-56606DE117A9}"/>
    <cellStyle name="Comma 5 2 3 8 2" xfId="4962" xr:uid="{31424892-5EB3-4B77-A6B0-690DF0C72533}"/>
    <cellStyle name="Comma 5 2 3 8 3" xfId="7126" xr:uid="{42A29F77-BF40-4D55-9479-883541796741}"/>
    <cellStyle name="Comma 5 2 3 9" xfId="3108" xr:uid="{3BED58BE-F331-4878-8B7A-71DB200744F8}"/>
    <cellStyle name="Comma 5 2 4" xfId="879" xr:uid="{2D67DC30-8333-4AFB-8139-F1903C32F764}"/>
    <cellStyle name="Comma 5 2 4 10" xfId="6123" xr:uid="{A038C174-472D-4264-AED3-E1C97A2DD87C}"/>
    <cellStyle name="Comma 5 2 4 2" xfId="1197" xr:uid="{4E033014-993D-4C41-965F-848F51172334}"/>
    <cellStyle name="Comma 5 2 4 2 2" xfId="3570" xr:uid="{800FBE94-65B2-4C04-8B50-4FA62F4B9391}"/>
    <cellStyle name="Comma 5 2 4 2 3" xfId="5682" xr:uid="{232CE249-4707-4C0B-AB18-1CC9D45E2F27}"/>
    <cellStyle name="Comma 5 2 4 3" xfId="1512" xr:uid="{23B6845D-1DFB-4AB4-9FF1-A07FD3311E77}"/>
    <cellStyle name="Comma 5 2 4 3 2" xfId="3814" xr:uid="{9CFDB6E8-FEC2-412E-9AB5-8EA5B93EAAEF}"/>
    <cellStyle name="Comma 5 2 4 3 3" xfId="5937" xr:uid="{FE1C938C-358D-4351-B7FD-6F9573074A48}"/>
    <cellStyle name="Comma 5 2 4 4" xfId="2023" xr:uid="{C3FC4DDF-608C-499D-BFEF-38A7505BC1CA}"/>
    <cellStyle name="Comma 5 2 4 4 2" xfId="4122" xr:uid="{37CA64F5-430F-4BFA-8EEC-8EB89BD957ED}"/>
    <cellStyle name="Comma 5 2 4 4 3" xfId="6286" xr:uid="{61FCF89F-3064-415C-A209-540B9C69EF6A}"/>
    <cellStyle name="Comma 5 2 4 5" xfId="2333" xr:uid="{4F99819E-13BD-436A-8CB7-5A15DFBD5D26}"/>
    <cellStyle name="Comma 5 2 4 5 2" xfId="4430" xr:uid="{408831ED-9D9E-4B0E-B88F-2119DE6B4FB5}"/>
    <cellStyle name="Comma 5 2 4 5 3" xfId="6594" xr:uid="{4A43CF0E-3463-4442-A010-1982B1BFC202}"/>
    <cellStyle name="Comma 5 2 4 6" xfId="2595" xr:uid="{A92BDA59-0DAD-4875-97C1-0CD10E4F9626}"/>
    <cellStyle name="Comma 5 2 4 6 2" xfId="4688" xr:uid="{44DE1B5E-BD30-419B-A7C0-B086D4D0FA78}"/>
    <cellStyle name="Comma 5 2 4 6 3" xfId="6852" xr:uid="{24BE3F0D-7E92-4710-A0E1-1BD415D19C4B}"/>
    <cellStyle name="Comma 5 2 4 7" xfId="2808" xr:uid="{DAE3E731-4748-4F47-A957-849C170A599B}"/>
    <cellStyle name="Comma 5 2 4 7 2" xfId="4893" xr:uid="{B9F2CE83-EB67-4C4C-960C-7280BBAB8385}"/>
    <cellStyle name="Comma 5 2 4 7 3" xfId="7057" xr:uid="{577EDC3E-07B6-4492-B317-AA29179B777C}"/>
    <cellStyle name="Comma 5 2 4 8" xfId="3319" xr:uid="{2E50BBD1-AE82-4F53-AF9B-2ABEEE48639C}"/>
    <cellStyle name="Comma 5 2 4 9" xfId="5422" xr:uid="{1A0CF7D7-BB74-45B6-8F93-6B82C597F722}"/>
    <cellStyle name="Comma 5 2 5" xfId="772" xr:uid="{2827D0E2-85AA-4C25-8A72-C81D760B4AE1}"/>
    <cellStyle name="Comma 5 2 5 2" xfId="3220" xr:uid="{46F4F683-96EE-4CB6-AB0C-9530774E7D88}"/>
    <cellStyle name="Comma 5 2 5 3" xfId="5320" xr:uid="{44006D62-D146-4C92-A028-CF86DA4D202E}"/>
    <cellStyle name="Comma 5 2 6" xfId="1096" xr:uid="{22ED9B05-A98D-4DCB-A7DE-90335949CA33}"/>
    <cellStyle name="Comma 5 2 6 2" xfId="3510" xr:uid="{DF7B6ADF-FF4E-4634-A094-C3A1E24717DB}"/>
    <cellStyle name="Comma 5 2 6 3" xfId="5613" xr:uid="{21232632-E3D8-409A-87C7-220FDACF44A8}"/>
    <cellStyle name="Comma 5 2 7" xfId="1409" xr:uid="{984A3AB1-3751-4AE2-BE47-44F620502FA5}"/>
    <cellStyle name="Comma 5 2 7 2" xfId="3715" xr:uid="{3D3542EA-910E-4FFB-970A-1558423F0AD1}"/>
    <cellStyle name="Comma 5 2 7 3" xfId="5838" xr:uid="{4FCFDE8A-EBF6-450E-B9CB-3A0E1A4FDA61}"/>
    <cellStyle name="Comma 5 2 8" xfId="1924" xr:uid="{8572A7E7-1EC6-4F7B-94FC-23072CC26563}"/>
    <cellStyle name="Comma 5 2 8 2" xfId="4023" xr:uid="{9BE29AB9-DB85-44AD-B256-40F5834A7EF1}"/>
    <cellStyle name="Comma 5 2 8 3" xfId="6187" xr:uid="{91722C26-A49E-437E-A5E1-2579399EA9EF}"/>
    <cellStyle name="Comma 5 2 9" xfId="2234" xr:uid="{7E6D9A97-1149-42F4-975B-DF53E1EC1A77}"/>
    <cellStyle name="Comma 5 2 9 2" xfId="4331" xr:uid="{BB76B678-70EB-4519-AF61-40E2EC80AAFB}"/>
    <cellStyle name="Comma 5 2 9 3" xfId="6495" xr:uid="{D70E85DC-0780-4142-9D2E-A24F457A8C8B}"/>
    <cellStyle name="Comma 5 3" xfId="352" xr:uid="{AFA73B46-26CF-4000-A86E-42CE65918212}"/>
    <cellStyle name="Comma 5 3 10" xfId="2541" xr:uid="{6BBA57DD-091B-4A56-91A1-9D68314DFD25}"/>
    <cellStyle name="Comma 5 3 10 2" xfId="4634" xr:uid="{56D8B152-FD31-4E61-B477-5D04CAA2EECB}"/>
    <cellStyle name="Comma 5 3 10 3" xfId="6798" xr:uid="{B64453C7-6A80-4EA5-91B3-73EB32E7D672}"/>
    <cellStyle name="Comma 5 3 11" xfId="2753" xr:uid="{5F682BA2-4696-471A-BD04-CD2B2FCF0F4D}"/>
    <cellStyle name="Comma 5 3 11 2" xfId="4839" xr:uid="{35188382-828F-4FD0-852D-6EC438924C05}"/>
    <cellStyle name="Comma 5 3 11 3" xfId="7003" xr:uid="{0E26B3B0-A3E9-4343-A8CA-1A58C05CA521}"/>
    <cellStyle name="Comma 5 3 12" xfId="2994" xr:uid="{33B83DE8-5627-4CDD-BC78-AED3073E47CD}"/>
    <cellStyle name="Comma 5 3 13" xfId="5074" xr:uid="{33C767A9-63C3-4A32-AB14-63736E5E6E79}"/>
    <cellStyle name="Comma 5 3 14" xfId="6131" xr:uid="{6D1D12B2-9C63-435C-8847-FF671247E763}"/>
    <cellStyle name="Comma 5 3 2" xfId="564" xr:uid="{DB83CA9A-654C-4202-851F-09027A96B86A}"/>
    <cellStyle name="Comma 5 3 2 10" xfId="2784" xr:uid="{D16E6AE7-48C2-4C0B-A6E9-BD37BE1A8399}"/>
    <cellStyle name="Comma 5 3 2 10 2" xfId="4869" xr:uid="{00C86FFD-B3D3-46E1-A79B-F8F445F65DCC}"/>
    <cellStyle name="Comma 5 3 2 10 3" xfId="7033" xr:uid="{24B76C77-6B57-46C8-B1A3-9DD04FADC85E}"/>
    <cellStyle name="Comma 5 3 2 11" xfId="3050" xr:uid="{E6B5B84D-B298-4617-BE66-E7743C255247}"/>
    <cellStyle name="Comma 5 3 2 12" xfId="5147" xr:uid="{2872F52A-3C94-4F57-A87B-47C955CB66F3}"/>
    <cellStyle name="Comma 5 3 2 13" xfId="5744" xr:uid="{CDFDEC05-4589-44D2-899B-EEF090346F77}"/>
    <cellStyle name="Comma 5 3 2 2" xfId="713" xr:uid="{63201E50-3C4E-4267-8689-924391EAFE38}"/>
    <cellStyle name="Comma 5 3 2 2 10" xfId="5272" xr:uid="{966E67F8-C1E2-4FD6-A2B2-1A14EBA43536}"/>
    <cellStyle name="Comma 5 3 2 2 11" xfId="5189" xr:uid="{8B226D90-18AD-4730-A9F6-C76AB070AA70}"/>
    <cellStyle name="Comma 5 3 2 2 2" xfId="1025" xr:uid="{BACCDE9B-8263-47B6-A2C0-0C00B3A4C5EB}"/>
    <cellStyle name="Comma 5 3 2 2 2 2" xfId="3465" xr:uid="{C78C79C5-0185-4571-9E5A-7D4B3A01D6B9}"/>
    <cellStyle name="Comma 5 3 2 2 2 3" xfId="5568" xr:uid="{20E8DEEB-89AB-4DFE-AE46-DFF7D8756C07}"/>
    <cellStyle name="Comma 5 3 2 2 3" xfId="1343" xr:uid="{3965E343-2F4E-4BA0-BE98-EFB4E3B8DE72}"/>
    <cellStyle name="Comma 5 3 2 2 3 2" xfId="3675" xr:uid="{6F15B792-3A3D-455C-BF34-600A8A7CB22D}"/>
    <cellStyle name="Comma 5 3 2 2 3 3" xfId="5793" xr:uid="{FAD6CFD9-474B-45DA-998F-8567D93CC9FF}"/>
    <cellStyle name="Comma 5 3 2 2 4" xfId="1658" xr:uid="{02DD4AA9-D373-47C3-96AB-63B0CA020653}"/>
    <cellStyle name="Comma 5 3 2 2 4 2" xfId="3960" xr:uid="{8712CEFD-8601-4BC0-AEB9-517FB9F6DC53}"/>
    <cellStyle name="Comma 5 3 2 2 4 3" xfId="6083" xr:uid="{FE5971D1-31F8-4A1D-82D3-0CA83BBE9021}"/>
    <cellStyle name="Comma 5 3 2 2 5" xfId="2169" xr:uid="{70CC4F96-8FC8-4388-9981-BE5BCBD207F3}"/>
    <cellStyle name="Comma 5 3 2 2 5 2" xfId="4268" xr:uid="{D8BCBBEE-C30D-4E49-97BD-9FABE666287A}"/>
    <cellStyle name="Comma 5 3 2 2 5 3" xfId="6432" xr:uid="{2946F65B-AA55-443A-905F-579335707D30}"/>
    <cellStyle name="Comma 5 3 2 2 6" xfId="2479" xr:uid="{C79AB5BD-BDE0-4631-AEA0-A47DBC079B5A}"/>
    <cellStyle name="Comma 5 3 2 2 6 2" xfId="4576" xr:uid="{9CD8724C-4A15-4F2F-B3C4-F4076526241D}"/>
    <cellStyle name="Comma 5 3 2 2 6 3" xfId="6740" xr:uid="{D4B35BBB-6428-479E-83CD-968B0A760BA6}"/>
    <cellStyle name="Comma 5 3 2 2 7" xfId="2700" xr:uid="{8049F376-D965-45CC-BF82-0FDE43E1AC2A}"/>
    <cellStyle name="Comma 5 3 2 2 7 2" xfId="4793" xr:uid="{6EA865F2-3ACB-4472-9126-E92AAB2B1499}"/>
    <cellStyle name="Comma 5 3 2 2 7 3" xfId="6957" xr:uid="{3A14C330-A4BA-4E0C-B236-0F216AB3BAD6}"/>
    <cellStyle name="Comma 5 3 2 2 8" xfId="2913" xr:uid="{1BA2C729-A4DA-4D89-AF3F-BC5D05CB0CF1}"/>
    <cellStyle name="Comma 5 3 2 2 8 2" xfId="4998" xr:uid="{F97D6F80-E3B9-4859-A887-17152A53E9D9}"/>
    <cellStyle name="Comma 5 3 2 2 8 3" xfId="7162" xr:uid="{47463A8A-96B2-4C70-93A4-7D1341AB5904}"/>
    <cellStyle name="Comma 5 3 2 2 9" xfId="3172" xr:uid="{AFF0DF86-EB5C-4ED2-A056-34932E7149E1}"/>
    <cellStyle name="Comma 5 3 2 3" xfId="917" xr:uid="{31FF2891-646D-442C-B3AD-4B932D797238}"/>
    <cellStyle name="Comma 5 3 2 3 10" xfId="6139" xr:uid="{E7194F2D-605F-49EF-BBB5-6388BD032A70}"/>
    <cellStyle name="Comma 5 3 2 3 2" xfId="1235" xr:uid="{63663104-5110-4503-9EAD-581344660815}"/>
    <cellStyle name="Comma 5 3 2 3 2 2" xfId="3608" xr:uid="{93AEA3BB-A1FE-419E-98B5-46AB3376D8A9}"/>
    <cellStyle name="Comma 5 3 2 3 2 3" xfId="5720" xr:uid="{D6AB808A-4500-4F00-9D0B-99944BB5340B}"/>
    <cellStyle name="Comma 5 3 2 3 3" xfId="1550" xr:uid="{F03AF0D7-34DF-43AC-BA51-AB76C1AB2C8A}"/>
    <cellStyle name="Comma 5 3 2 3 3 2" xfId="3852" xr:uid="{E12608D0-045A-441A-ACD0-78392B74917C}"/>
    <cellStyle name="Comma 5 3 2 3 3 3" xfId="5975" xr:uid="{B4F763B5-57DE-4825-871C-42BE70ECADAB}"/>
    <cellStyle name="Comma 5 3 2 3 4" xfId="2061" xr:uid="{258E995D-222E-4DD2-885C-EEDA9AFD98DF}"/>
    <cellStyle name="Comma 5 3 2 3 4 2" xfId="4160" xr:uid="{C1282467-FA09-4504-8027-D73614F55C76}"/>
    <cellStyle name="Comma 5 3 2 3 4 3" xfId="6324" xr:uid="{1BA63324-D472-4C6F-B34F-92D8B59C2F9D}"/>
    <cellStyle name="Comma 5 3 2 3 5" xfId="2371" xr:uid="{F921B088-05F2-4338-9AA5-B2A49E089DE2}"/>
    <cellStyle name="Comma 5 3 2 3 5 2" xfId="4468" xr:uid="{7037BE81-3D30-4074-A470-211456DA56ED}"/>
    <cellStyle name="Comma 5 3 2 3 5 3" xfId="6632" xr:uid="{3A07139E-714A-4D5E-9719-188D8F9C7D9A}"/>
    <cellStyle name="Comma 5 3 2 3 6" xfId="2633" xr:uid="{9C9C2B73-1CC8-4E31-B3AE-7E6FD9E661FD}"/>
    <cellStyle name="Comma 5 3 2 3 6 2" xfId="4726" xr:uid="{502EABF0-1927-4AA1-9BC9-EBC51A4B2DDF}"/>
    <cellStyle name="Comma 5 3 2 3 6 3" xfId="6890" xr:uid="{8031BA59-937C-4739-9D6F-E3817852790A}"/>
    <cellStyle name="Comma 5 3 2 3 7" xfId="2846" xr:uid="{DB16F6E1-BA4F-4CAD-80ED-600B15B9A955}"/>
    <cellStyle name="Comma 5 3 2 3 7 2" xfId="4931" xr:uid="{0FFA025C-950E-4A44-A260-93F8DC392635}"/>
    <cellStyle name="Comma 5 3 2 3 7 3" xfId="7095" xr:uid="{9B0EA00B-FEA1-43EA-B925-2D66CD9C74CD}"/>
    <cellStyle name="Comma 5 3 2 3 8" xfId="3357" xr:uid="{082E7366-FA63-44F3-8848-E22BB6506B0B}"/>
    <cellStyle name="Comma 5 3 2 3 9" xfId="5460" xr:uid="{08D5F533-ED39-49EA-8445-8F961C870D64}"/>
    <cellStyle name="Comma 5 3 2 4" xfId="836" xr:uid="{03953ACF-C508-4813-A470-7472BBA4C222}"/>
    <cellStyle name="Comma 5 3 2 4 2" xfId="3284" xr:uid="{CD9B6B8A-6039-4D38-8D4C-C17E4D323503}"/>
    <cellStyle name="Comma 5 3 2 4 3" xfId="5384" xr:uid="{55FD7F31-C6FF-41C3-AE2A-40055C673106}"/>
    <cellStyle name="Comma 5 3 2 5" xfId="1162" xr:uid="{9B0BD7EF-7ED6-4DCB-AE9A-B42E70C69B47}"/>
    <cellStyle name="Comma 5 3 2 5 2" xfId="3546" xr:uid="{B5125D29-B9AE-48D6-B66C-970CF55B33EA}"/>
    <cellStyle name="Comma 5 3 2 5 3" xfId="5655" xr:uid="{7F1F3557-2ACD-4BB4-AD33-CBB86C9EBB1C}"/>
    <cellStyle name="Comma 5 3 2 6" xfId="1475" xr:uid="{D3D7FA74-2EC7-493D-972F-3AD3CF779E8B}"/>
    <cellStyle name="Comma 5 3 2 6 2" xfId="3779" xr:uid="{C8BDCDB9-4E23-4113-8AEB-844DD91FD628}"/>
    <cellStyle name="Comma 5 3 2 6 3" xfId="5902" xr:uid="{2B33CE06-63C8-44D1-B6FF-6C5EA9EE15D0}"/>
    <cellStyle name="Comma 5 3 2 7" xfId="1988" xr:uid="{23783AB9-C400-413A-9109-614DB6F28FF3}"/>
    <cellStyle name="Comma 5 3 2 7 2" xfId="4087" xr:uid="{8CFBCD60-9E3D-48FA-960B-703A30AF029C}"/>
    <cellStyle name="Comma 5 3 2 7 3" xfId="6251" xr:uid="{E7004732-8475-48E8-8D77-AC0DDF6018B6}"/>
    <cellStyle name="Comma 5 3 2 8" xfId="2298" xr:uid="{47E2B0BB-123B-4C9A-BA74-4BB5E7D20463}"/>
    <cellStyle name="Comma 5 3 2 8 2" xfId="4395" xr:uid="{D2D3145E-A4BD-4514-AC4A-E19A7D1D16CE}"/>
    <cellStyle name="Comma 5 3 2 8 3" xfId="6559" xr:uid="{2ED2FCCB-51F0-4D92-8D2B-94FECADCA36C}"/>
    <cellStyle name="Comma 5 3 2 9" xfId="2571" xr:uid="{5E060299-7824-44A9-A168-899E885913AF}"/>
    <cellStyle name="Comma 5 3 2 9 2" xfId="4664" xr:uid="{71F18DF7-8B49-4200-AC52-84CAF275D895}"/>
    <cellStyle name="Comma 5 3 2 9 3" xfId="6828" xr:uid="{32148383-59F3-40A4-B64F-673DA4CB6D0A}"/>
    <cellStyle name="Comma 5 3 3" xfId="653" xr:uid="{D265FFBA-89C6-43D0-8861-822B3667E953}"/>
    <cellStyle name="Comma 5 3 3 10" xfId="5217" xr:uid="{B12AD11B-424F-4B40-9D2C-D0BDCBDE5846}"/>
    <cellStyle name="Comma 5 3 3 11" xfId="6116" xr:uid="{A39D096F-BE6B-4843-8BEB-960DE4B2B204}"/>
    <cellStyle name="Comma 5 3 3 2" xfId="971" xr:uid="{9095CAA7-E666-42D1-82D8-2ED9468C097C}"/>
    <cellStyle name="Comma 5 3 3 2 2" xfId="3411" xr:uid="{40F09EF1-1465-4925-8F63-60875A478F4F}"/>
    <cellStyle name="Comma 5 3 3 2 3" xfId="5514" xr:uid="{1459DBBE-2070-496D-A317-4DC4FE4F3CB8}"/>
    <cellStyle name="Comma 5 3 3 3" xfId="1289" xr:uid="{F8121596-0CC0-4B9F-83F2-1B46F31517E4}"/>
    <cellStyle name="Comma 5 3 3 3 2" xfId="3645" xr:uid="{B9D846DC-A758-4C0F-A510-6D0D76EED946}"/>
    <cellStyle name="Comma 5 3 3 3 3" xfId="5759" xr:uid="{70E0EE93-7CB9-4F68-A38F-87614D67AC4E}"/>
    <cellStyle name="Comma 5 3 3 4" xfId="1604" xr:uid="{EC6D0711-0815-4A23-9443-DE0279963704}"/>
    <cellStyle name="Comma 5 3 3 4 2" xfId="3906" xr:uid="{66C0B268-C26B-4659-AFAD-0F68A6060BB6}"/>
    <cellStyle name="Comma 5 3 3 4 3" xfId="6029" xr:uid="{6AD801FF-588F-4DEE-AA52-70900D1A818E}"/>
    <cellStyle name="Comma 5 3 3 5" xfId="2115" xr:uid="{04F0AF7D-9E99-4565-BF42-A0178A8F8F90}"/>
    <cellStyle name="Comma 5 3 3 5 2" xfId="4214" xr:uid="{12B3D6B1-E8B0-4667-A275-AEA02978D322}"/>
    <cellStyle name="Comma 5 3 3 5 3" xfId="6378" xr:uid="{43BD4FD4-633C-415E-9403-B21C37F974C5}"/>
    <cellStyle name="Comma 5 3 3 6" xfId="2425" xr:uid="{51E68C1E-5CFC-4094-B378-4B5B5584D3B5}"/>
    <cellStyle name="Comma 5 3 3 6 2" xfId="4522" xr:uid="{E8E9A128-2948-4D9E-82D1-4BB91132103D}"/>
    <cellStyle name="Comma 5 3 3 6 3" xfId="6686" xr:uid="{C3B5D339-FD67-4135-9165-96AF3E4B7FB4}"/>
    <cellStyle name="Comma 5 3 3 7" xfId="2670" xr:uid="{52A2BA3F-FEE0-471E-BA30-4AB513E47780}"/>
    <cellStyle name="Comma 5 3 3 7 2" xfId="4763" xr:uid="{4AB0766E-1BC7-43BF-AB3A-E485D306A01E}"/>
    <cellStyle name="Comma 5 3 3 7 3" xfId="6927" xr:uid="{C72B57E2-180B-4F97-9673-67CCAAC7F85C}"/>
    <cellStyle name="Comma 5 3 3 8" xfId="2883" xr:uid="{7B1CA784-C159-4E38-ACCB-C2F49AA6744C}"/>
    <cellStyle name="Comma 5 3 3 8 2" xfId="4968" xr:uid="{735B296D-F05D-4941-804E-7BE9AE568FDE}"/>
    <cellStyle name="Comma 5 3 3 8 3" xfId="7132" xr:uid="{681A6A71-7E49-4498-8504-DE8D9425884B}"/>
    <cellStyle name="Comma 5 3 3 9" xfId="3118" xr:uid="{0312A569-458A-4CF8-A354-E39A94B8E8F0}"/>
    <cellStyle name="Comma 5 3 4" xfId="885" xr:uid="{C387DAB2-DAD3-4D21-B937-32AB299ED3D5}"/>
    <cellStyle name="Comma 5 3 4 10" xfId="6113" xr:uid="{1D1FAFFF-5BE7-4656-9BE2-9611484F464D}"/>
    <cellStyle name="Comma 5 3 4 2" xfId="1203" xr:uid="{F4E3200A-D841-4782-931C-809BCECFC358}"/>
    <cellStyle name="Comma 5 3 4 2 2" xfId="3576" xr:uid="{18CAC9BD-65B1-47FD-B477-E943E9CE3281}"/>
    <cellStyle name="Comma 5 3 4 2 3" xfId="5688" xr:uid="{AFE9DB00-A53B-4333-AFCE-12B78ACDA374}"/>
    <cellStyle name="Comma 5 3 4 3" xfId="1518" xr:uid="{087565A9-BA6C-4BD3-94A5-8DA629D6824C}"/>
    <cellStyle name="Comma 5 3 4 3 2" xfId="3820" xr:uid="{0EA3042A-4AA1-460F-9E0B-94EE3C761CB0}"/>
    <cellStyle name="Comma 5 3 4 3 3" xfId="5943" xr:uid="{2160D3D3-3C43-4A8C-83F5-EE6D85222AAA}"/>
    <cellStyle name="Comma 5 3 4 4" xfId="2029" xr:uid="{3B04CD08-75E9-4E4F-857B-36365D19A02A}"/>
    <cellStyle name="Comma 5 3 4 4 2" xfId="4128" xr:uid="{23C42275-A031-44B5-A810-B7FD672B2D85}"/>
    <cellStyle name="Comma 5 3 4 4 3" xfId="6292" xr:uid="{907ED8BA-5912-46E3-A0B0-4F64A6FB44CB}"/>
    <cellStyle name="Comma 5 3 4 5" xfId="2339" xr:uid="{84EDAFCF-0FAD-4E5D-A7D8-8D5EAC8F0F9A}"/>
    <cellStyle name="Comma 5 3 4 5 2" xfId="4436" xr:uid="{FE67168B-1265-4714-A8C1-42A616BC80F6}"/>
    <cellStyle name="Comma 5 3 4 5 3" xfId="6600" xr:uid="{5B5FC866-5A9E-470C-B50B-C3FF729A6003}"/>
    <cellStyle name="Comma 5 3 4 6" xfId="2601" xr:uid="{2D7C8A50-AA8A-4BC5-B197-CD01FC725591}"/>
    <cellStyle name="Comma 5 3 4 6 2" xfId="4694" xr:uid="{8F5E18F5-1390-483A-9896-9CD1B2A6EAA9}"/>
    <cellStyle name="Comma 5 3 4 6 3" xfId="6858" xr:uid="{69743D91-D155-4EEC-AB37-AF7451B76D49}"/>
    <cellStyle name="Comma 5 3 4 7" xfId="2814" xr:uid="{F5A2297A-0AFE-4E78-9D7C-89874872F0E1}"/>
    <cellStyle name="Comma 5 3 4 7 2" xfId="4899" xr:uid="{C5596728-DF2F-45D5-81C5-55F59C0EB530}"/>
    <cellStyle name="Comma 5 3 4 7 3" xfId="7063" xr:uid="{C43973CD-64A8-4159-B90E-BD9366BA1C09}"/>
    <cellStyle name="Comma 5 3 4 8" xfId="3325" xr:uid="{53A0EDD8-1B8C-4201-9208-FF05E4026CCA}"/>
    <cellStyle name="Comma 5 3 4 9" xfId="5428" xr:uid="{264B7119-FA67-4440-A7EA-B58C51EBC6B1}"/>
    <cellStyle name="Comma 5 3 5" xfId="782" xr:uid="{329C82EA-6F02-4371-8DD2-6D4CDA57B699}"/>
    <cellStyle name="Comma 5 3 5 2" xfId="3230" xr:uid="{79DEE7A1-5CAD-4940-8F0D-2251E182C84C}"/>
    <cellStyle name="Comma 5 3 5 3" xfId="5330" xr:uid="{B7769F3E-0A7C-4348-A1CD-88290CC9BD73}"/>
    <cellStyle name="Comma 5 3 6" xfId="1106" xr:uid="{2D1DC18E-073F-493C-A94C-47AE335EE916}"/>
    <cellStyle name="Comma 5 3 6 2" xfId="3516" xr:uid="{954729D6-A4CB-421C-914C-93EAF652500E}"/>
    <cellStyle name="Comma 5 3 6 3" xfId="5619" xr:uid="{0631B1FB-89E5-4361-937C-EEA04215E3FB}"/>
    <cellStyle name="Comma 5 3 7" xfId="1419" xr:uid="{10BD482C-C76B-42A4-9A10-2A74DBEB9B2E}"/>
    <cellStyle name="Comma 5 3 7 2" xfId="3725" xr:uid="{6D25B527-64EA-48E0-82BB-88D0ADE01BA7}"/>
    <cellStyle name="Comma 5 3 7 3" xfId="5848" xr:uid="{F0945F4E-D2C6-4ACD-B3FD-1D65DEE1AE1B}"/>
    <cellStyle name="Comma 5 3 8" xfId="1934" xr:uid="{D8A934A6-6837-4202-9C29-59A518DF6292}"/>
    <cellStyle name="Comma 5 3 8 2" xfId="4033" xr:uid="{7985B76D-77E3-4B94-A32E-4A1479AE5166}"/>
    <cellStyle name="Comma 5 3 8 3" xfId="6197" xr:uid="{C504AB51-96C2-45FF-8918-0503C747BDF3}"/>
    <cellStyle name="Comma 5 3 9" xfId="2244" xr:uid="{8CE496BF-7425-4EBD-BE7B-AE1F3512ABE6}"/>
    <cellStyle name="Comma 5 3 9 2" xfId="4341" xr:uid="{98FE1889-1E6B-4126-97DC-40566BC70A40}"/>
    <cellStyle name="Comma 5 3 9 3" xfId="6505" xr:uid="{631996CF-5C31-45CC-9F52-10A40A4E2CE7}"/>
    <cellStyle name="Comma 5 4" xfId="365" xr:uid="{473DB691-4F18-4B1B-AFC9-A9FA6BF6E58B}"/>
    <cellStyle name="Comma 5 4 10" xfId="2545" xr:uid="{511BEA8B-3255-43F5-B998-EEC6502D5585}"/>
    <cellStyle name="Comma 5 4 10 2" xfId="4638" xr:uid="{B98F3B09-F013-4967-8DB9-931924CAEFEC}"/>
    <cellStyle name="Comma 5 4 10 3" xfId="6802" xr:uid="{FDE39F7F-C85D-43AD-B765-3616F6A344E6}"/>
    <cellStyle name="Comma 5 4 11" xfId="2757" xr:uid="{DE94EF3B-B1A6-4C7A-900A-AC2E3B958D57}"/>
    <cellStyle name="Comma 5 4 11 2" xfId="4843" xr:uid="{89FF6DF6-2C6E-4780-823A-A355D3EACF7C}"/>
    <cellStyle name="Comma 5 4 11 3" xfId="7007" xr:uid="{3B21A0C1-78F0-4DE0-9A85-AF71147BEEDE}"/>
    <cellStyle name="Comma 5 4 12" xfId="3001" xr:uid="{A1CB0612-11FA-4490-834D-59DF29AE16FB}"/>
    <cellStyle name="Comma 5 4 13" xfId="5081" xr:uid="{72E882EB-B0E6-4B5A-9550-722347AE76A2}"/>
    <cellStyle name="Comma 5 4 14" xfId="5813" xr:uid="{0D0A35AB-84AA-4CA6-BFBA-39EB4F0E4F7E}"/>
    <cellStyle name="Comma 5 4 2" xfId="571" xr:uid="{5A1675F0-D962-4622-B1BF-AA9900B544C2}"/>
    <cellStyle name="Comma 5 4 2 10" xfId="2788" xr:uid="{204BCC4C-2CFE-4FD8-BCBE-B844FB29E8F8}"/>
    <cellStyle name="Comma 5 4 2 10 2" xfId="4873" xr:uid="{4F25766E-C4D0-4F4B-A209-67A6E1B0FE1C}"/>
    <cellStyle name="Comma 5 4 2 10 3" xfId="7037" xr:uid="{290363D6-1507-44D9-9A17-B8109FED79E2}"/>
    <cellStyle name="Comma 5 4 2 11" xfId="3057" xr:uid="{FAC89113-6969-4676-BF8E-DE29328102CD}"/>
    <cellStyle name="Comma 5 4 2 12" xfId="5154" xr:uid="{518A5144-FA9E-4EA5-8E11-70EC2B2786CE}"/>
    <cellStyle name="Comma 5 4 2 13" xfId="5634" xr:uid="{73C08FBA-ABDE-408D-B583-CA09999D3311}"/>
    <cellStyle name="Comma 5 4 2 2" xfId="720" xr:uid="{50DC830A-0B9D-455E-998E-D713F81E990D}"/>
    <cellStyle name="Comma 5 4 2 2 10" xfId="5279" xr:uid="{10404659-2284-40C1-907C-30478813014D}"/>
    <cellStyle name="Comma 5 4 2 2 11" xfId="5030" xr:uid="{C9BD41F7-2C04-4162-8816-CF1C4458BE2F}"/>
    <cellStyle name="Comma 5 4 2 2 2" xfId="1032" xr:uid="{D2F9C2FF-E364-4A16-8BC2-D4D3AB182CFF}"/>
    <cellStyle name="Comma 5 4 2 2 2 2" xfId="3472" xr:uid="{2C7C1A51-87CB-4485-AB76-3E84CC4DA6FF}"/>
    <cellStyle name="Comma 5 4 2 2 2 3" xfId="5575" xr:uid="{9A818CCA-CB47-4F76-8940-0ED7FB795B54}"/>
    <cellStyle name="Comma 5 4 2 2 3" xfId="1350" xr:uid="{2ADA5264-8C66-4742-B7E9-48CDE8ABA19F}"/>
    <cellStyle name="Comma 5 4 2 2 3 2" xfId="3679" xr:uid="{020C2B53-A089-4A39-A41F-AB59E6F2D048}"/>
    <cellStyle name="Comma 5 4 2 2 3 3" xfId="5797" xr:uid="{E48D47F9-8B44-41D6-B96E-D763A10F2053}"/>
    <cellStyle name="Comma 5 4 2 2 4" xfId="1665" xr:uid="{365E4622-7AAB-4FF0-8A03-0AAFFAA8EE8D}"/>
    <cellStyle name="Comma 5 4 2 2 4 2" xfId="3967" xr:uid="{C46AB2FB-3A74-4F97-82A3-61EDD0C45A7C}"/>
    <cellStyle name="Comma 5 4 2 2 4 3" xfId="6090" xr:uid="{25BCBEE4-99D4-4709-907B-E630506EE530}"/>
    <cellStyle name="Comma 5 4 2 2 5" xfId="2176" xr:uid="{9DB38995-1A15-4FC9-B0D2-2F7DE0276F0C}"/>
    <cellStyle name="Comma 5 4 2 2 5 2" xfId="4275" xr:uid="{E13C0EE5-B879-4DF7-9AE1-BAF7B09FECC5}"/>
    <cellStyle name="Comma 5 4 2 2 5 3" xfId="6439" xr:uid="{875E888D-8FB4-4B38-9BED-9446FC821631}"/>
    <cellStyle name="Comma 5 4 2 2 6" xfId="2486" xr:uid="{9CE40924-FF7B-4462-8812-0AA65E47E442}"/>
    <cellStyle name="Comma 5 4 2 2 6 2" xfId="4583" xr:uid="{995FF998-1426-4009-9264-DDA36F236DF5}"/>
    <cellStyle name="Comma 5 4 2 2 6 3" xfId="6747" xr:uid="{F8853AF9-319B-4A62-8167-AED77BAF439C}"/>
    <cellStyle name="Comma 5 4 2 2 7" xfId="2704" xr:uid="{3719A814-942F-4DBC-8847-EC1275FC20D6}"/>
    <cellStyle name="Comma 5 4 2 2 7 2" xfId="4797" xr:uid="{0ED5C270-29F1-48BF-98C2-5CE750227ABB}"/>
    <cellStyle name="Comma 5 4 2 2 7 3" xfId="6961" xr:uid="{779EAB1C-D4EA-41AE-B43E-E04BA9424D9E}"/>
    <cellStyle name="Comma 5 4 2 2 8" xfId="2917" xr:uid="{72A40222-BEB8-49B6-B05C-910A432F69E9}"/>
    <cellStyle name="Comma 5 4 2 2 8 2" xfId="5002" xr:uid="{D438361E-3BBE-4F45-A234-A993D434FEAD}"/>
    <cellStyle name="Comma 5 4 2 2 8 3" xfId="7166" xr:uid="{97C62629-B004-41C3-808D-EFE48FFFA687}"/>
    <cellStyle name="Comma 5 4 2 2 9" xfId="3179" xr:uid="{92608626-C8A9-4D4C-9DE6-DD0C13E373C1}"/>
    <cellStyle name="Comma 5 4 2 3" xfId="921" xr:uid="{323013EC-02FA-4909-AA88-1451A4E0C20A}"/>
    <cellStyle name="Comma 5 4 2 3 10" xfId="6130" xr:uid="{81020912-7BE8-4073-998E-5722D85A5442}"/>
    <cellStyle name="Comma 5 4 2 3 2" xfId="1239" xr:uid="{0085AA30-E922-4355-B172-1EE717BA1709}"/>
    <cellStyle name="Comma 5 4 2 3 2 2" xfId="3612" xr:uid="{4BAA0AF3-10A7-4675-85C8-122530E6260E}"/>
    <cellStyle name="Comma 5 4 2 3 2 3" xfId="5724" xr:uid="{5BA187D0-8961-436F-AE34-48D8A2A5554D}"/>
    <cellStyle name="Comma 5 4 2 3 3" xfId="1554" xr:uid="{F33BA46D-B228-4CA6-93E4-1797D9409A3C}"/>
    <cellStyle name="Comma 5 4 2 3 3 2" xfId="3856" xr:uid="{E916B4C3-BEB0-4362-A970-E474D725AB19}"/>
    <cellStyle name="Comma 5 4 2 3 3 3" xfId="5979" xr:uid="{4AEE633B-3CF0-4006-9CAC-5F8658AA18C8}"/>
    <cellStyle name="Comma 5 4 2 3 4" xfId="2065" xr:uid="{0584C52B-8DBC-4676-BDEE-8D3DE35F559F}"/>
    <cellStyle name="Comma 5 4 2 3 4 2" xfId="4164" xr:uid="{9029C102-5D51-4434-A97A-9D7211AF2848}"/>
    <cellStyle name="Comma 5 4 2 3 4 3" xfId="6328" xr:uid="{0951AE3D-A26A-4C99-8BFC-01E97FF35116}"/>
    <cellStyle name="Comma 5 4 2 3 5" xfId="2375" xr:uid="{4EFA8932-AD61-4F3C-84D8-2BE6FC4323F2}"/>
    <cellStyle name="Comma 5 4 2 3 5 2" xfId="4472" xr:uid="{654307CA-713E-425B-8768-81458E8A3718}"/>
    <cellStyle name="Comma 5 4 2 3 5 3" xfId="6636" xr:uid="{992B5DF8-4198-4239-A2A8-D0C384087B90}"/>
    <cellStyle name="Comma 5 4 2 3 6" xfId="2637" xr:uid="{7D16E653-932C-4724-9247-30665BB43A13}"/>
    <cellStyle name="Comma 5 4 2 3 6 2" xfId="4730" xr:uid="{1CCE1BED-FD3D-4EED-908C-AB7D4F39F306}"/>
    <cellStyle name="Comma 5 4 2 3 6 3" xfId="6894" xr:uid="{03063031-A11D-48B5-BD16-68FFEFE1BF10}"/>
    <cellStyle name="Comma 5 4 2 3 7" xfId="2850" xr:uid="{9DE0B0F0-4121-4163-9CDF-2DC9A808C5EB}"/>
    <cellStyle name="Comma 5 4 2 3 7 2" xfId="4935" xr:uid="{161954B8-22C8-41AD-95EC-7ABAD307F2CA}"/>
    <cellStyle name="Comma 5 4 2 3 7 3" xfId="7099" xr:uid="{44F2F999-3B9A-46A5-8578-8377576307D8}"/>
    <cellStyle name="Comma 5 4 2 3 8" xfId="3361" xr:uid="{D5BAEB2E-A79A-4E2A-A24A-A792074B40D4}"/>
    <cellStyle name="Comma 5 4 2 3 9" xfId="5464" xr:uid="{651B7569-A446-4F97-973B-23887E0BA17C}"/>
    <cellStyle name="Comma 5 4 2 4" xfId="843" xr:uid="{32FFCD93-1CC5-4C2A-9C26-F33054400556}"/>
    <cellStyle name="Comma 5 4 2 4 2" xfId="3291" xr:uid="{14C26B8F-04B2-4976-897C-B642CBF3A55C}"/>
    <cellStyle name="Comma 5 4 2 4 3" xfId="5391" xr:uid="{A77326E9-DBAF-4DA4-89F2-C1CA56CD6FC7}"/>
    <cellStyle name="Comma 5 4 2 5" xfId="1169" xr:uid="{F137D4B9-37EB-43DC-9E43-ED8E11620560}"/>
    <cellStyle name="Comma 5 4 2 5 2" xfId="3550" xr:uid="{2B461959-5107-4803-82CF-380807598527}"/>
    <cellStyle name="Comma 5 4 2 5 3" xfId="5660" xr:uid="{008B086B-4370-4BA4-BA0B-522D77A871DC}"/>
    <cellStyle name="Comma 5 4 2 6" xfId="1482" xr:uid="{2B78576B-53A7-474A-B2D7-256D186DC66B}"/>
    <cellStyle name="Comma 5 4 2 6 2" xfId="3786" xr:uid="{85708241-C4E2-449B-B52A-DD0ABE94C7E6}"/>
    <cellStyle name="Comma 5 4 2 6 3" xfId="5909" xr:uid="{CFC69CFB-B411-4A3A-9F7D-59A2B3FDE40D}"/>
    <cellStyle name="Comma 5 4 2 7" xfId="1995" xr:uid="{2023EA50-4403-4BF1-AF0E-C06C6190258B}"/>
    <cellStyle name="Comma 5 4 2 7 2" xfId="4094" xr:uid="{A960B933-3162-476E-A888-A3B473C8D2A0}"/>
    <cellStyle name="Comma 5 4 2 7 3" xfId="6258" xr:uid="{62E4A5DB-A2F7-409D-80E7-0175B1D13502}"/>
    <cellStyle name="Comma 5 4 2 8" xfId="2305" xr:uid="{D31FFA5A-50B1-4BC3-8220-BBFE6AB600E8}"/>
    <cellStyle name="Comma 5 4 2 8 2" xfId="4402" xr:uid="{02A153A6-08F3-4892-81FE-1D52281AE062}"/>
    <cellStyle name="Comma 5 4 2 8 3" xfId="6566" xr:uid="{58EA993B-0424-42F8-8DCD-CD3D45F62198}"/>
    <cellStyle name="Comma 5 4 2 9" xfId="2575" xr:uid="{DE28F6D9-6323-4C62-BF8C-34F598895EE9}"/>
    <cellStyle name="Comma 5 4 2 9 2" xfId="4668" xr:uid="{B0D0200C-4DBF-4A47-BAAB-15FFD5EEEC4C}"/>
    <cellStyle name="Comma 5 4 2 9 3" xfId="6832" xr:uid="{D21D49F3-AA73-48B4-A390-9C43437F80FD}"/>
    <cellStyle name="Comma 5 4 3" xfId="660" xr:uid="{E38B7B9B-1254-4218-9482-066E3196CD69}"/>
    <cellStyle name="Comma 5 4 3 10" xfId="5224" xr:uid="{FCEB7034-97EE-46FC-89FF-BFEBA578E751}"/>
    <cellStyle name="Comma 5 4 3 11" xfId="5412" xr:uid="{7BEEA870-FEE8-4D1B-88F4-A622A1BFCC6B}"/>
    <cellStyle name="Comma 5 4 3 2" xfId="978" xr:uid="{99A53A39-3A39-4DB2-87AB-6D9A56B78735}"/>
    <cellStyle name="Comma 5 4 3 2 2" xfId="3418" xr:uid="{9B1A1183-59F3-4412-9847-9A9A29235F09}"/>
    <cellStyle name="Comma 5 4 3 2 3" xfId="5521" xr:uid="{85626062-AEF7-400C-9BB5-1D2049DABA15}"/>
    <cellStyle name="Comma 5 4 3 3" xfId="1296" xr:uid="{9873C38F-004C-40CB-AB48-B9DFEC2063BB}"/>
    <cellStyle name="Comma 5 4 3 3 2" xfId="3649" xr:uid="{251FEB85-CFED-4EEE-A688-22B32B28077F}"/>
    <cellStyle name="Comma 5 4 3 3 3" xfId="5763" xr:uid="{91A759A4-5B63-4448-B262-AC46955CB194}"/>
    <cellStyle name="Comma 5 4 3 4" xfId="1611" xr:uid="{068812C7-7AAD-43F4-A57E-E0E0AC4EA144}"/>
    <cellStyle name="Comma 5 4 3 4 2" xfId="3913" xr:uid="{CA8D3FBD-4AA9-49B0-AFEC-C19E44D13652}"/>
    <cellStyle name="Comma 5 4 3 4 3" xfId="6036" xr:uid="{10B7508E-43DC-49C8-9350-5EFF0D3CD7F0}"/>
    <cellStyle name="Comma 5 4 3 5" xfId="2122" xr:uid="{A3FCC48D-1D4E-491B-97DD-41BCA4FE5D10}"/>
    <cellStyle name="Comma 5 4 3 5 2" xfId="4221" xr:uid="{DC3202FF-43A5-44C3-8267-191F1CEA3A4B}"/>
    <cellStyle name="Comma 5 4 3 5 3" xfId="6385" xr:uid="{3DD55D59-E661-403D-80E1-F21B44A17C7E}"/>
    <cellStyle name="Comma 5 4 3 6" xfId="2432" xr:uid="{B4791051-949D-44F2-8219-95C6EA98DB1E}"/>
    <cellStyle name="Comma 5 4 3 6 2" xfId="4529" xr:uid="{7CA65199-7581-4C80-8FB6-61C7FF8D0342}"/>
    <cellStyle name="Comma 5 4 3 6 3" xfId="6693" xr:uid="{A1CAE8DE-4311-41E5-BB1D-66C148045945}"/>
    <cellStyle name="Comma 5 4 3 7" xfId="2674" xr:uid="{785CBA4E-FE75-4C31-8626-4B9D368A1799}"/>
    <cellStyle name="Comma 5 4 3 7 2" xfId="4767" xr:uid="{747BA08C-11C7-4CFB-AD20-6DF845D702C1}"/>
    <cellStyle name="Comma 5 4 3 7 3" xfId="6931" xr:uid="{D95FDCC2-256B-4CFC-96F5-46EB53904CAE}"/>
    <cellStyle name="Comma 5 4 3 8" xfId="2887" xr:uid="{62E64D84-D40C-4E86-91F9-2DCED04640F6}"/>
    <cellStyle name="Comma 5 4 3 8 2" xfId="4972" xr:uid="{F98CC4D7-1343-46EE-89E0-7152A8DAE9EC}"/>
    <cellStyle name="Comma 5 4 3 8 3" xfId="7136" xr:uid="{BE7403C0-CC1C-435C-93C8-BD80C169971F}"/>
    <cellStyle name="Comma 5 4 3 9" xfId="3125" xr:uid="{A41020C5-80CF-4300-AB1C-29741A13CFF3}"/>
    <cellStyle name="Comma 5 4 4" xfId="889" xr:uid="{B840957E-4FA3-4447-8B7D-8842454D971E}"/>
    <cellStyle name="Comma 5 4 4 10" xfId="5414" xr:uid="{57B08103-5458-4401-B6DE-A50863DC8CBF}"/>
    <cellStyle name="Comma 5 4 4 2" xfId="1207" xr:uid="{9A34A9D4-EBD8-4F3D-865F-AB53957018E2}"/>
    <cellStyle name="Comma 5 4 4 2 2" xfId="3580" xr:uid="{11776C4C-D250-4217-903B-778BB24C44F0}"/>
    <cellStyle name="Comma 5 4 4 2 3" xfId="5692" xr:uid="{896CE22A-DA25-4EF5-9321-A3C6F28B1EFA}"/>
    <cellStyle name="Comma 5 4 4 3" xfId="1522" xr:uid="{C909B843-1231-40DF-9EB5-FAF153F17AC4}"/>
    <cellStyle name="Comma 5 4 4 3 2" xfId="3824" xr:uid="{58E71F02-2A48-4B6D-B30C-4923C39C1DBB}"/>
    <cellStyle name="Comma 5 4 4 3 3" xfId="5947" xr:uid="{6C2F988D-0028-4ABA-AFE3-D14339F4EF08}"/>
    <cellStyle name="Comma 5 4 4 4" xfId="2033" xr:uid="{014815F6-8246-450D-A323-152C99FFA499}"/>
    <cellStyle name="Comma 5 4 4 4 2" xfId="4132" xr:uid="{5A4BCCA1-4181-45FD-950F-B1A48CA33819}"/>
    <cellStyle name="Comma 5 4 4 4 3" xfId="6296" xr:uid="{F16CCA49-F140-4681-960F-3E8377419773}"/>
    <cellStyle name="Comma 5 4 4 5" xfId="2343" xr:uid="{3C360E5E-7409-4EC1-B4C0-2E4F6D0E0C5C}"/>
    <cellStyle name="Comma 5 4 4 5 2" xfId="4440" xr:uid="{C3839220-1FDF-4605-A02D-6EDA8354455B}"/>
    <cellStyle name="Comma 5 4 4 5 3" xfId="6604" xr:uid="{FDABD475-C5EA-4C81-B825-FF7A0A5A9D1E}"/>
    <cellStyle name="Comma 5 4 4 6" xfId="2605" xr:uid="{7C9EC845-7548-41E4-9EDE-2C52E8438321}"/>
    <cellStyle name="Comma 5 4 4 6 2" xfId="4698" xr:uid="{87E0A3F4-F17C-45E6-9309-0A1D8AA60DCF}"/>
    <cellStyle name="Comma 5 4 4 6 3" xfId="6862" xr:uid="{CBABB9AA-C464-4950-9B0E-E01470868F29}"/>
    <cellStyle name="Comma 5 4 4 7" xfId="2818" xr:uid="{3C49E6D5-4F88-40CC-A72D-2B893FA39CBD}"/>
    <cellStyle name="Comma 5 4 4 7 2" xfId="4903" xr:uid="{89FDEC8D-539E-43F2-BA85-A50B804BD95D}"/>
    <cellStyle name="Comma 5 4 4 7 3" xfId="7067" xr:uid="{38E32BE1-410B-458C-891A-4A6B39BFCE61}"/>
    <cellStyle name="Comma 5 4 4 8" xfId="3329" xr:uid="{5121E279-00DB-4A7D-9695-C88550014696}"/>
    <cellStyle name="Comma 5 4 4 9" xfId="5432" xr:uid="{03E0B4F2-EA68-4813-96A8-0841E4421297}"/>
    <cellStyle name="Comma 5 4 5" xfId="789" xr:uid="{98A5859A-45E1-49DE-9260-3F3021EA8496}"/>
    <cellStyle name="Comma 5 4 5 2" xfId="3237" xr:uid="{272F046E-FE09-4E16-A8F2-20D3AA537BC1}"/>
    <cellStyle name="Comma 5 4 5 3" xfId="5337" xr:uid="{57688806-D2C7-44C4-A832-C0B55AECBB46}"/>
    <cellStyle name="Comma 5 4 6" xfId="1113" xr:uid="{6A5BFE12-8F71-4E67-AA7D-2AAC7C21884C}"/>
    <cellStyle name="Comma 5 4 6 2" xfId="3520" xr:uid="{A3305909-4E82-4544-A04F-0AA6FA512E24}"/>
    <cellStyle name="Comma 5 4 6 3" xfId="5623" xr:uid="{9AFE6672-EA14-4D81-B1D0-CC11F0A10B27}"/>
    <cellStyle name="Comma 5 4 7" xfId="1426" xr:uid="{C11509A8-C85D-4675-A1F1-7BF7F0DA1B9E}"/>
    <cellStyle name="Comma 5 4 7 2" xfId="3732" xr:uid="{E544FD11-503F-4C75-86A3-DB3820159664}"/>
    <cellStyle name="Comma 5 4 7 3" xfId="5855" xr:uid="{D87BE73C-E10E-405A-9E24-FD2477BC7118}"/>
    <cellStyle name="Comma 5 4 8" xfId="1941" xr:uid="{950D8636-ECF5-4DC6-83F6-0EB124901CAA}"/>
    <cellStyle name="Comma 5 4 8 2" xfId="4040" xr:uid="{9EEC794C-E72D-46F5-B76E-E3EDF6BAB524}"/>
    <cellStyle name="Comma 5 4 8 3" xfId="6204" xr:uid="{E76E21AB-85C6-4537-85FC-CE1A0345BD7C}"/>
    <cellStyle name="Comma 5 4 9" xfId="2251" xr:uid="{9E4223C5-9A1C-4009-A467-AF6782636ECA}"/>
    <cellStyle name="Comma 5 4 9 2" xfId="4348" xr:uid="{757CD111-BFD1-42EF-A43B-FA900387AB90}"/>
    <cellStyle name="Comma 5 4 9 3" xfId="6512" xr:uid="{263E89FC-0F17-4DA9-A98D-2D697B849856}"/>
    <cellStyle name="Comma 5 5" xfId="428" xr:uid="{CBF4B33C-4CFD-4F6C-8DA5-36188BB80045}"/>
    <cellStyle name="Comma 5 5 10" xfId="2559" xr:uid="{FA2A4F30-364F-45D9-9FE8-D8FED435ADD4}"/>
    <cellStyle name="Comma 5 5 10 2" xfId="4652" xr:uid="{49FFFC13-1266-4375-AC73-ACCE891F84CE}"/>
    <cellStyle name="Comma 5 5 10 3" xfId="6816" xr:uid="{AA4254E5-F072-465C-AE96-8030202B873D}"/>
    <cellStyle name="Comma 5 5 11" xfId="2771" xr:uid="{E579E795-C5EA-4BC7-AC8E-B87578720D75}"/>
    <cellStyle name="Comma 5 5 11 2" xfId="4857" xr:uid="{C9F065B8-FA3C-4DED-AF12-F897E85096D8}"/>
    <cellStyle name="Comma 5 5 11 3" xfId="7021" xr:uid="{98BC0B7D-64B3-4DBD-AAA2-ED940499B8A9}"/>
    <cellStyle name="Comma 5 5 12" xfId="3023" xr:uid="{6FA19221-C84E-4C2D-AC77-8CE2C9567A4A}"/>
    <cellStyle name="Comma 5 5 13" xfId="5108" xr:uid="{1707A33C-F221-4835-8B21-855554DE9C6B}"/>
    <cellStyle name="Comma 5 5 14" xfId="5779" xr:uid="{9F927357-3F58-44BA-BC18-8A29F1CCA5ED}"/>
    <cellStyle name="Comma 5 5 2" xfId="594" xr:uid="{E61AEA3B-D789-4F42-8F3C-5006D587D971}"/>
    <cellStyle name="Comma 5 5 2 10" xfId="2800" xr:uid="{2517C067-A0F6-410E-9054-B56D6E6087C3}"/>
    <cellStyle name="Comma 5 5 2 10 2" xfId="4885" xr:uid="{6B876AD3-8904-4E5F-A4AE-CF5E11E15E03}"/>
    <cellStyle name="Comma 5 5 2 10 3" xfId="7049" xr:uid="{36432EC7-4EFC-4244-88EE-F0CE80703C01}"/>
    <cellStyle name="Comma 5 5 2 11" xfId="3077" xr:uid="{9E07BD88-A605-4235-A85C-A1A249FDA395}"/>
    <cellStyle name="Comma 5 5 2 12" xfId="5174" xr:uid="{5E73E93E-4C39-400D-B6F4-E7A1DFDD16F9}"/>
    <cellStyle name="Comma 5 5 2 13" xfId="5034" xr:uid="{1D46D771-AFB1-4496-BA33-1A504772EF71}"/>
    <cellStyle name="Comma 5 5 2 2" xfId="740" xr:uid="{39BB3B2B-3230-48DA-A1A6-C82FB44B5651}"/>
    <cellStyle name="Comma 5 5 2 2 10" xfId="5299" xr:uid="{A69D2C00-CDB1-43A3-9C95-CB91B380C394}"/>
    <cellStyle name="Comma 5 5 2 2 11" xfId="6135" xr:uid="{811C5F91-DFE3-4A33-A895-E2AA6D7F27B7}"/>
    <cellStyle name="Comma 5 5 2 2 2" xfId="1052" xr:uid="{22B32EDB-DEC6-448C-8A7E-9F7D4E9B610E}"/>
    <cellStyle name="Comma 5 5 2 2 2 2" xfId="3492" xr:uid="{58FDA133-041A-4843-BC47-DF238616F6A8}"/>
    <cellStyle name="Comma 5 5 2 2 2 3" xfId="5595" xr:uid="{1692074C-4943-41C3-B165-E58B83D0CF21}"/>
    <cellStyle name="Comma 5 5 2 2 3" xfId="1370" xr:uid="{F1C8575C-1FBA-48AA-9799-C7F480F0CE20}"/>
    <cellStyle name="Comma 5 5 2 2 3 2" xfId="3691" xr:uid="{4ADD251B-78D8-4021-8E2C-E11A08D49184}"/>
    <cellStyle name="Comma 5 5 2 2 3 3" xfId="5810" xr:uid="{0A0AF00A-0B14-4585-968E-64BB1ABCCEED}"/>
    <cellStyle name="Comma 5 5 2 2 4" xfId="1685" xr:uid="{A5922923-4B62-454B-8DAE-05A820B851D9}"/>
    <cellStyle name="Comma 5 5 2 2 4 2" xfId="3987" xr:uid="{A69F1698-084D-429E-9964-BD3DED368050}"/>
    <cellStyle name="Comma 5 5 2 2 4 3" xfId="6110" xr:uid="{FFE70E01-53FC-47FB-8AD6-706D116C2F43}"/>
    <cellStyle name="Comma 5 5 2 2 5" xfId="2196" xr:uid="{1D22B9BA-5412-40C2-9E83-07996A49C5BD}"/>
    <cellStyle name="Comma 5 5 2 2 5 2" xfId="4295" xr:uid="{1D3FCE4D-D562-4AE0-98D8-65B626D2B5DA}"/>
    <cellStyle name="Comma 5 5 2 2 5 3" xfId="6459" xr:uid="{82FD1206-1F55-4FE0-A5F1-1C48B484F886}"/>
    <cellStyle name="Comma 5 5 2 2 6" xfId="2506" xr:uid="{B512BACD-7A9F-4AF3-9037-774D861C8DA2}"/>
    <cellStyle name="Comma 5 5 2 2 6 2" xfId="4603" xr:uid="{52A93367-3464-4AF8-A345-AA6E78654CCC}"/>
    <cellStyle name="Comma 5 5 2 2 6 3" xfId="6767" xr:uid="{1DFF0DEE-22C9-48C8-830E-1C2195EC733B}"/>
    <cellStyle name="Comma 5 5 2 2 7" xfId="2716" xr:uid="{DCACEC06-1996-4B5B-96B8-D36F3A3759F4}"/>
    <cellStyle name="Comma 5 5 2 2 7 2" xfId="4809" xr:uid="{EB17F4CA-61CF-476F-B5FC-C5B32896380E}"/>
    <cellStyle name="Comma 5 5 2 2 7 3" xfId="6973" xr:uid="{3AFB005C-425B-4AFC-8C9F-F5623873AC09}"/>
    <cellStyle name="Comma 5 5 2 2 8" xfId="2929" xr:uid="{B0B78C03-BE88-45AA-9FA1-1E6BCE3B0C5A}"/>
    <cellStyle name="Comma 5 5 2 2 8 2" xfId="5014" xr:uid="{A5B3533A-CEB5-4FF0-8FE2-D6F939F01088}"/>
    <cellStyle name="Comma 5 5 2 2 8 3" xfId="7178" xr:uid="{C65BA0E2-18D8-4B2D-B407-6A497E7759B2}"/>
    <cellStyle name="Comma 5 5 2 2 9" xfId="3199" xr:uid="{1710E813-891A-4E75-98D1-3D1F4CF479D2}"/>
    <cellStyle name="Comma 5 5 2 3" xfId="933" xr:uid="{824BB24A-FE2B-4BAB-AA5A-AF7B324AAA55}"/>
    <cellStyle name="Comma 5 5 2 3 10" xfId="5811" xr:uid="{EAE5489B-71F8-4522-B4A9-0ECA42736B19}"/>
    <cellStyle name="Comma 5 5 2 3 2" xfId="1251" xr:uid="{8E6D61CC-6810-477F-8777-C4FCBCDC9E0C}"/>
    <cellStyle name="Comma 5 5 2 3 2 2" xfId="3624" xr:uid="{1873EC2C-F50A-4F03-ADF4-06873F8767D4}"/>
    <cellStyle name="Comma 5 5 2 3 2 3" xfId="5736" xr:uid="{AF4A8BB6-1312-415A-A15C-8D6C9839B87E}"/>
    <cellStyle name="Comma 5 5 2 3 3" xfId="1566" xr:uid="{F4D928EC-26D9-48D3-BE70-674D817A423F}"/>
    <cellStyle name="Comma 5 5 2 3 3 2" xfId="3868" xr:uid="{9F84A11A-1C76-41F7-A4F3-F6DA78037287}"/>
    <cellStyle name="Comma 5 5 2 3 3 3" xfId="5991" xr:uid="{D6C34BAC-C607-4603-94B9-820C5D418B8A}"/>
    <cellStyle name="Comma 5 5 2 3 4" xfId="2077" xr:uid="{18A31821-7D4B-4FB9-990A-D0F8E1BB6579}"/>
    <cellStyle name="Comma 5 5 2 3 4 2" xfId="4176" xr:uid="{9C139598-81D9-4279-8C2E-D8B091E05796}"/>
    <cellStyle name="Comma 5 5 2 3 4 3" xfId="6340" xr:uid="{81F2E6C8-AE0E-4A28-9B77-A562BCA3ACB6}"/>
    <cellStyle name="Comma 5 5 2 3 5" xfId="2387" xr:uid="{2264180F-EFA3-4F0F-8492-0F2B41D6B9FE}"/>
    <cellStyle name="Comma 5 5 2 3 5 2" xfId="4484" xr:uid="{929252C9-66E7-437E-A6D9-6F973B7DA65B}"/>
    <cellStyle name="Comma 5 5 2 3 5 3" xfId="6648" xr:uid="{8937F070-6346-46AC-B31B-6508D37D9B39}"/>
    <cellStyle name="Comma 5 5 2 3 6" xfId="2649" xr:uid="{C653597F-C281-4132-80B7-623EB04A94DC}"/>
    <cellStyle name="Comma 5 5 2 3 6 2" xfId="4742" xr:uid="{EF80EDC8-1566-46F3-8FC2-226F0C379FCE}"/>
    <cellStyle name="Comma 5 5 2 3 6 3" xfId="6906" xr:uid="{622A7839-14EE-4902-8075-C717B8D7AB66}"/>
    <cellStyle name="Comma 5 5 2 3 7" xfId="2862" xr:uid="{D3618B08-CD87-4C66-8548-07D7B1EBDA40}"/>
    <cellStyle name="Comma 5 5 2 3 7 2" xfId="4947" xr:uid="{AA27452B-4832-4738-927D-2F565BE5A987}"/>
    <cellStyle name="Comma 5 5 2 3 7 3" xfId="7111" xr:uid="{E6D5169B-4383-4B7B-B9D8-035A204A7EE3}"/>
    <cellStyle name="Comma 5 5 2 3 8" xfId="3373" xr:uid="{54CBE351-B537-4BB1-89B2-B57CB14FFC7C}"/>
    <cellStyle name="Comma 5 5 2 3 9" xfId="5476" xr:uid="{8F969D86-6707-47EB-AF57-748EBEF08E32}"/>
    <cellStyle name="Comma 5 5 2 4" xfId="863" xr:uid="{75D50C8E-E2BD-4BE4-AB75-F947570F5669}"/>
    <cellStyle name="Comma 5 5 2 4 2" xfId="3311" xr:uid="{3FFCDC55-4288-4FC4-85FA-8D23D8DFC0D8}"/>
    <cellStyle name="Comma 5 5 2 4 3" xfId="5411" xr:uid="{18D0EBEB-0AF0-4AFC-B175-299E63F6FFAA}"/>
    <cellStyle name="Comma 5 5 2 5" xfId="1189" xr:uid="{94EADD33-0133-4461-A66B-C153A39984CA}"/>
    <cellStyle name="Comma 5 5 2 5 2" xfId="3562" xr:uid="{ADB6F76F-8872-42EB-99FA-D06752D2DE33}"/>
    <cellStyle name="Comma 5 5 2 5 3" xfId="5674" xr:uid="{14E6B24A-0C10-47FF-8D36-A1E132F57142}"/>
    <cellStyle name="Comma 5 5 2 6" xfId="1502" xr:uid="{3915C833-BEF9-495E-B721-0BE9601DDBA2}"/>
    <cellStyle name="Comma 5 5 2 6 2" xfId="3806" xr:uid="{A0FE70A4-EF40-4BE4-8F4B-DF342491C858}"/>
    <cellStyle name="Comma 5 5 2 6 3" xfId="5929" xr:uid="{C7063F96-2CA2-417F-A129-D1DFF1975251}"/>
    <cellStyle name="Comma 5 5 2 7" xfId="2015" xr:uid="{C3702E91-BEB1-478C-BCE4-EC939A90990E}"/>
    <cellStyle name="Comma 5 5 2 7 2" xfId="4114" xr:uid="{14240B27-1488-49D6-A482-3C2505C2B55C}"/>
    <cellStyle name="Comma 5 5 2 7 3" xfId="6278" xr:uid="{29FCD6E9-E334-470F-8228-5DDF4B5541CD}"/>
    <cellStyle name="Comma 5 5 2 8" xfId="2325" xr:uid="{3AB04788-F710-4862-B897-7DA3006CE2BB}"/>
    <cellStyle name="Comma 5 5 2 8 2" xfId="4422" xr:uid="{1670097A-97C7-4210-A002-7468EC6D8135}"/>
    <cellStyle name="Comma 5 5 2 8 3" xfId="6586" xr:uid="{8285770E-7964-4FF7-B503-565F490D8C1A}"/>
    <cellStyle name="Comma 5 5 2 9" xfId="2587" xr:uid="{B6EDD5CD-4CB1-4176-8D4E-7865A2A80E20}"/>
    <cellStyle name="Comma 5 5 2 9 2" xfId="4680" xr:uid="{FAC053F0-17B7-4B36-A9B9-9500EE0DE639}"/>
    <cellStyle name="Comma 5 5 2 9 3" xfId="6844" xr:uid="{36BA03CE-B87C-41A6-8865-6B7117DC6E2F}"/>
    <cellStyle name="Comma 5 5 3" xfId="683" xr:uid="{A914A894-65F2-409F-B64F-B822A9428AB0}"/>
    <cellStyle name="Comma 5 5 3 10" xfId="5246" xr:uid="{DC0AA656-20DD-4201-9D93-6230A696B9EF}"/>
    <cellStyle name="Comma 5 5 3 11" xfId="5048" xr:uid="{513D1489-9798-43F4-B616-FBAF4E345C88}"/>
    <cellStyle name="Comma 5 5 3 2" xfId="1000" xr:uid="{338C7942-FC1F-433D-8C5F-D91BD33BE133}"/>
    <cellStyle name="Comma 5 5 3 2 2" xfId="3440" xr:uid="{F0CDE8B0-07CB-4214-9654-5E604367A8D7}"/>
    <cellStyle name="Comma 5 5 3 2 3" xfId="5543" xr:uid="{C54280B1-132F-454E-99AA-2E1DAA8F0F08}"/>
    <cellStyle name="Comma 5 5 3 3" xfId="1318" xr:uid="{4A395058-3469-450D-8479-F02C62DF88DD}"/>
    <cellStyle name="Comma 5 5 3 3 2" xfId="3663" xr:uid="{F36F05C7-239A-407B-9556-AFA1C847ECB0}"/>
    <cellStyle name="Comma 5 5 3 3 3" xfId="5778" xr:uid="{13A561BD-A1A8-4F72-A546-FB9849ED2075}"/>
    <cellStyle name="Comma 5 5 3 4" xfId="1633" xr:uid="{25D45E68-6D03-4B3E-89AE-779C088CC8FF}"/>
    <cellStyle name="Comma 5 5 3 4 2" xfId="3935" xr:uid="{6EC87835-C316-4A1D-839B-8447E5E927E2}"/>
    <cellStyle name="Comma 5 5 3 4 3" xfId="6058" xr:uid="{AC8633C0-FE69-49BF-A6D0-3B8C6991F140}"/>
    <cellStyle name="Comma 5 5 3 5" xfId="2144" xr:uid="{090BFA7E-3B91-41CA-AA9E-968EBDE0382D}"/>
    <cellStyle name="Comma 5 5 3 5 2" xfId="4243" xr:uid="{FFFEF21A-FF37-42D3-93BF-A5902B78AE34}"/>
    <cellStyle name="Comma 5 5 3 5 3" xfId="6407" xr:uid="{FCBAACCA-BE29-4F3A-829B-3C7657CBE679}"/>
    <cellStyle name="Comma 5 5 3 6" xfId="2454" xr:uid="{105305CF-35AA-47AD-9A23-2CCD9534D539}"/>
    <cellStyle name="Comma 5 5 3 6 2" xfId="4551" xr:uid="{22296EA8-B8F7-4BD5-8B1C-C831A618B709}"/>
    <cellStyle name="Comma 5 5 3 6 3" xfId="6715" xr:uid="{F52E86A4-9CE5-4CA5-B4C8-4762D78208EB}"/>
    <cellStyle name="Comma 5 5 3 7" xfId="2688" xr:uid="{B4F5CD70-D06F-4C4F-8E4A-7163B746DA6B}"/>
    <cellStyle name="Comma 5 5 3 7 2" xfId="4781" xr:uid="{5DBA34AA-62C4-4B6D-AD7D-B3D52AE9661C}"/>
    <cellStyle name="Comma 5 5 3 7 3" xfId="6945" xr:uid="{C4E14E5F-F109-42F8-B3EF-BAB50BD1F1A0}"/>
    <cellStyle name="Comma 5 5 3 8" xfId="2901" xr:uid="{91017A58-827B-487C-B540-DC8791E6C74D}"/>
    <cellStyle name="Comma 5 5 3 8 2" xfId="4986" xr:uid="{7AE8F978-FC33-445E-BBF9-7FE66A4A9CDC}"/>
    <cellStyle name="Comma 5 5 3 8 3" xfId="7150" xr:uid="{05C1C61F-C3FE-41C9-9F03-3B89106DCCC5}"/>
    <cellStyle name="Comma 5 5 3 9" xfId="3147" xr:uid="{61B7F262-27C6-4A24-98A3-FB36A7F39868}"/>
    <cellStyle name="Comma 5 5 4" xfId="903" xr:uid="{502F2BB0-9309-4C31-AA1E-157871C1BB9A}"/>
    <cellStyle name="Comma 5 5 4 10" xfId="5054" xr:uid="{104E4BBF-305C-4DBB-AB40-562C03CD6882}"/>
    <cellStyle name="Comma 5 5 4 2" xfId="1221" xr:uid="{E3676F9E-2742-4FA6-80BE-6C0493005329}"/>
    <cellStyle name="Comma 5 5 4 2 2" xfId="3594" xr:uid="{8D94D83B-2A26-422A-8B85-BAAE1696BB35}"/>
    <cellStyle name="Comma 5 5 4 2 3" xfId="5706" xr:uid="{932CA40B-1A29-4061-A5E3-44659AA4B784}"/>
    <cellStyle name="Comma 5 5 4 3" xfId="1536" xr:uid="{A5280B58-2DA8-4618-A79E-56036A0902FC}"/>
    <cellStyle name="Comma 5 5 4 3 2" xfId="3838" xr:uid="{B753A36B-5713-43BF-8DE9-A295119936DA}"/>
    <cellStyle name="Comma 5 5 4 3 3" xfId="5961" xr:uid="{C3266ECB-5717-4FBF-8010-0A3EB57C7457}"/>
    <cellStyle name="Comma 5 5 4 4" xfId="2047" xr:uid="{9E7ED544-5BB2-441F-BD07-4A7CBF297E3A}"/>
    <cellStyle name="Comma 5 5 4 4 2" xfId="4146" xr:uid="{29E118F7-AEEA-4C99-B036-510C35FA6216}"/>
    <cellStyle name="Comma 5 5 4 4 3" xfId="6310" xr:uid="{7CB440FF-276A-4754-94AE-C7B5E3037C9B}"/>
    <cellStyle name="Comma 5 5 4 5" xfId="2357" xr:uid="{A1EC591F-936B-4138-9551-026F61DD3C97}"/>
    <cellStyle name="Comma 5 5 4 5 2" xfId="4454" xr:uid="{EBD3E56F-8CAE-4CA9-8D8C-EB8FE866CD8B}"/>
    <cellStyle name="Comma 5 5 4 5 3" xfId="6618" xr:uid="{FA83A4C8-246B-4180-A81B-CCD1A90046C6}"/>
    <cellStyle name="Comma 5 5 4 6" xfId="2619" xr:uid="{F319185D-B3C4-45B3-9923-39F79B015BE8}"/>
    <cellStyle name="Comma 5 5 4 6 2" xfId="4712" xr:uid="{29854D85-23CD-4665-B6EB-766C5366BE0B}"/>
    <cellStyle name="Comma 5 5 4 6 3" xfId="6876" xr:uid="{0920A634-BFBA-4575-9465-43BD34363925}"/>
    <cellStyle name="Comma 5 5 4 7" xfId="2832" xr:uid="{F534842B-C2A2-4D49-9988-5D574BB2E9CC}"/>
    <cellStyle name="Comma 5 5 4 7 2" xfId="4917" xr:uid="{8DB933B6-CDDA-4261-864B-53548755B150}"/>
    <cellStyle name="Comma 5 5 4 7 3" xfId="7081" xr:uid="{B1E6B3F2-6B55-446D-B3F3-3A5DC29E689C}"/>
    <cellStyle name="Comma 5 5 4 8" xfId="3343" xr:uid="{F5C6366E-3558-4128-BC4D-627677E2FA24}"/>
    <cellStyle name="Comma 5 5 4 9" xfId="5446" xr:uid="{5D47ADEA-A732-467E-AB3B-40A05B39E56B}"/>
    <cellStyle name="Comma 5 5 5" xfId="811" xr:uid="{096E718F-BD55-43A8-83BD-ECFFA8A2EAEB}"/>
    <cellStyle name="Comma 5 5 5 2" xfId="3259" xr:uid="{6067968B-AFEB-4EBE-93F9-6116591286D5}"/>
    <cellStyle name="Comma 5 5 5 3" xfId="5359" xr:uid="{56189458-2EB1-487E-8590-7337E71A6560}"/>
    <cellStyle name="Comma 5 5 6" xfId="1135" xr:uid="{D3E17DAE-50FD-494E-A17A-993C9DAAEFFD}"/>
    <cellStyle name="Comma 5 5 6 2" xfId="3534" xr:uid="{32270817-3FCC-4E5C-9F8B-A3EABC7314CF}"/>
    <cellStyle name="Comma 5 5 6 3" xfId="5642" xr:uid="{0B03F9BA-26CA-4F63-B392-7049FD724FD4}"/>
    <cellStyle name="Comma 5 5 7" xfId="1448" xr:uid="{EBB0338B-0C29-4E7F-94D1-508048BACEB5}"/>
    <cellStyle name="Comma 5 5 7 2" xfId="3754" xr:uid="{03389929-1578-4DFF-AF14-DB159D1CDC4C}"/>
    <cellStyle name="Comma 5 5 7 3" xfId="5877" xr:uid="{17BC802E-E830-4B6D-8EA2-028C7B57F15C}"/>
    <cellStyle name="Comma 5 5 8" xfId="1963" xr:uid="{4FC4795E-CDC2-4288-A7C5-BDA5A57A42EB}"/>
    <cellStyle name="Comma 5 5 8 2" xfId="4062" xr:uid="{4EAFBC27-3946-4988-A217-8312E8C1893E}"/>
    <cellStyle name="Comma 5 5 8 3" xfId="6226" xr:uid="{F217A090-924D-4BCC-B7BC-9F1EA78508EA}"/>
    <cellStyle name="Comma 5 5 9" xfId="2273" xr:uid="{14836F3F-4E28-4C6A-80C5-01A95728A64E}"/>
    <cellStyle name="Comma 5 5 9 2" xfId="4370" xr:uid="{3A130F47-9E97-4933-ADC3-613325947D49}"/>
    <cellStyle name="Comma 5 5 9 3" xfId="6534" xr:uid="{174DA326-EBC5-4892-B965-0ED2D5B41AFB}"/>
    <cellStyle name="Comma 5 6" xfId="544" xr:uid="{3C02C3C1-EBCB-49F4-8A70-613F6D116707}"/>
    <cellStyle name="Comma 5 6 10" xfId="2531" xr:uid="{05B96DCC-3391-4136-BEE9-CF7F190C19BF}"/>
    <cellStyle name="Comma 5 6 10 2" xfId="4624" xr:uid="{3285BDF6-28CF-4558-A86E-6C6B1C60DC08}"/>
    <cellStyle name="Comma 5 6 10 3" xfId="6788" xr:uid="{6A825363-B7A9-43A1-8EC9-C8ECED167A2C}"/>
    <cellStyle name="Comma 5 6 11" xfId="2742" xr:uid="{C1034D86-8E15-43EB-86B3-D160B28D6A3F}"/>
    <cellStyle name="Comma 5 6 11 2" xfId="4829" xr:uid="{7B7B4A50-3EB5-4BE5-8E54-82B9B76544D1}"/>
    <cellStyle name="Comma 5 6 11 3" xfId="6993" xr:uid="{5BE788E6-5175-4908-8305-CAA04D94B16E}"/>
    <cellStyle name="Comma 5 6 12" xfId="3033" xr:uid="{A79E7152-37EA-406F-BDCF-DF1170F1A85B}"/>
    <cellStyle name="Comma 5 6 13" xfId="5130" xr:uid="{B631D41B-17A7-4830-9509-4377BF70A88D}"/>
    <cellStyle name="Comma 5 6 14" xfId="6163" xr:uid="{4234ACBD-62B4-45F5-888E-C62B2572D710}"/>
    <cellStyle name="Comma 5 6 2" xfId="608" xr:uid="{A24383C3-E68C-471C-B679-20788D8BEF19}"/>
    <cellStyle name="Comma 5 6 2 10" xfId="2774" xr:uid="{E0ADBADE-CA28-4DE2-8E5A-6EDF0A2B8938}"/>
    <cellStyle name="Comma 5 6 2 10 2" xfId="4859" xr:uid="{9A6C8B63-2BFE-4703-B730-7CD2C4362659}"/>
    <cellStyle name="Comma 5 6 2 10 3" xfId="7023" xr:uid="{828D45BE-BD98-4EB4-8E92-26DD17C32CA4}"/>
    <cellStyle name="Comma 5 6 2 11" xfId="3081" xr:uid="{6B256A15-9D33-41E0-A9A1-DFB81290258D}"/>
    <cellStyle name="Comma 5 6 2 12" xfId="5178" xr:uid="{BFD6BF27-81EF-4C93-A271-29F36283AC31}"/>
    <cellStyle name="Comma 5 6 2 13" xfId="5770" xr:uid="{2CDEA324-DF91-4A35-8690-3EAF9BCEB605}"/>
    <cellStyle name="Comma 5 6 2 2" xfId="696" xr:uid="{208BA199-712F-46DA-BC47-ED7A63AE9C62}"/>
    <cellStyle name="Comma 5 6 2 2 10" xfId="5255" xr:uid="{FD7222C6-8958-47C8-A425-B59C98F76E08}"/>
    <cellStyle name="Comma 5 6 2 2 11" xfId="6128" xr:uid="{D6B1E321-B26C-44D3-84AA-265B114F542D}"/>
    <cellStyle name="Comma 5 6 2 2 2" xfId="1008" xr:uid="{E283A804-4EFD-43B0-BD86-4F1AE1C9802B}"/>
    <cellStyle name="Comma 5 6 2 2 2 2" xfId="3448" xr:uid="{2B5B4D2B-25F9-43C8-86DD-8405B7691B62}"/>
    <cellStyle name="Comma 5 6 2 2 2 3" xfId="5551" xr:uid="{1BA72648-92A5-4FCD-9E51-0A3AB41409B2}"/>
    <cellStyle name="Comma 5 6 2 2 3" xfId="1326" xr:uid="{82241762-D645-4717-A246-690F25F94F98}"/>
    <cellStyle name="Comma 5 6 2 2 3 2" xfId="3665" xr:uid="{E0B50A50-A493-46E5-B03B-E9F3BA8F1F16}"/>
    <cellStyle name="Comma 5 6 2 2 3 3" xfId="5781" xr:uid="{B0D5672A-7019-4B71-8727-85B793DF3D3C}"/>
    <cellStyle name="Comma 5 6 2 2 4" xfId="1641" xr:uid="{E48C642C-1544-4573-BE37-AF94133ACBE2}"/>
    <cellStyle name="Comma 5 6 2 2 4 2" xfId="3943" xr:uid="{374A2832-216C-4BA2-B57E-E2AF463DA816}"/>
    <cellStyle name="Comma 5 6 2 2 4 3" xfId="6066" xr:uid="{C582C548-183D-43FA-A5A4-D0297BF80948}"/>
    <cellStyle name="Comma 5 6 2 2 5" xfId="2152" xr:uid="{FE3473CD-B062-4CF1-911F-DD19657B1DC2}"/>
    <cellStyle name="Comma 5 6 2 2 5 2" xfId="4251" xr:uid="{699E0061-455E-4572-A6C5-22D2AA44352B}"/>
    <cellStyle name="Comma 5 6 2 2 5 3" xfId="6415" xr:uid="{2DE095BB-676E-4486-89FB-C70884458EE7}"/>
    <cellStyle name="Comma 5 6 2 2 6" xfId="2462" xr:uid="{C93A8937-70FC-4DB5-A7FD-4E9204316F2D}"/>
    <cellStyle name="Comma 5 6 2 2 6 2" xfId="4559" xr:uid="{184A2151-3864-476C-A941-FB4775391BEC}"/>
    <cellStyle name="Comma 5 6 2 2 6 3" xfId="6723" xr:uid="{8E68BF14-EC1B-4EF6-BAA4-1BCF866EC230}"/>
    <cellStyle name="Comma 5 6 2 2 7" xfId="2690" xr:uid="{DBCA1235-73BA-406F-B9C6-60E1D0A5851A}"/>
    <cellStyle name="Comma 5 6 2 2 7 2" xfId="4783" xr:uid="{301E82FB-CAB8-4475-908D-76772F14A482}"/>
    <cellStyle name="Comma 5 6 2 2 7 3" xfId="6947" xr:uid="{1D0D554A-FDAC-4E61-BE3A-89A897623D9C}"/>
    <cellStyle name="Comma 5 6 2 2 8" xfId="2903" xr:uid="{82E5BF97-FF9C-4265-8B7C-8F34369A2BE0}"/>
    <cellStyle name="Comma 5 6 2 2 8 2" xfId="4988" xr:uid="{7D8FAD1F-0886-47D6-B2A1-4F7B8888A1E2}"/>
    <cellStyle name="Comma 5 6 2 2 8 3" xfId="7152" xr:uid="{DABDB374-5361-4C06-9C58-003204C3BDFB}"/>
    <cellStyle name="Comma 5 6 2 2 9" xfId="3155" xr:uid="{3B672FDC-EC93-4305-BCA9-FABD68FA9A82}"/>
    <cellStyle name="Comma 5 6 2 3" xfId="934" xr:uid="{F6635FBD-0C0C-40B8-B341-0D1896989125}"/>
    <cellStyle name="Comma 5 6 2 3 10" xfId="5051" xr:uid="{88DF9E0D-76E5-4BCA-8FD3-C58E73D36AC3}"/>
    <cellStyle name="Comma 5 6 2 3 2" xfId="1252" xr:uid="{35CA31EE-7A97-431E-BA7A-1C2E55DE466B}"/>
    <cellStyle name="Comma 5 6 2 3 2 2" xfId="3625" xr:uid="{1E9B1265-83A1-4658-B7EC-EE76C5870C52}"/>
    <cellStyle name="Comma 5 6 2 3 2 3" xfId="5737" xr:uid="{170B67BF-DFFF-43D3-9C53-9EE27D86472B}"/>
    <cellStyle name="Comma 5 6 2 3 3" xfId="1567" xr:uid="{7008B6BC-A305-4B25-9270-F0C46319A835}"/>
    <cellStyle name="Comma 5 6 2 3 3 2" xfId="3869" xr:uid="{C287B09C-91C2-48D1-994C-6D8E778031A9}"/>
    <cellStyle name="Comma 5 6 2 3 3 3" xfId="5992" xr:uid="{C9E1485B-54F4-4EAB-ABE8-6B99ED344136}"/>
    <cellStyle name="Comma 5 6 2 3 4" xfId="2078" xr:uid="{9D74A454-0D6B-4ED8-936C-AFE38231D17D}"/>
    <cellStyle name="Comma 5 6 2 3 4 2" xfId="4177" xr:uid="{43AA13BB-ED53-4B58-AA36-79E1C785AC04}"/>
    <cellStyle name="Comma 5 6 2 3 4 3" xfId="6341" xr:uid="{64CD07BC-9F76-4062-AF01-1BCA07A85AD8}"/>
    <cellStyle name="Comma 5 6 2 3 5" xfId="2388" xr:uid="{C33C7E44-FDFC-4808-B095-2D61BB8E0CEC}"/>
    <cellStyle name="Comma 5 6 2 3 5 2" xfId="4485" xr:uid="{84FB4B8F-7395-402D-BBF2-04CCD0BC4AB7}"/>
    <cellStyle name="Comma 5 6 2 3 5 3" xfId="6649" xr:uid="{5DD4B214-71CC-4186-B026-C17E3A549B14}"/>
    <cellStyle name="Comma 5 6 2 3 6" xfId="2650" xr:uid="{BE67F036-53CB-47AB-98AC-68699F117369}"/>
    <cellStyle name="Comma 5 6 2 3 6 2" xfId="4743" xr:uid="{33D21686-303F-4D78-9100-EEC1001D692E}"/>
    <cellStyle name="Comma 5 6 2 3 6 3" xfId="6907" xr:uid="{63BEF890-8D2F-4E8A-A6B2-1B1E66D75059}"/>
    <cellStyle name="Comma 5 6 2 3 7" xfId="2863" xr:uid="{1B4B271D-5407-423E-8C0D-87F022EDCAFF}"/>
    <cellStyle name="Comma 5 6 2 3 7 2" xfId="4948" xr:uid="{143B82FF-989C-47ED-8C03-C3F6A16139FA}"/>
    <cellStyle name="Comma 5 6 2 3 7 3" xfId="7112" xr:uid="{81C0A7AE-2C37-4EE9-B473-2ABA6041FD57}"/>
    <cellStyle name="Comma 5 6 2 3 8" xfId="3374" xr:uid="{4F60CF6D-68F9-4A42-B090-BFD59F466723}"/>
    <cellStyle name="Comma 5 6 2 3 9" xfId="5477" xr:uid="{92401F56-12F0-43B7-B18F-49C2CD1F87DC}"/>
    <cellStyle name="Comma 5 6 2 4" xfId="819" xr:uid="{52BD55BA-C2B7-4B79-A10B-E9CCA9D02C6B}"/>
    <cellStyle name="Comma 5 6 2 4 2" xfId="3267" xr:uid="{5EE9C5D1-FBAB-4739-9737-466810D160AE}"/>
    <cellStyle name="Comma 5 6 2 4 3" xfId="5367" xr:uid="{0A0CA78B-9962-4AA1-A8F0-3E0A5F94FA8B}"/>
    <cellStyle name="Comma 5 6 2 5" xfId="1145" xr:uid="{B2BCE35D-4048-456D-88C0-BFF0D509BD4A}"/>
    <cellStyle name="Comma 5 6 2 5 2" xfId="3536" xr:uid="{5B9275A2-631F-4B2F-8779-58FB751BD6CB}"/>
    <cellStyle name="Comma 5 6 2 5 3" xfId="5644" xr:uid="{A6CFBFE3-CA64-49C7-8136-ACA9C5C3DCAE}"/>
    <cellStyle name="Comma 5 6 2 6" xfId="1458" xr:uid="{F4086372-81CC-473D-A74A-F011B0FF75F0}"/>
    <cellStyle name="Comma 5 6 2 6 2" xfId="3762" xr:uid="{11F9F051-5DCD-405C-91B9-638F8C129424}"/>
    <cellStyle name="Comma 5 6 2 6 3" xfId="5885" xr:uid="{A21889F2-07FA-4CC1-B5FC-B464853329F3}"/>
    <cellStyle name="Comma 5 6 2 7" xfId="1971" xr:uid="{03289DD9-F604-4883-9395-1FCBF9759D5E}"/>
    <cellStyle name="Comma 5 6 2 7 2" xfId="4070" xr:uid="{57E8B67E-F7F6-443A-AE72-68AB20303F77}"/>
    <cellStyle name="Comma 5 6 2 7 3" xfId="6234" xr:uid="{4CB718BF-DDAC-482E-B7C6-63EEE52154C1}"/>
    <cellStyle name="Comma 5 6 2 8" xfId="2281" xr:uid="{13B954E2-207B-4C3F-9B36-AB4A18AE902E}"/>
    <cellStyle name="Comma 5 6 2 8 2" xfId="4378" xr:uid="{D850275E-BA81-4C1B-B7CD-950BA526BE9B}"/>
    <cellStyle name="Comma 5 6 2 8 3" xfId="6542" xr:uid="{11FCB922-F7D8-40C0-8E8E-422A5769C071}"/>
    <cellStyle name="Comma 5 6 2 9" xfId="2561" xr:uid="{CBF13826-2956-4BC6-9EC5-77CB8DC5396B}"/>
    <cellStyle name="Comma 5 6 2 9 2" xfId="4654" xr:uid="{C9856A80-5665-4B63-83B9-BBC1B6D0E505}"/>
    <cellStyle name="Comma 5 6 2 9 3" xfId="6818" xr:uid="{CD4A3500-0A1B-4CC4-9654-861452BF06D7}"/>
    <cellStyle name="Comma 5 6 3" xfId="636" xr:uid="{AB6C1554-1B2E-4F72-B660-E3556A29902D}"/>
    <cellStyle name="Comma 5 6 3 10" xfId="5200" xr:uid="{FBB425F7-E253-41CF-80D7-6151951DCBB0}"/>
    <cellStyle name="Comma 5 6 3 11" xfId="5050" xr:uid="{80FB5F4D-8AFC-4DFC-B4E5-656DCCF5E436}"/>
    <cellStyle name="Comma 5 6 3 2" xfId="954" xr:uid="{9ED536C2-C18A-47A0-A5A9-CA2007830F31}"/>
    <cellStyle name="Comma 5 6 3 2 2" xfId="3394" xr:uid="{2525792F-75DA-4070-9908-7D06A023C325}"/>
    <cellStyle name="Comma 5 6 3 2 3" xfId="5497" xr:uid="{3DB2E3C0-15B9-48ED-8F3E-39C9030FF7D0}"/>
    <cellStyle name="Comma 5 6 3 3" xfId="1272" xr:uid="{CFE71CAA-334A-49E9-A314-DCB478A70A56}"/>
    <cellStyle name="Comma 5 6 3 3 2" xfId="3635" xr:uid="{50905BCB-1A4D-4834-A17A-778924636BB2}"/>
    <cellStyle name="Comma 5 6 3 3 3" xfId="5748" xr:uid="{B1A25C1B-C0A3-451D-BCA6-9B1686546569}"/>
    <cellStyle name="Comma 5 6 3 4" xfId="1587" xr:uid="{F3D2A397-19A2-4C91-82CB-0C1BF2143BC8}"/>
    <cellStyle name="Comma 5 6 3 4 2" xfId="3889" xr:uid="{0FC0ACDB-FA14-4C1E-B64E-DF31FCC2D1B9}"/>
    <cellStyle name="Comma 5 6 3 4 3" xfId="6012" xr:uid="{ED6371ED-6DC8-4236-A0E1-42C848AB4925}"/>
    <cellStyle name="Comma 5 6 3 5" xfId="2098" xr:uid="{D50CBD50-1EC1-40DF-8B85-F4AF5369A797}"/>
    <cellStyle name="Comma 5 6 3 5 2" xfId="4197" xr:uid="{3665419F-295B-4C89-A2B8-684EDD8E9FFE}"/>
    <cellStyle name="Comma 5 6 3 5 3" xfId="6361" xr:uid="{32BFA55D-4D17-4A88-B46F-3743FCBAAC6F}"/>
    <cellStyle name="Comma 5 6 3 6" xfId="2408" xr:uid="{F0E0C12C-5A44-49B2-9321-BEED0ACBB8DB}"/>
    <cellStyle name="Comma 5 6 3 6 2" xfId="4505" xr:uid="{A14AB76D-3110-4A9C-828E-81A145B33EAB}"/>
    <cellStyle name="Comma 5 6 3 6 3" xfId="6669" xr:uid="{E520607E-FE84-4FBE-9B96-D4D4C7ADD59A}"/>
    <cellStyle name="Comma 5 6 3 7" xfId="2660" xr:uid="{32E67615-AD0D-47D5-A949-C2B69E9CEF6C}"/>
    <cellStyle name="Comma 5 6 3 7 2" xfId="4753" xr:uid="{776F10A6-C3F5-493B-91BC-107B26E3A1D5}"/>
    <cellStyle name="Comma 5 6 3 7 3" xfId="6917" xr:uid="{88CD5DC9-667E-4C21-AFF2-5FBAC2D2F657}"/>
    <cellStyle name="Comma 5 6 3 8" xfId="2873" xr:uid="{7703484C-89A5-47C1-8476-B97D94C246B4}"/>
    <cellStyle name="Comma 5 6 3 8 2" xfId="4958" xr:uid="{8A861D6A-1624-41AE-9478-104A58E02AC3}"/>
    <cellStyle name="Comma 5 6 3 8 3" xfId="7122" xr:uid="{AE9A97D4-7495-46BF-B8F8-B20CF1BD3313}"/>
    <cellStyle name="Comma 5 6 3 9" xfId="3101" xr:uid="{35E469F3-3868-4994-94C8-5EDA2BE2F80E}"/>
    <cellStyle name="Comma 5 6 4" xfId="907" xr:uid="{782D0E5D-E578-47B8-B63B-9E6509E115BC}"/>
    <cellStyle name="Comma 5 6 4 10" xfId="6155" xr:uid="{346E33E2-976F-4ED7-9DB6-2EF6B97557B5}"/>
    <cellStyle name="Comma 5 6 4 2" xfId="1225" xr:uid="{5A940E35-CA55-4BF6-A5B4-63700C82A61E}"/>
    <cellStyle name="Comma 5 6 4 2 2" xfId="3598" xr:uid="{296291B5-7296-4C39-AF80-2A40CB2BF372}"/>
    <cellStyle name="Comma 5 6 4 2 3" xfId="5710" xr:uid="{4524B62E-A5A7-4DE0-9FDA-16AB640F1AC8}"/>
    <cellStyle name="Comma 5 6 4 3" xfId="1540" xr:uid="{2FA2A5AD-308B-40FC-816A-364CF334F993}"/>
    <cellStyle name="Comma 5 6 4 3 2" xfId="3842" xr:uid="{13204B56-BC9E-4C45-AAE8-5289A11D97FB}"/>
    <cellStyle name="Comma 5 6 4 3 3" xfId="5965" xr:uid="{D7007460-1DDD-473E-BC60-08A22D6D9256}"/>
    <cellStyle name="Comma 5 6 4 4" xfId="2051" xr:uid="{C6349985-2DB0-47B3-8079-FE6F7C89E622}"/>
    <cellStyle name="Comma 5 6 4 4 2" xfId="4150" xr:uid="{375B3A71-F395-4398-AAE0-84D0BB6A3FF7}"/>
    <cellStyle name="Comma 5 6 4 4 3" xfId="6314" xr:uid="{943C357B-6D49-48FD-933E-3B4E53514B73}"/>
    <cellStyle name="Comma 5 6 4 5" xfId="2361" xr:uid="{137F3D26-E19B-4328-881E-404ABE1070BB}"/>
    <cellStyle name="Comma 5 6 4 5 2" xfId="4458" xr:uid="{412650B0-1B31-4ABF-A1A9-C143FE5546C2}"/>
    <cellStyle name="Comma 5 6 4 5 3" xfId="6622" xr:uid="{57089142-E2EA-4B1C-9376-67818B97396D}"/>
    <cellStyle name="Comma 5 6 4 6" xfId="2623" xr:uid="{E90C22E1-C992-4DE0-A612-730A2EDFBC85}"/>
    <cellStyle name="Comma 5 6 4 6 2" xfId="4716" xr:uid="{6B9192AC-D822-431E-B22B-AC171D73D88E}"/>
    <cellStyle name="Comma 5 6 4 6 3" xfId="6880" xr:uid="{8580B7E6-A464-46DC-B5C0-60F1C7A2EBFA}"/>
    <cellStyle name="Comma 5 6 4 7" xfId="2836" xr:uid="{77EF1A9A-9347-4EFE-AA6B-B57D8BE919A5}"/>
    <cellStyle name="Comma 5 6 4 7 2" xfId="4921" xr:uid="{8D9C6844-EC88-45AF-B124-1EE9AEC1701D}"/>
    <cellStyle name="Comma 5 6 4 7 3" xfId="7085" xr:uid="{05482119-7A75-4074-B26D-EC15DEA927DD}"/>
    <cellStyle name="Comma 5 6 4 8" xfId="3347" xr:uid="{C1449A94-2CCE-453F-8C30-81067F13F473}"/>
    <cellStyle name="Comma 5 6 4 9" xfId="5450" xr:uid="{E1D11DE3-FE29-4F59-88E7-ED9C13C8B886}"/>
    <cellStyle name="Comma 5 6 5" xfId="765" xr:uid="{8BD4F947-D297-450E-83E8-601F467CAD06}"/>
    <cellStyle name="Comma 5 6 5 2" xfId="3213" xr:uid="{9F52A775-F111-4E97-AC62-CB8355A854D2}"/>
    <cellStyle name="Comma 5 6 5 3" xfId="5313" xr:uid="{9C5514B7-B025-423F-9525-DF01FCA4C36F}"/>
    <cellStyle name="Comma 5 6 6" xfId="1089" xr:uid="{B2D4092C-142A-4D05-AAA6-E188375E123E}"/>
    <cellStyle name="Comma 5 6 6 2" xfId="3506" xr:uid="{264620D9-DC5A-40AF-892E-DEBD3E3AD41B}"/>
    <cellStyle name="Comma 5 6 6 3" xfId="5609" xr:uid="{7B4C2445-6B8E-4A48-B93F-1C19EF2CEE0F}"/>
    <cellStyle name="Comma 5 6 7" xfId="1402" xr:uid="{342C63FC-BE6B-4103-B945-3CA012B49380}"/>
    <cellStyle name="Comma 5 6 7 2" xfId="3708" xr:uid="{AFE94581-2390-44CD-AC6C-552E72623AC8}"/>
    <cellStyle name="Comma 5 6 7 3" xfId="5831" xr:uid="{65248F31-6964-4DDD-B922-C8838E783375}"/>
    <cellStyle name="Comma 5 6 8" xfId="1917" xr:uid="{0734FD67-9F01-4057-A3AD-1F036FB799AF}"/>
    <cellStyle name="Comma 5 6 8 2" xfId="4016" xr:uid="{E5908585-F342-420F-8B0B-7BB52BAFF085}"/>
    <cellStyle name="Comma 5 6 8 3" xfId="6180" xr:uid="{3029B6AE-4C92-4055-AC0D-0D846E63E66A}"/>
    <cellStyle name="Comma 5 6 9" xfId="2227" xr:uid="{13D6F51C-BE25-4C21-A645-9F310003E4C7}"/>
    <cellStyle name="Comma 5 6 9 2" xfId="4324" xr:uid="{24A8F3E1-8282-4BFD-AA68-B5F5E358A569}"/>
    <cellStyle name="Comma 5 6 9 3" xfId="6488" xr:uid="{EB50A37A-B4AD-45C9-92CA-8B31B8E6CEA6}"/>
    <cellStyle name="Comma 5 7" xfId="622" xr:uid="{E17819C7-866A-49FC-9ADE-2E5F62F8054B}"/>
    <cellStyle name="Comma 5 7 10" xfId="5188" xr:uid="{0073EA06-84F3-49AE-9CBD-ABEE3522119A}"/>
    <cellStyle name="Comma 5 7 11" xfId="5110" xr:uid="{965E7EE7-A6A1-461E-BB59-8DFC77592596}"/>
    <cellStyle name="Comma 5 7 2" xfId="944" xr:uid="{3B443924-DEB3-4037-A6EB-8922104B7A71}"/>
    <cellStyle name="Comma 5 7 2 2" xfId="3384" xr:uid="{4116F1E6-ECDD-42DE-A8F1-C8BC0C7ACD35}"/>
    <cellStyle name="Comma 5 7 2 3" xfId="5487" xr:uid="{2C9CF74F-E99E-4CBA-8F6F-3A6173007EF8}"/>
    <cellStyle name="Comma 5 7 3" xfId="1262" xr:uid="{6D5921D4-B533-48FC-8BA0-17E51FA1D721}"/>
    <cellStyle name="Comma 5 7 3 2" xfId="3631" xr:uid="{5F5BE301-A898-49B0-90C8-2DAE625B6555}"/>
    <cellStyle name="Comma 5 7 3 3" xfId="5743" xr:uid="{7E1E5156-5838-4D59-813D-2ED447475F99}"/>
    <cellStyle name="Comma 5 7 4" xfId="1577" xr:uid="{07A5F744-0249-4FAD-89B5-AA4D6F7B0CD0}"/>
    <cellStyle name="Comma 5 7 4 2" xfId="3879" xr:uid="{9B3E67D4-DF55-42C7-BF6B-2D6C56BA556B}"/>
    <cellStyle name="Comma 5 7 4 3" xfId="6002" xr:uid="{CC44FF28-05FB-4334-9BDB-10D8A7EEAE70}"/>
    <cellStyle name="Comma 5 7 5" xfId="2088" xr:uid="{17DDD366-FF81-4B50-9B39-77B4A3B9A345}"/>
    <cellStyle name="Comma 5 7 5 2" xfId="4187" xr:uid="{F46878F0-6AE0-423A-904C-21D2B4CD8E05}"/>
    <cellStyle name="Comma 5 7 5 3" xfId="6351" xr:uid="{D5E4524B-EBF2-4F7E-9082-91A45B82AF22}"/>
    <cellStyle name="Comma 5 7 6" xfId="2398" xr:uid="{1A13F74C-6041-4F33-B94E-CD1226949921}"/>
    <cellStyle name="Comma 5 7 6 2" xfId="4495" xr:uid="{8427F572-A431-4A97-9C76-74A6B6F898BE}"/>
    <cellStyle name="Comma 5 7 6 3" xfId="6659" xr:uid="{CA38A333-E1D0-4EDD-838D-FFDF80AC5A10}"/>
    <cellStyle name="Comma 5 7 7" xfId="2656" xr:uid="{B3973A3A-4689-4818-B259-CA0356C6FE65}"/>
    <cellStyle name="Comma 5 7 7 2" xfId="4749" xr:uid="{89EC2F9A-DD14-4A03-A0C2-5AE4C95016B6}"/>
    <cellStyle name="Comma 5 7 7 3" xfId="6913" xr:uid="{138C3128-0C61-4A59-BA01-1D406B333987}"/>
    <cellStyle name="Comma 5 7 8" xfId="2869" xr:uid="{468CEBB3-EA32-4A15-8E38-1973F07EF533}"/>
    <cellStyle name="Comma 5 7 8 2" xfId="4954" xr:uid="{6201A1B4-30EA-4CCE-AA91-FA1ED549E1F6}"/>
    <cellStyle name="Comma 5 7 8 3" xfId="7118" xr:uid="{E2FC5371-F3F5-4CE9-A4B0-79AF16F73DE1}"/>
    <cellStyle name="Comma 5 7 9" xfId="3091" xr:uid="{753879B1-358E-4E5A-A8A8-C188C8973582}"/>
    <cellStyle name="Comma 5 8" xfId="875" xr:uid="{45A1FD26-6D03-476F-A43C-C05E1265DB1C}"/>
    <cellStyle name="Comma 5 8 10" xfId="6127" xr:uid="{24D69DD7-B1A3-4E6C-AE6E-7E8F752C0DFA}"/>
    <cellStyle name="Comma 5 8 2" xfId="1193" xr:uid="{56928ECA-46DC-491D-9AC1-70B22FA534AF}"/>
    <cellStyle name="Comma 5 8 2 2" xfId="3566" xr:uid="{86EB651D-A586-41E2-AFE7-A20B328F42D6}"/>
    <cellStyle name="Comma 5 8 2 3" xfId="5678" xr:uid="{8945898F-001F-47AA-A8FB-A52AC266CEA1}"/>
    <cellStyle name="Comma 5 8 3" xfId="1508" xr:uid="{CD47293C-7F39-4260-9FD8-1D195629E212}"/>
    <cellStyle name="Comma 5 8 3 2" xfId="3810" xr:uid="{7DD79AD6-03DA-48D8-83B7-F2EF8CBC6827}"/>
    <cellStyle name="Comma 5 8 3 3" xfId="5933" xr:uid="{C7132BA1-35DF-465C-8883-EC6436365001}"/>
    <cellStyle name="Comma 5 8 4" xfId="2019" xr:uid="{A8391302-AB84-46F2-AD79-475FEB7A3DC3}"/>
    <cellStyle name="Comma 5 8 4 2" xfId="4118" xr:uid="{00ABE0A4-8B69-4A69-A8EC-1B213AC53DC8}"/>
    <cellStyle name="Comma 5 8 4 3" xfId="6282" xr:uid="{F051D4DF-F833-436F-B403-1BB941EDB4C9}"/>
    <cellStyle name="Comma 5 8 5" xfId="2329" xr:uid="{06256A01-95C2-445A-A4F4-B28140042968}"/>
    <cellStyle name="Comma 5 8 5 2" xfId="4426" xr:uid="{FEC6A708-194A-4812-A3AE-F3972DFADB1D}"/>
    <cellStyle name="Comma 5 8 5 3" xfId="6590" xr:uid="{EFC3E9B1-095C-4DBD-A93C-3EB45213C315}"/>
    <cellStyle name="Comma 5 8 6" xfId="2591" xr:uid="{29A74D42-A8DF-4F94-A800-F7DB3D3C75FA}"/>
    <cellStyle name="Comma 5 8 6 2" xfId="4684" xr:uid="{9141DC70-848B-42E1-A0EE-4A804042556F}"/>
    <cellStyle name="Comma 5 8 6 3" xfId="6848" xr:uid="{AD086998-D0C5-4A64-AFCB-2762873C6973}"/>
    <cellStyle name="Comma 5 8 7" xfId="2804" xr:uid="{9F085E93-447D-4D4C-921B-704CA9C87C76}"/>
    <cellStyle name="Comma 5 8 7 2" xfId="4889" xr:uid="{C7436174-3182-485F-9159-2384FECBB05B}"/>
    <cellStyle name="Comma 5 8 7 3" xfId="7053" xr:uid="{317EC9C5-0A58-40CA-8942-996C4CECD25D}"/>
    <cellStyle name="Comma 5 8 8" xfId="3315" xr:uid="{D7082CAB-186D-4358-83D6-50621C07A679}"/>
    <cellStyle name="Comma 5 8 9" xfId="5418" xr:uid="{C539A050-EADB-4CDD-B929-DBC7A71474C2}"/>
    <cellStyle name="Comma 5 9" xfId="755" xr:uid="{E4C512A7-16A2-462B-8C9F-166E15EE5E2D}"/>
    <cellStyle name="Comma 5 9 2" xfId="3203" xr:uid="{A4D3EC05-8D15-4188-9A40-ACD9DB3E2547}"/>
    <cellStyle name="Comma 5 9 3" xfId="5303" xr:uid="{AD3ADAA7-2641-4B97-9C97-B7F14BE41777}"/>
    <cellStyle name="Comma 6" xfId="98" xr:uid="{2582CCA6-9360-4EB5-892A-16AB643AF949}"/>
    <cellStyle name="Comma 6 10" xfId="5038" xr:uid="{362E50FE-663D-4D39-A314-F5E26031AFA5}"/>
    <cellStyle name="Comma 6 2" xfId="504" xr:uid="{3A0AFF48-F84B-4171-ADF2-5F69D2B1ADEB}"/>
    <cellStyle name="Comma 6 2 2" xfId="690" xr:uid="{73BB0359-E4C7-42E3-9F0D-F893B743749A}"/>
    <cellStyle name="Comma 6 2 2 2" xfId="1004" xr:uid="{08F986B0-D5E1-41C9-986F-67CF252B26C1}"/>
    <cellStyle name="Comma 6 2 2 2 2" xfId="3444" xr:uid="{1ADDD671-44EB-41BE-9044-BFC7C123143D}"/>
    <cellStyle name="Comma 6 2 2 2 3" xfId="5547" xr:uid="{7037FBD6-E737-4B72-A644-6742B4A67896}"/>
    <cellStyle name="Comma 6 2 2 3" xfId="1322" xr:uid="{B35A6E49-5CE3-46AE-8223-4F4334F71D48}"/>
    <cellStyle name="Comma 6 2 2 4" xfId="1637" xr:uid="{1DF94BF7-B2EA-49BA-B576-17E5708627E4}"/>
    <cellStyle name="Comma 6 2 2 4 2" xfId="3939" xr:uid="{1A65BDB5-DA2F-4D2A-A4D9-46858AB58B4C}"/>
    <cellStyle name="Comma 6 2 2 4 3" xfId="6062" xr:uid="{DCADBC38-CA72-4280-B68C-4F3A7D5FB3A6}"/>
    <cellStyle name="Comma 6 2 2 5" xfId="2148" xr:uid="{FFC057A7-10B2-4402-91A4-75551F6C4287}"/>
    <cellStyle name="Comma 6 2 2 5 2" xfId="4247" xr:uid="{6C70E988-A287-4FB3-83BB-F95AA2B336DB}"/>
    <cellStyle name="Comma 6 2 2 5 3" xfId="6411" xr:uid="{0597DD3C-FC71-402E-8FAB-BBFA8BAAFECF}"/>
    <cellStyle name="Comma 6 2 2 6" xfId="2458" xr:uid="{056C206A-E802-40DE-AF96-0C38E7DEF588}"/>
    <cellStyle name="Comma 6 2 2 6 2" xfId="4555" xr:uid="{D4E28CEF-E792-44E3-91E5-44A9C965DF8C}"/>
    <cellStyle name="Comma 6 2 2 6 3" xfId="6719" xr:uid="{18A8E4A4-4DAD-467E-9FF0-830C4F0E14CE}"/>
    <cellStyle name="Comma 6 2 2 7" xfId="3151" xr:uid="{B4005FBE-16F7-4237-A79B-5C334BDE63BB}"/>
    <cellStyle name="Comma 6 2 2 8" xfId="5250" xr:uid="{EE6D296B-1053-4905-A95E-DB5B3756A49E}"/>
    <cellStyle name="Comma 6 2 3" xfId="815" xr:uid="{7954315B-811F-4085-BAB6-25CDE930FECE}"/>
    <cellStyle name="Comma 6 2 3 2" xfId="3263" xr:uid="{C679D64B-9983-431F-8B54-8EEF9061D76C}"/>
    <cellStyle name="Comma 6 2 3 3" xfId="5363" xr:uid="{7F3BD7CD-A3A5-4CEA-9C78-1DB33E3D1AA3}"/>
    <cellStyle name="Comma 6 2 4" xfId="1141" xr:uid="{F749ED58-2D79-4375-9E7C-A89F2B1847DB}"/>
    <cellStyle name="Comma 6 2 5" xfId="1454" xr:uid="{EE36501A-5435-4ECB-A5BB-7F664809A465}"/>
    <cellStyle name="Comma 6 2 5 2" xfId="3758" xr:uid="{A8D860C9-1D55-40D9-BB69-E2207A766678}"/>
    <cellStyle name="Comma 6 2 5 3" xfId="5881" xr:uid="{B1B178D8-A2F8-4DAF-A514-A9D2DC68C6D2}"/>
    <cellStyle name="Comma 6 2 6" xfId="1967" xr:uid="{DC73DD99-8904-497D-8F0B-2BF0B6437CB3}"/>
    <cellStyle name="Comma 6 2 6 2" xfId="4066" xr:uid="{8A71EC5B-2D01-4FC5-B363-140314400240}"/>
    <cellStyle name="Comma 6 2 6 3" xfId="6230" xr:uid="{959AD347-D770-4C6B-9AF6-1D3ADC995D59}"/>
    <cellStyle name="Comma 6 2 7" xfId="2277" xr:uid="{A2E1159E-2883-40EE-AB4F-B4551E67E9DE}"/>
    <cellStyle name="Comma 6 2 7 2" xfId="4374" xr:uid="{B71107E2-2579-44F1-8482-83F87FDAA7E0}"/>
    <cellStyle name="Comma 6 2 7 3" xfId="6538" xr:uid="{16BFEB5E-7E52-4950-8CA4-B384C7884704}"/>
    <cellStyle name="Comma 6 2 8" xfId="3027" xr:uid="{BC3C253C-1364-46B8-ABA1-6E504ED97708}"/>
    <cellStyle name="Comma 6 2 9" xfId="5124" xr:uid="{3A8965B5-E4D7-440D-845E-9E5AAA5D302A}"/>
    <cellStyle name="Comma 6 3" xfId="628" xr:uid="{EDFA8578-141C-4B58-AA71-8F999FF241BA}"/>
    <cellStyle name="Comma 6 3 2" xfId="948" xr:uid="{55CB2CC8-80F8-4EC7-BB9E-D76CC321D8B1}"/>
    <cellStyle name="Comma 6 3 2 2" xfId="3388" xr:uid="{8450E617-94F1-484B-9676-BF57A011E9D7}"/>
    <cellStyle name="Comma 6 3 2 3" xfId="5491" xr:uid="{EFDF445C-23E7-4820-8F99-D872C946A4DB}"/>
    <cellStyle name="Comma 6 3 3" xfId="1266" xr:uid="{B012370C-DA40-4D1B-9984-14439FE58D2A}"/>
    <cellStyle name="Comma 6 3 4" xfId="1581" xr:uid="{034BC3B6-B34A-49C5-BF32-2BDE1CD5C4D1}"/>
    <cellStyle name="Comma 6 3 4 2" xfId="3883" xr:uid="{C564E0EE-F25F-4564-B824-419960112092}"/>
    <cellStyle name="Comma 6 3 4 3" xfId="6006" xr:uid="{E0A17EBC-1C2B-4625-8332-C56AFB5EAA5A}"/>
    <cellStyle name="Comma 6 3 5" xfId="2092" xr:uid="{6451A639-3BAB-4A29-B534-A61E3316AA7E}"/>
    <cellStyle name="Comma 6 3 5 2" xfId="4191" xr:uid="{3DA8AB5C-B82F-4452-8CA1-16B09E1350C2}"/>
    <cellStyle name="Comma 6 3 5 3" xfId="6355" xr:uid="{752B61AB-3AC6-4624-B2C0-02F7D192668C}"/>
    <cellStyle name="Comma 6 3 6" xfId="2402" xr:uid="{A1AD7E03-5DBF-4ACD-B009-C8040CDB2095}"/>
    <cellStyle name="Comma 6 3 6 2" xfId="4499" xr:uid="{259EC6ED-7E23-4B5C-A7EE-AAB8FCE555EB}"/>
    <cellStyle name="Comma 6 3 6 3" xfId="6663" xr:uid="{F0F779B9-1104-4469-8517-4183123142B9}"/>
    <cellStyle name="Comma 6 3 7" xfId="3095" xr:uid="{82AFFE36-36C4-4FCF-A3D5-7095A3A1C8FC}"/>
    <cellStyle name="Comma 6 3 8" xfId="5193" xr:uid="{24B8706E-656D-4EED-B5D4-7438F5312949}"/>
    <cellStyle name="Comma 6 4" xfId="759" xr:uid="{867019D2-444C-4C73-A30C-5638B2AE46A7}"/>
    <cellStyle name="Comma 6 4 2" xfId="3207" xr:uid="{A70681F9-7196-4781-B958-73B8D2B5E5D4}"/>
    <cellStyle name="Comma 6 4 3" xfId="5307" xr:uid="{078246D8-AC4D-4EE2-942C-7EAD29890126}"/>
    <cellStyle name="Comma 6 5" xfId="1082" xr:uid="{88A6F498-0EE8-4EA9-8C69-5BA701A73327}"/>
    <cellStyle name="Comma 6 6" xfId="1393" xr:uid="{4235E683-3583-459F-953B-8CCDDC6E4746}"/>
    <cellStyle name="Comma 6 6 2" xfId="3702" xr:uid="{26B91D84-534B-45B8-B803-504279959E49}"/>
    <cellStyle name="Comma 6 6 3" xfId="5825" xr:uid="{95745FCF-4983-46B6-AB59-957636EAE009}"/>
    <cellStyle name="Comma 6 7" xfId="1911" xr:uid="{905187BD-1A86-481B-9093-97601B2E9EB6}"/>
    <cellStyle name="Comma 6 7 2" xfId="4010" xr:uid="{11826C1D-3E80-4971-9901-95ACA046AF60}"/>
    <cellStyle name="Comma 6 7 3" xfId="6174" xr:uid="{14FE3145-2263-4C97-8210-DF2AA4C08E3C}"/>
    <cellStyle name="Comma 6 8" xfId="2221" xr:uid="{84B20322-F814-4B4B-AD68-7C26A0F80861}"/>
    <cellStyle name="Comma 6 8 2" xfId="4318" xr:uid="{984936DB-2A0F-4BC2-8EC9-3C65A3608FEF}"/>
    <cellStyle name="Comma 6 8 3" xfId="6482" xr:uid="{22C62DFE-E96B-4F90-9A9F-43F032D935AD}"/>
    <cellStyle name="Comma 6 9" xfId="2970" xr:uid="{0EDE713C-4981-4303-9D6D-AF2EC98C40BB}"/>
    <cellStyle name="Comma 7" xfId="331" xr:uid="{EA58C311-8BA7-4A0F-927C-CD6B9B5E3F37}"/>
    <cellStyle name="Comma 7 10" xfId="5058" xr:uid="{A2D73883-EF2F-4670-90D4-AB0DCE732658}"/>
    <cellStyle name="Comma 7 2" xfId="548" xr:uid="{D33B1F32-6228-4F64-B34E-2658DB04F5D4}"/>
    <cellStyle name="Comma 7 2 2" xfId="697" xr:uid="{D56711EC-42A8-462F-B3E5-915F20CEDCFD}"/>
    <cellStyle name="Comma 7 2 2 2" xfId="1009" xr:uid="{B99E4C97-F78E-4AB8-84AB-F069524C84E9}"/>
    <cellStyle name="Comma 7 2 2 2 2" xfId="3449" xr:uid="{69134B3D-2716-4406-92B3-70455EDC2D86}"/>
    <cellStyle name="Comma 7 2 2 2 3" xfId="5552" xr:uid="{3712BB74-F895-48B7-AA7B-8B093D323E69}"/>
    <cellStyle name="Comma 7 2 2 3" xfId="1327" xr:uid="{16FBB7D5-0521-42AF-8909-B120487087EB}"/>
    <cellStyle name="Comma 7 2 2 4" xfId="1642" xr:uid="{689DF070-CD7C-4F7F-A30D-4BA42CC8830B}"/>
    <cellStyle name="Comma 7 2 2 4 2" xfId="3944" xr:uid="{243BEAF1-B9B3-4800-A1CD-77770745215B}"/>
    <cellStyle name="Comma 7 2 2 4 3" xfId="6067" xr:uid="{479F8C5F-DCFF-4A50-9922-B0B55E85B66D}"/>
    <cellStyle name="Comma 7 2 2 5" xfId="2153" xr:uid="{6A7F0ED2-5B14-44A1-85DD-B63CAF465866}"/>
    <cellStyle name="Comma 7 2 2 5 2" xfId="4252" xr:uid="{881DFD52-D35F-4C61-8E98-DBC9CB087E4C}"/>
    <cellStyle name="Comma 7 2 2 5 3" xfId="6416" xr:uid="{A3857A0A-B9B2-4AB7-BD22-6C1017857DDA}"/>
    <cellStyle name="Comma 7 2 2 6" xfId="2463" xr:uid="{D233B52B-D5DD-4E4D-8F00-083570650B71}"/>
    <cellStyle name="Comma 7 2 2 6 2" xfId="4560" xr:uid="{DF2A02B5-8EBA-4077-9764-D1BDE8EDE96B}"/>
    <cellStyle name="Comma 7 2 2 6 3" xfId="6724" xr:uid="{2FDB69BA-586E-40C3-89FC-12EA080FA936}"/>
    <cellStyle name="Comma 7 2 2 7" xfId="3156" xr:uid="{CF0F1EB7-0812-43C1-956B-A5502DDA332F}"/>
    <cellStyle name="Comma 7 2 2 8" xfId="5256" xr:uid="{3C62DC7E-C857-4ECB-9322-3A1297482416}"/>
    <cellStyle name="Comma 7 2 3" xfId="820" xr:uid="{0516F8BA-B3EF-4CDD-85DF-705760E7C3F6}"/>
    <cellStyle name="Comma 7 2 3 2" xfId="3268" xr:uid="{848E6303-0CF2-4898-A4CE-A6501ED07344}"/>
    <cellStyle name="Comma 7 2 3 3" xfId="5368" xr:uid="{DC9AC9E0-3944-4700-91F6-2BCA4D9A1882}"/>
    <cellStyle name="Comma 7 2 4" xfId="1146" xr:uid="{EC49A8F0-3F38-4690-84E5-51AC9070124D}"/>
    <cellStyle name="Comma 7 2 5" xfId="1459" xr:uid="{B32A8717-EEB6-4CFE-9838-FF46BE6FECF1}"/>
    <cellStyle name="Comma 7 2 5 2" xfId="3763" xr:uid="{2F02FDB2-4151-4B88-9D78-CEF67F996C9D}"/>
    <cellStyle name="Comma 7 2 5 3" xfId="5886" xr:uid="{4B4543C1-B3F7-4EE8-A81A-E6D59E549938}"/>
    <cellStyle name="Comma 7 2 6" xfId="1972" xr:uid="{D168CB2D-42E4-4A3B-80DA-34D80B61645C}"/>
    <cellStyle name="Comma 7 2 6 2" xfId="4071" xr:uid="{98F27D81-FC21-40B8-9937-2424CAC03790}"/>
    <cellStyle name="Comma 7 2 6 3" xfId="6235" xr:uid="{A34E5283-F1E0-4253-8323-DA69CF461785}"/>
    <cellStyle name="Comma 7 2 7" xfId="2282" xr:uid="{CD83281A-6991-4EE8-92B2-31AE60B670A1}"/>
    <cellStyle name="Comma 7 2 7 2" xfId="4379" xr:uid="{6F86E574-CB48-43DA-88B8-2153613D116A}"/>
    <cellStyle name="Comma 7 2 7 3" xfId="6543" xr:uid="{4F36F4E7-47D4-402F-81BD-B775D57DC3A2}"/>
    <cellStyle name="Comma 7 2 8" xfId="3034" xr:uid="{D65962BA-9B95-4752-AA09-9DD96080BCA4}"/>
    <cellStyle name="Comma 7 2 9" xfId="5131" xr:uid="{856F352B-76D6-48E9-B3E9-FA7033BB2E52}"/>
    <cellStyle name="Comma 7 3" xfId="637" xr:uid="{02C5C392-AFC2-4584-BC5C-AF6BBB496238}"/>
    <cellStyle name="Comma 7 3 2" xfId="955" xr:uid="{E7582DF0-179E-45B1-B601-E740633508EB}"/>
    <cellStyle name="Comma 7 3 2 2" xfId="3395" xr:uid="{3F7AA90A-E8DD-4AFF-AB0A-C928DF8512EE}"/>
    <cellStyle name="Comma 7 3 2 3" xfId="5498" xr:uid="{CAA4BB35-6B7B-4C77-9756-A219C64F1C45}"/>
    <cellStyle name="Comma 7 3 3" xfId="1273" xr:uid="{F028B749-955E-4F0B-8092-3D94BAAD033F}"/>
    <cellStyle name="Comma 7 3 4" xfId="1588" xr:uid="{BBD318F1-9065-47F2-A8C6-79B5DBD2B629}"/>
    <cellStyle name="Comma 7 3 4 2" xfId="3890" xr:uid="{5BB807D6-740B-4F38-9E43-534C81F3E604}"/>
    <cellStyle name="Comma 7 3 4 3" xfId="6013" xr:uid="{500B45AB-6FC7-4C3E-839F-7687130F433D}"/>
    <cellStyle name="Comma 7 3 5" xfId="2099" xr:uid="{A14DC76E-A0FC-4164-B1BB-17A8CA51FB7D}"/>
    <cellStyle name="Comma 7 3 5 2" xfId="4198" xr:uid="{42FBF5F4-8590-47E9-8CD2-FB83D685F91A}"/>
    <cellStyle name="Comma 7 3 5 3" xfId="6362" xr:uid="{BACBA158-714C-409E-8D01-C9E4F15486D3}"/>
    <cellStyle name="Comma 7 3 6" xfId="2409" xr:uid="{ACD2292F-4C7F-4400-8E9F-34665EA348DD}"/>
    <cellStyle name="Comma 7 3 6 2" xfId="4506" xr:uid="{66F8B5E1-506C-45B7-A958-70F6E9DEFC9A}"/>
    <cellStyle name="Comma 7 3 6 3" xfId="6670" xr:uid="{30CA567A-FB77-4A2E-8CCF-77F5689F662D}"/>
    <cellStyle name="Comma 7 3 7" xfId="3102" xr:uid="{B6A604A2-1347-43ED-B6E3-BF764A1F8711}"/>
    <cellStyle name="Comma 7 3 8" xfId="5201" xr:uid="{5710D84B-6DD4-44FA-951F-8FE2B48A02AF}"/>
    <cellStyle name="Comma 7 4" xfId="766" xr:uid="{017ACCA0-3E2F-4051-8120-38C4CB031712}"/>
    <cellStyle name="Comma 7 4 2" xfId="3214" xr:uid="{7B42C587-441B-4A4C-960B-0E045A35E30B}"/>
    <cellStyle name="Comma 7 4 3" xfId="5314" xr:uid="{3C650ECC-0633-474D-A218-44C51EBC70EB}"/>
    <cellStyle name="Comma 7 5" xfId="1090" xr:uid="{0B6BD02F-EA4D-47B9-9938-C0D7DC40B720}"/>
    <cellStyle name="Comma 7 6" xfId="1403" xr:uid="{B6B16332-2C51-4BFC-8814-C01A66F0A217}"/>
    <cellStyle name="Comma 7 6 2" xfId="3709" xr:uid="{3D470181-94ED-49F7-A4DF-3F666B4051C5}"/>
    <cellStyle name="Comma 7 6 3" xfId="5832" xr:uid="{B8242089-6C6F-4ED9-8D96-E6D817430C88}"/>
    <cellStyle name="Comma 7 7" xfId="1918" xr:uid="{FF8C4E0C-C8D5-4220-9403-B72336B6B88A}"/>
    <cellStyle name="Comma 7 7 2" xfId="4017" xr:uid="{86E946E4-274A-40ED-8AEA-98C2298BE653}"/>
    <cellStyle name="Comma 7 7 3" xfId="6181" xr:uid="{BBBAE77E-928D-4530-A306-83F4B5F3C281}"/>
    <cellStyle name="Comma 7 8" xfId="2228" xr:uid="{39D88497-B485-4ABE-ACF3-06290F34C0B4}"/>
    <cellStyle name="Comma 7 8 2" xfId="4325" xr:uid="{CAFDCABE-6A84-42BB-9119-0ED15561DBE5}"/>
    <cellStyle name="Comma 7 8 3" xfId="6489" xr:uid="{80F2B75C-CA58-4382-94E1-D2C1BBB908D2}"/>
    <cellStyle name="Comma 7 9" xfId="2978" xr:uid="{05545154-9B87-41AF-BBDB-298ACAC0BFCA}"/>
    <cellStyle name="Comma 8" xfId="342" xr:uid="{0320D67A-6943-492C-A013-A46B17996F91}"/>
    <cellStyle name="Comma 8 10" xfId="2537" xr:uid="{5F8FAAF9-5CA6-46C8-9EBF-3CBD8BAAFC03}"/>
    <cellStyle name="Comma 8 10 2" xfId="4630" xr:uid="{68ED01C6-DD81-4D5F-A551-226C460C5349}"/>
    <cellStyle name="Comma 8 10 3" xfId="6794" xr:uid="{69CB7A9F-5401-4432-BEB1-736BD544D95E}"/>
    <cellStyle name="Comma 8 11" xfId="2749" xr:uid="{C06DB50A-9095-4CF9-8E17-F44B4E8E8556}"/>
    <cellStyle name="Comma 8 11 2" xfId="4835" xr:uid="{286FCD98-7C2F-4399-9DFC-786FD6DB4598}"/>
    <cellStyle name="Comma 8 11 3" xfId="6999" xr:uid="{A38CDAE4-831E-4DAB-ACEC-582A6D0D5AA5}"/>
    <cellStyle name="Comma 8 12" xfId="2986" xr:uid="{722933B6-E92D-4F38-A59F-3B074E6BBB39}"/>
    <cellStyle name="Comma 8 13" xfId="5066" xr:uid="{4AC0D6F4-CFE1-40C6-91EF-B6377FFCB468}"/>
    <cellStyle name="Comma 8 14" xfId="6147" xr:uid="{2AA379D9-DB2D-4428-B447-BB226F96DEE1}"/>
    <cellStyle name="Comma 8 2" xfId="556" xr:uid="{83DF194A-31C3-4C0A-835A-5D6F994C6C51}"/>
    <cellStyle name="Comma 8 2 10" xfId="2780" xr:uid="{6A569E6E-042B-4863-BE80-17DD754EE3C3}"/>
    <cellStyle name="Comma 8 2 10 2" xfId="4865" xr:uid="{E44FAB03-1A5C-484B-9224-8E8EDCA1F10F}"/>
    <cellStyle name="Comma 8 2 10 3" xfId="7029" xr:uid="{8852BFE6-B07F-4EF4-9F5B-DD9748A1A713}"/>
    <cellStyle name="Comma 8 2 11" xfId="3042" xr:uid="{1A053EE9-8B9F-4C2F-8CAA-56A4874C9C51}"/>
    <cellStyle name="Comma 8 2 12" xfId="5139" xr:uid="{88395A17-42E2-4296-8FC6-CD1A63253F9C}"/>
    <cellStyle name="Comma 8 2 13" xfId="5663" xr:uid="{E5EF2AEB-CB84-413B-8193-30EEAB8AC60F}"/>
    <cellStyle name="Comma 8 2 2" xfId="705" xr:uid="{9E6BBC29-85BB-4413-B32D-B9D41EBB6888}"/>
    <cellStyle name="Comma 8 2 2 10" xfId="5264" xr:uid="{3A29581D-7B2C-4125-89D9-8F3EAB8059FC}"/>
    <cellStyle name="Comma 8 2 2 11" xfId="6115" xr:uid="{DFCE3603-3F4F-40F3-9297-6B7C436F3B79}"/>
    <cellStyle name="Comma 8 2 2 2" xfId="1017" xr:uid="{46F445A5-2B17-485C-98C3-C5A92D9F6F97}"/>
    <cellStyle name="Comma 8 2 2 2 2" xfId="3457" xr:uid="{73504995-EB07-4D55-981E-5F5DDF3B0096}"/>
    <cellStyle name="Comma 8 2 2 2 3" xfId="5560" xr:uid="{2687CA7E-E5BD-47DE-BA6B-3A4F49C0FE89}"/>
    <cellStyle name="Comma 8 2 2 3" xfId="1335" xr:uid="{4EBBAE3A-349C-46B6-9AE9-DB3EE539185F}"/>
    <cellStyle name="Comma 8 2 2 3 2" xfId="3671" xr:uid="{CBE1077A-EF0F-4BB6-BA1F-08B29C0808E1}"/>
    <cellStyle name="Comma 8 2 2 3 3" xfId="5789" xr:uid="{43BCF042-782E-4C8B-B251-D534BB7E8653}"/>
    <cellStyle name="Comma 8 2 2 4" xfId="1650" xr:uid="{895A28DC-0A08-418A-A7A4-88961940BB24}"/>
    <cellStyle name="Comma 8 2 2 4 2" xfId="3952" xr:uid="{8ABEC274-4043-4A7E-9C2B-0BDDF3A4D916}"/>
    <cellStyle name="Comma 8 2 2 4 3" xfId="6075" xr:uid="{F038B9B7-C7D2-4DA0-89C8-448B4B5286FB}"/>
    <cellStyle name="Comma 8 2 2 5" xfId="2161" xr:uid="{2867600C-27AA-439C-92F8-2003EF34D955}"/>
    <cellStyle name="Comma 8 2 2 5 2" xfId="4260" xr:uid="{ADC7555C-663C-41EE-AC47-20E242086422}"/>
    <cellStyle name="Comma 8 2 2 5 3" xfId="6424" xr:uid="{4F719C9B-A5DC-4711-8B41-E3207EBD6F27}"/>
    <cellStyle name="Comma 8 2 2 6" xfId="2471" xr:uid="{23FFBDC8-D197-4963-B7B8-C6E6DE72B6DC}"/>
    <cellStyle name="Comma 8 2 2 6 2" xfId="4568" xr:uid="{45D215E0-94ED-4EE9-90A8-29DA2371BA81}"/>
    <cellStyle name="Comma 8 2 2 6 3" xfId="6732" xr:uid="{3981BC5F-BDD2-45C7-92A3-EC9BF3912D41}"/>
    <cellStyle name="Comma 8 2 2 7" xfId="2696" xr:uid="{FA4479A9-11C0-4C83-B226-934996216145}"/>
    <cellStyle name="Comma 8 2 2 7 2" xfId="4789" xr:uid="{AE7B7F9A-DE58-42C0-A8CA-69899F8A185E}"/>
    <cellStyle name="Comma 8 2 2 7 3" xfId="6953" xr:uid="{B0CEF0C1-166D-4C7E-BA48-EEF6C922A007}"/>
    <cellStyle name="Comma 8 2 2 8" xfId="2909" xr:uid="{EA5DC533-423B-4A32-8225-0BFD94E4698B}"/>
    <cellStyle name="Comma 8 2 2 8 2" xfId="4994" xr:uid="{87D91526-B572-412D-B133-01A2FFA51993}"/>
    <cellStyle name="Comma 8 2 2 8 3" xfId="7158" xr:uid="{74B78C61-2E76-4E41-B058-74776A5B7778}"/>
    <cellStyle name="Comma 8 2 2 9" xfId="3164" xr:uid="{42B7D91D-502D-463E-93A8-2B3B88E0FE17}"/>
    <cellStyle name="Comma 8 2 3" xfId="913" xr:uid="{4C6B5C7E-F3A2-45EC-91F3-1819AA67F0CF}"/>
    <cellStyle name="Comma 8 2 3 10" xfId="6146" xr:uid="{18FCD11A-590F-4D3A-80D2-0C0D7E4DB1F5}"/>
    <cellStyle name="Comma 8 2 3 2" xfId="1231" xr:uid="{90BEE537-2ADE-4FEA-BC71-880143AD9645}"/>
    <cellStyle name="Comma 8 2 3 2 2" xfId="3604" xr:uid="{F204B23D-994E-4992-8F08-F800FBA5FD3E}"/>
    <cellStyle name="Comma 8 2 3 2 3" xfId="5716" xr:uid="{4444BE21-0933-4E2F-9E5F-FDD8976A49F0}"/>
    <cellStyle name="Comma 8 2 3 3" xfId="1546" xr:uid="{DF4BCA42-6D01-40E3-98D1-596C80D773A3}"/>
    <cellStyle name="Comma 8 2 3 3 2" xfId="3848" xr:uid="{5850DDA1-D0A5-4023-9C41-881C4C260D25}"/>
    <cellStyle name="Comma 8 2 3 3 3" xfId="5971" xr:uid="{D20C7103-FC4E-4C9A-96B5-FF20F859AFA7}"/>
    <cellStyle name="Comma 8 2 3 4" xfId="2057" xr:uid="{5CB1F707-2F83-4A85-820A-240D73061648}"/>
    <cellStyle name="Comma 8 2 3 4 2" xfId="4156" xr:uid="{78418364-23C9-44D8-95F4-BE13944F2BBC}"/>
    <cellStyle name="Comma 8 2 3 4 3" xfId="6320" xr:uid="{FE8B81F3-8699-4D46-A5CE-E0C8B87442DF}"/>
    <cellStyle name="Comma 8 2 3 5" xfId="2367" xr:uid="{B29AEEB0-3960-45CC-8060-7C0B203992E6}"/>
    <cellStyle name="Comma 8 2 3 5 2" xfId="4464" xr:uid="{73D5B59B-A9BB-4FCB-A2F9-CA9A7C44DA7D}"/>
    <cellStyle name="Comma 8 2 3 5 3" xfId="6628" xr:uid="{DC68DF83-408B-49B7-BEB4-1B09C5852D69}"/>
    <cellStyle name="Comma 8 2 3 6" xfId="2629" xr:uid="{26A5F562-775F-45CB-B81A-6EE0E9D01044}"/>
    <cellStyle name="Comma 8 2 3 6 2" xfId="4722" xr:uid="{21648589-B881-4C03-814F-717F37D6B004}"/>
    <cellStyle name="Comma 8 2 3 6 3" xfId="6886" xr:uid="{9F319090-2719-445C-A0F3-7EBC09859FA0}"/>
    <cellStyle name="Comma 8 2 3 7" xfId="2842" xr:uid="{6AA9A800-CEA7-4B5D-B67F-393BC947B12E}"/>
    <cellStyle name="Comma 8 2 3 7 2" xfId="4927" xr:uid="{950B9CC1-4C65-440A-83E8-4BB8AD898BDF}"/>
    <cellStyle name="Comma 8 2 3 7 3" xfId="7091" xr:uid="{733ADE89-3AE6-4A95-A3A0-2FAA25BC9AF9}"/>
    <cellStyle name="Comma 8 2 3 8" xfId="3353" xr:uid="{4FB67A25-700C-4F0B-BAEE-6442C71BEF5C}"/>
    <cellStyle name="Comma 8 2 3 9" xfId="5456" xr:uid="{CCBFA0FF-E913-4DE1-9C17-AC2DD1E79C7A}"/>
    <cellStyle name="Comma 8 2 4" xfId="828" xr:uid="{AF395653-986C-4A95-88DA-C7CE3345BD50}"/>
    <cellStyle name="Comma 8 2 4 2" xfId="3276" xr:uid="{8B91D31C-CCFD-4FF6-8D35-EC4DF28AFF10}"/>
    <cellStyle name="Comma 8 2 4 3" xfId="5376" xr:uid="{EB603FDA-8E05-498D-BA13-4543F79E0BDA}"/>
    <cellStyle name="Comma 8 2 5" xfId="1154" xr:uid="{99CE4522-F0E1-4726-B272-A9AA769132B0}"/>
    <cellStyle name="Comma 8 2 5 2" xfId="3542" xr:uid="{01A990C8-415F-46FE-BE3B-BB1C4F5F3F30}"/>
    <cellStyle name="Comma 8 2 5 3" xfId="5650" xr:uid="{04AAF36C-7FC2-4912-A9F2-5A246DC70ECD}"/>
    <cellStyle name="Comma 8 2 6" xfId="1467" xr:uid="{54D937AA-06ED-44BA-A6D8-F43621DDF3A3}"/>
    <cellStyle name="Comma 8 2 6 2" xfId="3771" xr:uid="{D74D882C-907C-489C-9BB6-27B63AE09C3E}"/>
    <cellStyle name="Comma 8 2 6 3" xfId="5894" xr:uid="{1FD6A429-E2AF-43DC-897F-CF06E5A57604}"/>
    <cellStyle name="Comma 8 2 7" xfId="1980" xr:uid="{132E4B06-2E2A-4741-94BA-1364524D13CF}"/>
    <cellStyle name="Comma 8 2 7 2" xfId="4079" xr:uid="{E5CE13DF-FDB5-4C56-B652-6345E13956B7}"/>
    <cellStyle name="Comma 8 2 7 3" xfId="6243" xr:uid="{477F886C-395B-4771-B6D8-41C6A2F7BAFE}"/>
    <cellStyle name="Comma 8 2 8" xfId="2290" xr:uid="{5F666D86-00C2-451B-A311-64C4E12989EA}"/>
    <cellStyle name="Comma 8 2 8 2" xfId="4387" xr:uid="{4961E38A-D0C4-4D70-9320-11498822BF4D}"/>
    <cellStyle name="Comma 8 2 8 3" xfId="6551" xr:uid="{802C7AEB-3205-41F8-A536-D0D95C0CD4E9}"/>
    <cellStyle name="Comma 8 2 9" xfId="2567" xr:uid="{C60F00D4-BDCB-43BA-BF55-FAA97D4F847E}"/>
    <cellStyle name="Comma 8 2 9 2" xfId="4660" xr:uid="{98E78835-3AB4-4E6A-8CC4-033EFFFC5F8B}"/>
    <cellStyle name="Comma 8 2 9 3" xfId="6824" xr:uid="{1EC35293-6B9D-4F03-BB90-2D28E07ACA09}"/>
    <cellStyle name="Comma 8 3" xfId="645" xr:uid="{4755BDE9-3228-430E-A16D-E4C6D5F16526}"/>
    <cellStyle name="Comma 8 3 10" xfId="5209" xr:uid="{B87876AB-2122-4C1E-932E-FA8CA16CB1D8}"/>
    <cellStyle name="Comma 8 3 11" xfId="6129" xr:uid="{BD4F907D-6376-410C-A775-C2B1C0AB2510}"/>
    <cellStyle name="Comma 8 3 2" xfId="963" xr:uid="{BEA281B7-3EFD-4941-89C5-1D774F97870E}"/>
    <cellStyle name="Comma 8 3 2 2" xfId="3403" xr:uid="{8637DFAF-FFC3-4268-BD4C-28D22412D74E}"/>
    <cellStyle name="Comma 8 3 2 3" xfId="5506" xr:uid="{C8B76DD1-8B65-4EA0-A051-FF655ADBE959}"/>
    <cellStyle name="Comma 8 3 3" xfId="1281" xr:uid="{60F9ED3F-271D-48CA-A7FB-38441FF2F425}"/>
    <cellStyle name="Comma 8 3 3 2" xfId="3641" xr:uid="{EE634466-5523-4959-BD0F-161BE5BD49B6}"/>
    <cellStyle name="Comma 8 3 3 3" xfId="5754" xr:uid="{40D170A8-47CD-46C3-BA7A-8D4855F6E2C9}"/>
    <cellStyle name="Comma 8 3 4" xfId="1596" xr:uid="{D0A6EADA-F2C0-48CD-8A2D-7ED0B762D541}"/>
    <cellStyle name="Comma 8 3 4 2" xfId="3898" xr:uid="{E138AE0E-9A33-4BBC-8C50-0D465DB3230F}"/>
    <cellStyle name="Comma 8 3 4 3" xfId="6021" xr:uid="{0F57B738-DF86-40C0-BABB-5518A8ED2AC9}"/>
    <cellStyle name="Comma 8 3 5" xfId="2107" xr:uid="{34378651-5D62-491C-9BBD-B823E9C028F6}"/>
    <cellStyle name="Comma 8 3 5 2" xfId="4206" xr:uid="{5D1BFC40-93AD-48BD-9BD4-993C4A5FFB7F}"/>
    <cellStyle name="Comma 8 3 5 3" xfId="6370" xr:uid="{806E2811-1179-4E2D-9407-D9016898D9A1}"/>
    <cellStyle name="Comma 8 3 6" xfId="2417" xr:uid="{588E2BCE-45A3-44BB-B515-16D92A9605D3}"/>
    <cellStyle name="Comma 8 3 6 2" xfId="4514" xr:uid="{8A14F920-7B6E-483B-BF3D-ACDB4BD2D76C}"/>
    <cellStyle name="Comma 8 3 6 3" xfId="6678" xr:uid="{C400EBAC-327C-4234-81CB-DC1A55FAF98B}"/>
    <cellStyle name="Comma 8 3 7" xfId="2666" xr:uid="{6812FFEB-0971-4DF7-A4D4-A80143839456}"/>
    <cellStyle name="Comma 8 3 7 2" xfId="4759" xr:uid="{3083A2EB-55BB-4176-A67B-D1D949A594BC}"/>
    <cellStyle name="Comma 8 3 7 3" xfId="6923" xr:uid="{05608CE1-7747-41E1-A5CA-3F9F16B6AAD2}"/>
    <cellStyle name="Comma 8 3 8" xfId="2879" xr:uid="{352C7B26-51D0-4AC4-B55E-050DE26275B3}"/>
    <cellStyle name="Comma 8 3 8 2" xfId="4964" xr:uid="{6D7011A4-073C-48C4-BF2E-51D4CBB2BC60}"/>
    <cellStyle name="Comma 8 3 8 3" xfId="7128" xr:uid="{65E8DAEA-9BBC-4ED8-93D6-2A476E7E9F04}"/>
    <cellStyle name="Comma 8 3 9" xfId="3110" xr:uid="{48453953-7CB6-4698-8DB8-8A73FB34988B}"/>
    <cellStyle name="Comma 8 4" xfId="881" xr:uid="{09192858-C72F-463D-BE46-C763B441AE87}"/>
    <cellStyle name="Comma 8 4 10" xfId="6120" xr:uid="{3994F691-D6B5-460C-98DB-7EECE49D7A64}"/>
    <cellStyle name="Comma 8 4 2" xfId="1199" xr:uid="{CAF262A0-5972-4037-AE89-CF940DB5ACE7}"/>
    <cellStyle name="Comma 8 4 2 2" xfId="3572" xr:uid="{E7D58043-978E-4FF1-8B03-A0D9536C5871}"/>
    <cellStyle name="Comma 8 4 2 3" xfId="5684" xr:uid="{494A00E5-4450-44AD-9A28-9B178BDED103}"/>
    <cellStyle name="Comma 8 4 3" xfId="1514" xr:uid="{C1EB103A-B266-438C-A013-D35BA6C233A8}"/>
    <cellStyle name="Comma 8 4 3 2" xfId="3816" xr:uid="{50A37AD6-D5D1-499B-9FA7-29F7D200E65B}"/>
    <cellStyle name="Comma 8 4 3 3" xfId="5939" xr:uid="{E04D971D-32C4-46E7-ACC5-3F99BAC4A08D}"/>
    <cellStyle name="Comma 8 4 4" xfId="2025" xr:uid="{F4130BF0-46F9-4A4A-A3CB-0BFA69DEB6F8}"/>
    <cellStyle name="Comma 8 4 4 2" xfId="4124" xr:uid="{AEA3B00B-0D0E-4B94-B4F0-F5301E55EEA9}"/>
    <cellStyle name="Comma 8 4 4 3" xfId="6288" xr:uid="{9632DA5B-CF35-454D-94A7-075FB9F814D3}"/>
    <cellStyle name="Comma 8 4 5" xfId="2335" xr:uid="{BB32553D-8E4E-4546-BD63-25D69D2C32FF}"/>
    <cellStyle name="Comma 8 4 5 2" xfId="4432" xr:uid="{C1BC8CB1-4D8B-458B-9B05-914F5674251C}"/>
    <cellStyle name="Comma 8 4 5 3" xfId="6596" xr:uid="{7FE7F571-2987-4DA5-BF1F-045A673646E9}"/>
    <cellStyle name="Comma 8 4 6" xfId="2597" xr:uid="{B42C8230-AE87-470B-AAF8-4F07CE9EF76F}"/>
    <cellStyle name="Comma 8 4 6 2" xfId="4690" xr:uid="{5186A008-65F8-43FD-AD46-901234B53BE1}"/>
    <cellStyle name="Comma 8 4 6 3" xfId="6854" xr:uid="{CEA84779-6737-42DB-87AC-2149436F0DD4}"/>
    <cellStyle name="Comma 8 4 7" xfId="2810" xr:uid="{562ADB89-4F5B-4448-BDEE-E3052E6E7034}"/>
    <cellStyle name="Comma 8 4 7 2" xfId="4895" xr:uid="{8AC34540-5441-4261-A163-2E12D254FCBE}"/>
    <cellStyle name="Comma 8 4 7 3" xfId="7059" xr:uid="{5A06B62B-FC8E-488B-877C-34A32987F618}"/>
    <cellStyle name="Comma 8 4 8" xfId="3321" xr:uid="{630EAF2E-FDA1-4EEE-9BAF-2203D7989B6D}"/>
    <cellStyle name="Comma 8 4 9" xfId="5424" xr:uid="{925DAC35-EF12-472F-A817-F20B24C89360}"/>
    <cellStyle name="Comma 8 5" xfId="774" xr:uid="{709E9188-0069-488F-9949-A872CD55B328}"/>
    <cellStyle name="Comma 8 5 2" xfId="3222" xr:uid="{89FEA610-EEB2-4946-853A-967565BB23BC}"/>
    <cellStyle name="Comma 8 5 3" xfId="5322" xr:uid="{0458E233-169B-4650-AD53-77816E95BFE1}"/>
    <cellStyle name="Comma 8 6" xfId="1098" xr:uid="{0ABEB4B7-539E-437F-B003-1EB576BCCFE0}"/>
    <cellStyle name="Comma 8 6 2" xfId="3512" xr:uid="{F068D70D-7922-4010-902C-B2AE6064B365}"/>
    <cellStyle name="Comma 8 6 3" xfId="5615" xr:uid="{AD829B0D-F236-42D1-9583-98FE97C9C26C}"/>
    <cellStyle name="Comma 8 7" xfId="1411" xr:uid="{3E3B6A85-6C11-4D23-9D56-27CF4A5DD18C}"/>
    <cellStyle name="Comma 8 7 2" xfId="3717" xr:uid="{930CB1D2-67FA-4DCC-8FEE-94975730E7DA}"/>
    <cellStyle name="Comma 8 7 3" xfId="5840" xr:uid="{0E13482B-5A6D-47DF-9BC7-7D67DE3F3CEE}"/>
    <cellStyle name="Comma 8 8" xfId="1926" xr:uid="{A309B91E-3E1E-4EE5-8DCB-B1428CC5342F}"/>
    <cellStyle name="Comma 8 8 2" xfId="4025" xr:uid="{79407F32-E6A6-42A7-8922-45F8033FED15}"/>
    <cellStyle name="Comma 8 8 3" xfId="6189" xr:uid="{D5A34696-3D97-4FDE-B8A8-5624B0B6D417}"/>
    <cellStyle name="Comma 8 9" xfId="2236" xr:uid="{84FF0884-BD22-4313-BDE3-BC0D340EB686}"/>
    <cellStyle name="Comma 8 9 2" xfId="4333" xr:uid="{33F81C9F-4056-4BA5-9E14-11A9EBC01D3E}"/>
    <cellStyle name="Comma 8 9 3" xfId="6497" xr:uid="{EC37518A-791C-452B-8148-665BF8AC7DAD}"/>
    <cellStyle name="Comma 9" xfId="345" xr:uid="{387225D7-8EE6-4355-8375-70A017660A40}"/>
    <cellStyle name="Comma 9 10" xfId="5068" xr:uid="{D074DFB9-64F4-4DC8-BE8D-C115F7C042C2}"/>
    <cellStyle name="Comma 9 2" xfId="558" xr:uid="{ED1F4CC3-FD24-4F03-BA28-B0C882BF66EC}"/>
    <cellStyle name="Comma 9 2 2" xfId="707" xr:uid="{204A2931-14A7-4443-83A3-BBA2DAB7C67A}"/>
    <cellStyle name="Comma 9 2 2 2" xfId="1019" xr:uid="{F143EFCF-4C96-4851-911F-95F2F0698566}"/>
    <cellStyle name="Comma 9 2 2 2 2" xfId="3459" xr:uid="{76C6F64D-69F9-4287-837D-CE025D23DEDE}"/>
    <cellStyle name="Comma 9 2 2 2 3" xfId="5562" xr:uid="{328463E8-E0A2-4AE2-9E25-D519BCE0E65D}"/>
    <cellStyle name="Comma 9 2 2 3" xfId="1337" xr:uid="{C307C1DB-1C67-4676-96D5-890508345661}"/>
    <cellStyle name="Comma 9 2 2 4" xfId="1652" xr:uid="{42869027-5D69-4965-B052-26A2645E1E4C}"/>
    <cellStyle name="Comma 9 2 2 4 2" xfId="3954" xr:uid="{D647BB78-B876-49E4-A333-B3EC523CD47C}"/>
    <cellStyle name="Comma 9 2 2 4 3" xfId="6077" xr:uid="{BAAB3139-2CD6-4A21-82D1-CABCDB6B5EB1}"/>
    <cellStyle name="Comma 9 2 2 5" xfId="2163" xr:uid="{E6EF024D-9BF5-4EE5-AA20-F59FFA9E3AE2}"/>
    <cellStyle name="Comma 9 2 2 5 2" xfId="4262" xr:uid="{CB8A0293-987C-4FD1-9C3D-AB9311BBEB63}"/>
    <cellStyle name="Comma 9 2 2 5 3" xfId="6426" xr:uid="{204BB75F-18D1-499C-9806-3942C90CCA5C}"/>
    <cellStyle name="Comma 9 2 2 6" xfId="2473" xr:uid="{F0226D77-06FD-46DB-9F2E-2EF135897CD8}"/>
    <cellStyle name="Comma 9 2 2 6 2" xfId="4570" xr:uid="{FE054174-3550-4F43-9F23-14BEB687DEDF}"/>
    <cellStyle name="Comma 9 2 2 6 3" xfId="6734" xr:uid="{2C9E273A-77D3-45FB-A0B2-6F924C970DD8}"/>
    <cellStyle name="Comma 9 2 2 7" xfId="3166" xr:uid="{7D693A4B-0AE0-455F-8CBA-B7F9196DAA66}"/>
    <cellStyle name="Comma 9 2 2 8" xfId="5266" xr:uid="{D80427F5-978F-44FD-8B9B-B678544E8022}"/>
    <cellStyle name="Comma 9 2 3" xfId="830" xr:uid="{0302A46F-DC93-4D4C-B03A-0DD385038B56}"/>
    <cellStyle name="Comma 9 2 3 2" xfId="3278" xr:uid="{39EC429B-5550-47C3-BD36-2202E91C85CF}"/>
    <cellStyle name="Comma 9 2 3 3" xfId="5378" xr:uid="{5B901C9F-9336-4A92-820D-1D983CB34E9C}"/>
    <cellStyle name="Comma 9 2 4" xfId="1156" xr:uid="{16DF511B-71E7-4768-9534-0FFC35926B7B}"/>
    <cellStyle name="Comma 9 2 5" xfId="1469" xr:uid="{788A18E0-512D-424D-B64E-62474DEBFDEC}"/>
    <cellStyle name="Comma 9 2 5 2" xfId="3773" xr:uid="{7FE4D6A3-C643-4913-AA70-F3CF7BBE2A1C}"/>
    <cellStyle name="Comma 9 2 5 3" xfId="5896" xr:uid="{87663591-F669-426F-A9E6-D1ED5F461BC6}"/>
    <cellStyle name="Comma 9 2 6" xfId="1982" xr:uid="{40E19752-EF06-4B73-AAAD-2A050D9B6607}"/>
    <cellStyle name="Comma 9 2 6 2" xfId="4081" xr:uid="{B4728D2F-C751-443A-8A34-319A2EAB178D}"/>
    <cellStyle name="Comma 9 2 6 3" xfId="6245" xr:uid="{818E3978-E63C-472A-9D60-ACFF46F7AD3B}"/>
    <cellStyle name="Comma 9 2 7" xfId="2292" xr:uid="{E9C50D76-6D52-47DF-BEA4-76FDC4E0360A}"/>
    <cellStyle name="Comma 9 2 7 2" xfId="4389" xr:uid="{48E41F97-444A-425D-94DD-05F81218DCA8}"/>
    <cellStyle name="Comma 9 2 7 3" xfId="6553" xr:uid="{747D6B03-AECE-4C4F-85E7-F53765ED1364}"/>
    <cellStyle name="Comma 9 2 8" xfId="3044" xr:uid="{3F832AF8-6A65-44B9-8358-3AD3DD1B7217}"/>
    <cellStyle name="Comma 9 2 9" xfId="5141" xr:uid="{3DA684AE-D7DD-4048-B08B-643980A82293}"/>
    <cellStyle name="Comma 9 3" xfId="647" xr:uid="{165B66A9-F551-4202-BB5C-F6FD6F7167BD}"/>
    <cellStyle name="Comma 9 3 2" xfId="965" xr:uid="{774B96AB-9C8A-4724-B559-CDA60C0A45ED}"/>
    <cellStyle name="Comma 9 3 2 2" xfId="3405" xr:uid="{1C923B26-FD94-4017-8847-0FFFF69D7F8D}"/>
    <cellStyle name="Comma 9 3 2 3" xfId="5508" xr:uid="{279ED04D-4404-49AD-A691-6517D42F28E7}"/>
    <cellStyle name="Comma 9 3 3" xfId="1283" xr:uid="{D6A847F7-AE8E-451F-A8CC-DF773EB539BB}"/>
    <cellStyle name="Comma 9 3 4" xfId="1598" xr:uid="{E539DFF1-BCAE-453D-9E3C-692168020DDD}"/>
    <cellStyle name="Comma 9 3 4 2" xfId="3900" xr:uid="{CC7C9D95-86D0-407E-AF58-E7AA2B7886D7}"/>
    <cellStyle name="Comma 9 3 4 3" xfId="6023" xr:uid="{54F0DA56-056A-4E6F-B087-3EDC1DD47877}"/>
    <cellStyle name="Comma 9 3 5" xfId="2109" xr:uid="{0CE0DEBF-F6A5-4FAA-B372-B81076FF2B1C}"/>
    <cellStyle name="Comma 9 3 5 2" xfId="4208" xr:uid="{6246860F-D280-4AB2-945B-424CDBC7904E}"/>
    <cellStyle name="Comma 9 3 5 3" xfId="6372" xr:uid="{6C60CE24-7E70-4A8E-BEEC-1079F82A70A4}"/>
    <cellStyle name="Comma 9 3 6" xfId="2419" xr:uid="{D2D5DA3C-74AD-45C5-96BD-B1C7FBA764A8}"/>
    <cellStyle name="Comma 9 3 6 2" xfId="4516" xr:uid="{B7781DB2-8F16-4A3B-ABAB-BA64BDE77350}"/>
    <cellStyle name="Comma 9 3 6 3" xfId="6680" xr:uid="{ADF7710F-4F0F-4470-BF33-8F378CA7CCEC}"/>
    <cellStyle name="Comma 9 3 7" xfId="3112" xr:uid="{233FD1B8-1F9E-4806-8C0D-C3A35A951DC7}"/>
    <cellStyle name="Comma 9 3 8" xfId="5211" xr:uid="{6E44013D-36ED-43B6-93EE-E2B8498CDE51}"/>
    <cellStyle name="Comma 9 4" xfId="776" xr:uid="{C5DE3FE5-7C8E-41A5-8004-F3AA1774570C}"/>
    <cellStyle name="Comma 9 4 2" xfId="3224" xr:uid="{3339D684-95F5-4102-8D82-3436DBB9DB08}"/>
    <cellStyle name="Comma 9 4 3" xfId="5324" xr:uid="{5A758415-5150-4855-A5D3-BE0E880394BB}"/>
    <cellStyle name="Comma 9 5" xfId="1100" xr:uid="{8EC474DD-2038-44F2-BC68-3A4F71D81643}"/>
    <cellStyle name="Comma 9 6" xfId="1413" xr:uid="{C905BDE7-DC1F-40D6-8542-7EA0803C7FFB}"/>
    <cellStyle name="Comma 9 6 2" xfId="3719" xr:uid="{877DBF59-7269-4865-8722-23B7A8E519F3}"/>
    <cellStyle name="Comma 9 6 3" xfId="5842" xr:uid="{FA44EE42-D1AD-4F6B-B109-AEA6B5C15894}"/>
    <cellStyle name="Comma 9 7" xfId="1928" xr:uid="{A97AA8A9-1DBB-4DD6-AC83-DC344009CB2E}"/>
    <cellStyle name="Comma 9 7 2" xfId="4027" xr:uid="{AD43118E-5DB1-4ADF-B3A6-A6235639D9D5}"/>
    <cellStyle name="Comma 9 7 3" xfId="6191" xr:uid="{AA1EF892-F4E2-47CD-999D-F77000B6A72D}"/>
    <cellStyle name="Comma 9 8" xfId="2238" xr:uid="{2814CB00-A9CD-4DC5-BC34-798313CEBEEF}"/>
    <cellStyle name="Comma 9 8 2" xfId="4335" xr:uid="{6BE9681E-140F-4AB8-94CA-00437A864E49}"/>
    <cellStyle name="Comma 9 8 3" xfId="6499" xr:uid="{A8D0AFE7-C341-4C56-AD0B-0FDE0B5D8685}"/>
    <cellStyle name="Comma 9 9" xfId="2988" xr:uid="{164B0406-FCC4-40EE-B0B5-307FF62DEE2A}"/>
    <cellStyle name="Emphasis 1" xfId="36" xr:uid="{3F57EAA4-403D-4DAD-9650-1127E2DDBC7D}"/>
    <cellStyle name="Emphasis 2" xfId="37" xr:uid="{01DF385C-0B7F-4FFA-9BD9-FAC730A9EAB6}"/>
    <cellStyle name="Emphasis 3" xfId="38" xr:uid="{E44DAB00-55C3-4954-AC08-BEFD2CEF5DF4}"/>
    <cellStyle name="Explanatory Text 2" xfId="119" xr:uid="{58380867-C16F-4EBC-B047-317D57A4AAE7}"/>
    <cellStyle name="Good 2" xfId="121" xr:uid="{F85A4D61-5920-4E8D-8403-05D809B534DD}"/>
    <cellStyle name="Good 3" xfId="120" xr:uid="{EEE99AC9-B953-4F2F-B7E9-972AEF28043C}"/>
    <cellStyle name="Good 4" xfId="2955" xr:uid="{C1711BAC-30E6-40C4-9969-92ED77E16669}"/>
    <cellStyle name="Good 5" xfId="39" xr:uid="{02BC8B4E-A704-45D3-9177-D949080FF4B2}"/>
    <cellStyle name="Grey" xfId="122" xr:uid="{B972C730-E297-4BBE-A098-F7692496BA5C}"/>
    <cellStyle name="Header - Style1" xfId="123" xr:uid="{85C01DED-7FD8-4DD9-AE87-93C8543A2AC1}"/>
    <cellStyle name="Heading" xfId="124" xr:uid="{AB5223F2-029A-446F-A814-84ACFCC8AD24}"/>
    <cellStyle name="Heading 1 2" xfId="125" xr:uid="{C12E8BDB-3359-4A18-9DBD-C618D1A8CCCF}"/>
    <cellStyle name="Heading 1 3" xfId="2956" xr:uid="{CE1A682A-77C1-43A8-845D-89FF8A868EED}"/>
    <cellStyle name="Heading 1 4" xfId="40" xr:uid="{425A32BD-A44E-43A0-9AA1-1848853F4EF8}"/>
    <cellStyle name="Heading 2 2" xfId="126" xr:uid="{33C466AF-00EF-4095-9A17-A023E598A51F}"/>
    <cellStyle name="Heading 2 2 2" xfId="386" xr:uid="{A1113115-EA42-4BF2-85FE-FB163C7CCA71}"/>
    <cellStyle name="Heading 2 3" xfId="433" xr:uid="{748C26B1-354F-4E92-9B9A-F9CA6B3FB5F8}"/>
    <cellStyle name="Heading 2 4" xfId="2957" xr:uid="{BCCC09DB-C7BC-4010-B796-13B3EA99BEF0}"/>
    <cellStyle name="Heading 2 5" xfId="41" xr:uid="{1D14963B-936D-4EA0-9F2B-55809A1A9357}"/>
    <cellStyle name="Heading 3 2" xfId="127" xr:uid="{5C37F83E-ED81-46AE-BE43-EE6C2CFE4901}"/>
    <cellStyle name="Heading 3 2 2" xfId="387" xr:uid="{28AEF9FB-0A34-4C0A-9B45-BD8B91EFAB7F}"/>
    <cellStyle name="Heading 3 3" xfId="434" xr:uid="{23BCECB1-48B8-4405-896A-DC030B822019}"/>
    <cellStyle name="Heading 3 4" xfId="2958" xr:uid="{B1C72D41-6040-4A93-93BC-C8F891535199}"/>
    <cellStyle name="Heading 3 5" xfId="42" xr:uid="{CE44720C-DD28-4FED-ADFF-389C889F71DE}"/>
    <cellStyle name="Heading 4 2" xfId="128" xr:uid="{A9394819-5599-485B-BD1F-CEC1F14B4712}"/>
    <cellStyle name="Heading 4 3" xfId="2959" xr:uid="{BEB5FF3A-5027-4EFF-876B-A70DA462187E}"/>
    <cellStyle name="Heading 4 4" xfId="43" xr:uid="{0D43E79B-1805-42A6-925A-43AAE5EF873F}"/>
    <cellStyle name="Hyperlink" xfId="5" builtinId="8"/>
    <cellStyle name="Hyperlink 2" xfId="2" xr:uid="{00000000-0005-0000-0000-000000000000}"/>
    <cellStyle name="Input [yellow]" xfId="130" xr:uid="{2AE66939-61AF-4476-BD5E-F3A18D0CEE0C}"/>
    <cellStyle name="Input 10" xfId="496" xr:uid="{A3EF5966-984A-4993-96F7-168365BB2EF0}"/>
    <cellStyle name="Input 11" xfId="417" xr:uid="{3CCB5B6E-F043-4053-91B4-DDC99FB8CBFD}"/>
    <cellStyle name="Input 12" xfId="684" xr:uid="{8A373951-4F2F-4CC9-B2CC-E10CFAC46AE3}"/>
    <cellStyle name="Input 13" xfId="749" xr:uid="{F3382362-4CB3-486A-851E-C6BA934B5930}"/>
    <cellStyle name="Input 14" xfId="871" xr:uid="{DFED3A00-2CD7-40EF-B6F4-732FDA56B222}"/>
    <cellStyle name="Input 15" xfId="1061" xr:uid="{C3A9527F-9A82-4214-A5D4-84D55FF6EE03}"/>
    <cellStyle name="Input 16" xfId="1378" xr:uid="{5C44A47E-FAF7-4CA5-92A8-FF3E211BCC26}"/>
    <cellStyle name="Input 17" xfId="1695" xr:uid="{239EB130-E924-475E-8473-B7C3ACB9F435}"/>
    <cellStyle name="Input 18" xfId="1703" xr:uid="{D8A99F89-91C9-432B-879D-35B5980F55B4}"/>
    <cellStyle name="Input 19" xfId="1712" xr:uid="{2AB4FCC7-CC5C-4023-9953-C4D897B23890}"/>
    <cellStyle name="Input 2" xfId="129" xr:uid="{F86A2A91-267C-4AC0-9303-B2A0AF644056}"/>
    <cellStyle name="Input 2 2" xfId="388" xr:uid="{92C858FB-845B-4E5B-A419-E65AE235391C}"/>
    <cellStyle name="Input 20" xfId="1720" xr:uid="{60CFA7E0-28BF-4D34-A2E3-AA6807D77E4E}"/>
    <cellStyle name="Input 21" xfId="1728" xr:uid="{BC3D65E7-8459-4E68-ABBF-9813B6A9DAEE}"/>
    <cellStyle name="Input 22" xfId="1736" xr:uid="{B162A050-C976-470D-9A6E-812B13BB916A}"/>
    <cellStyle name="Input 23" xfId="1746" xr:uid="{3B6DDB75-7248-4E08-B133-39650BE536E3}"/>
    <cellStyle name="Input 24" xfId="1743" xr:uid="{DFC90914-2EF8-4B3C-A93A-32E0C94D2F43}"/>
    <cellStyle name="Input 25" xfId="1760" xr:uid="{D4759F5C-4D38-49BB-97F0-3F3E6ED1C3EC}"/>
    <cellStyle name="Input 26" xfId="1768" xr:uid="{326E7245-98EB-423B-B00B-E41AAABE6764}"/>
    <cellStyle name="Input 27" xfId="1776" xr:uid="{9BBD461F-0286-4041-9300-7DC2678ACAC6}"/>
    <cellStyle name="Input 28" xfId="1784" xr:uid="{E5933A6A-3771-4760-A5A0-B8D7119A5D36}"/>
    <cellStyle name="Input 29" xfId="1792" xr:uid="{79EB130E-29BC-4A26-BA64-CE08636B6458}"/>
    <cellStyle name="Input 3" xfId="247" xr:uid="{9A5BBB9D-7938-4414-B11D-3974ECCF0F36}"/>
    <cellStyle name="Input 30" xfId="1802" xr:uid="{FCE36272-6EF3-45BE-BD7F-D26183CAAA8C}"/>
    <cellStyle name="Input 31" xfId="1803" xr:uid="{C31E9CA2-56E8-4436-B604-B8159C980802}"/>
    <cellStyle name="Input 32" xfId="1818" xr:uid="{7434D2F7-A8B4-45D4-AD55-B504A81DD55F}"/>
    <cellStyle name="Input 33" xfId="1826" xr:uid="{25A7D3E0-688A-4F66-B847-953119D1E807}"/>
    <cellStyle name="Input 34" xfId="1837" xr:uid="{5CE342E3-73C9-4124-B2AE-02C18B175A77}"/>
    <cellStyle name="Input 35" xfId="1845" xr:uid="{34E63E34-26B8-430B-A56B-A05B685D5C1E}"/>
    <cellStyle name="Input 36" xfId="1846" xr:uid="{EA7443F1-9150-4ABE-9474-D0C172A3179D}"/>
    <cellStyle name="Input 37" xfId="1861" xr:uid="{94FCC8A7-0F0B-4A37-8A10-3D4E6F0580AA}"/>
    <cellStyle name="Input 38" xfId="1869" xr:uid="{8329C324-3D8B-43D5-8BE0-340C6F60EE1E}"/>
    <cellStyle name="Input 39" xfId="1878" xr:uid="{E391261D-B6A1-4AB7-98FC-9D5562A29A36}"/>
    <cellStyle name="Input 4" xfId="435" xr:uid="{3D2822E8-5BE4-4CCA-A3DB-F6A8B9AD8167}"/>
    <cellStyle name="Input 40" xfId="1886" xr:uid="{F675C464-AB50-4385-B6F5-0E2ABCCEAB50}"/>
    <cellStyle name="Input 41" xfId="2960" xr:uid="{CD1568FD-268C-4FF3-AFB1-DD1E163EE207}"/>
    <cellStyle name="Input 42" xfId="44" xr:uid="{CD5B5AEA-84FE-42B5-86E9-C000EE8972B8}"/>
    <cellStyle name="Input 43" xfId="7252" xr:uid="{7139D818-302F-4C78-ABB9-28C175F1252A}"/>
    <cellStyle name="Input 44" xfId="7255" xr:uid="{C4E20716-077A-4035-9AD0-B141F6AF6E14}"/>
    <cellStyle name="Input 5" xfId="466" xr:uid="{8F27780C-6A93-45D0-929F-15EEC5E02FE9}"/>
    <cellStyle name="Input 6" xfId="467" xr:uid="{FE35C351-C0E8-42E9-B195-167732CE077B}"/>
    <cellStyle name="Input 7" xfId="465" xr:uid="{EA2607CF-ADB6-49F0-B989-10C49EF9F1E9}"/>
    <cellStyle name="Input 8" xfId="485" xr:uid="{503DB74C-CEF1-43C0-9095-123C3F97E953}"/>
    <cellStyle name="Input 9" xfId="495" xr:uid="{0C89ECBB-A624-4AF6-B211-4ED1B188F476}"/>
    <cellStyle name="Linked Cell 2" xfId="131" xr:uid="{7D32FCE2-AE81-4C91-AD4B-9519C60030D5}"/>
    <cellStyle name="Linked Cell 2 2" xfId="389" xr:uid="{5BCEBCDE-6592-4314-871E-EA63559EEA4E}"/>
    <cellStyle name="Linked Cell 3" xfId="436" xr:uid="{8F1F6364-5ABF-4CAC-B682-BFAAFCA34E4E}"/>
    <cellStyle name="Linked Cell 4" xfId="2961" xr:uid="{D5CAD5FA-6D63-47F6-A894-91FA67D74FED}"/>
    <cellStyle name="Linked Cell 5" xfId="45" xr:uid="{66677687-64A9-4C21-95EA-E1A1FB26144E}"/>
    <cellStyle name="Neutral 2" xfId="133" xr:uid="{630EC86A-8454-4313-B2D2-62416CDAD188}"/>
    <cellStyle name="Neutral 3" xfId="132" xr:uid="{35B9DAC8-3FB6-43E5-92AD-DCF2AF5DFC12}"/>
    <cellStyle name="Neutral 4" xfId="2962" xr:uid="{F2565B65-C084-4A40-B3B0-E989340A542C}"/>
    <cellStyle name="Neutral 5" xfId="46" xr:uid="{D987900F-5464-4B65-9CC6-7E393F0229F4}"/>
    <cellStyle name="Normal" xfId="0" builtinId="0"/>
    <cellStyle name="Normal - Style1" xfId="134" xr:uid="{E3FCB801-DF88-4312-9463-928E291CCC26}"/>
    <cellStyle name="Normal 10" xfId="230" xr:uid="{69799811-C4EB-4AF3-BEE4-10EB1F3BB667}"/>
    <cellStyle name="Normal 100" xfId="1896" xr:uid="{7BBA9BA3-B8AD-427F-BC95-221D236680D0}"/>
    <cellStyle name="Normal 100 2" xfId="2208" xr:uid="{F61A0A06-C328-47A0-8F22-2744341456FE}"/>
    <cellStyle name="Normal 100 2 2" xfId="4307" xr:uid="{4F8882F1-5D48-4F16-9C88-013E9D49F311}"/>
    <cellStyle name="Normal 100 2 3" xfId="6471" xr:uid="{9113C870-6330-4B71-ABAC-8993692DF165}"/>
    <cellStyle name="Normal 100 3" xfId="2518" xr:uid="{0A629169-22C2-4154-9702-AACBFF208B05}"/>
    <cellStyle name="Normal 100 3 2" xfId="4615" xr:uid="{FE7C4C94-749C-470E-B859-BCBA64D37AFD}"/>
    <cellStyle name="Normal 100 3 3" xfId="6779" xr:uid="{61C67249-693F-4000-B070-B5F5874E453C}"/>
    <cellStyle name="Normal 100 4" xfId="2728" xr:uid="{C1295B94-1A16-41D5-B9D8-13106AFD57C0}"/>
    <cellStyle name="Normal 100 4 2" xfId="4821" xr:uid="{7A2532B6-D085-4E46-801D-1E31AE38CBD2}"/>
    <cellStyle name="Normal 100 4 3" xfId="6985" xr:uid="{70686B3E-40F1-4CBD-B310-80DB59B86E40}"/>
    <cellStyle name="Normal 100 5" xfId="2941" xr:uid="{7FAA17C5-D945-4D49-A71B-10735EAD60CA}"/>
    <cellStyle name="Normal 100 5 2" xfId="5026" xr:uid="{8AC76B6A-747F-4A02-8E44-29BDB9433680}"/>
    <cellStyle name="Normal 100 5 3" xfId="7190" xr:uid="{0848891A-814E-4D74-8942-05721CD78242}"/>
    <cellStyle name="Normal 100 6" xfId="3999" xr:uid="{9C0A3D8A-8B98-41A8-8F65-BE1399738521}"/>
    <cellStyle name="Normal 100 7" xfId="6162" xr:uid="{2175CB7E-A91B-4D18-9EC4-14B0D55C6C91}"/>
    <cellStyle name="Normal 101" xfId="1379" xr:uid="{C3D3BFBE-7107-4E06-9D88-076F889ED135}"/>
    <cellStyle name="Normal 102" xfId="1397" xr:uid="{D02DC91D-0584-4AAF-A35F-2A6F4D8D1DD9}"/>
    <cellStyle name="Normal 103" xfId="1897" xr:uid="{54B36205-BAAD-4F43-BA88-46D9C3E31684}"/>
    <cellStyle name="Normal 104" xfId="1903" xr:uid="{D3AFEF95-91BE-48C3-A595-6374F2CFF1BB}"/>
    <cellStyle name="Normal 105" xfId="2209" xr:uid="{D743639B-7ADA-41E8-89EC-D2689A020368}"/>
    <cellStyle name="Normal 106" xfId="2519" xr:uid="{1D8F367A-CA00-44CB-9BA5-CB8A7F6E433F}"/>
    <cellStyle name="Normal 107" xfId="2524" xr:uid="{A4CAC8D1-BE7E-4E2B-8424-FA078D1B0F04}"/>
    <cellStyle name="Normal 108" xfId="2523" xr:uid="{E04C0CCC-1256-4413-B0CA-56829367FD14}"/>
    <cellStyle name="Normal 108 2" xfId="4618" xr:uid="{0CD6FC9B-4AB0-4183-8B73-5588E08F5F77}"/>
    <cellStyle name="Normal 108 3" xfId="6782" xr:uid="{19F52AA3-948B-4564-8A4F-3EC1C78961B6}"/>
    <cellStyle name="Normal 109" xfId="2729" xr:uid="{CA5BC379-04DB-4156-8150-07B536D4D3E2}"/>
    <cellStyle name="Normal 11" xfId="250" xr:uid="{CC48E7E9-9AAC-47EC-989C-B64D7677EF72}"/>
    <cellStyle name="Normal 11 2" xfId="534" xr:uid="{D330C216-7EAE-41F1-BF81-6A33D5820078}"/>
    <cellStyle name="Normal 110" xfId="2734" xr:uid="{745E0014-4E46-41C7-941D-2FB182957E61}"/>
    <cellStyle name="Normal 111" xfId="2743" xr:uid="{A28A22DA-4AE0-48E2-AF4B-802E1905D2F8}"/>
    <cellStyle name="Normal 112" xfId="2735" xr:uid="{A68986D1-FD55-443A-B1F1-86DB9512F77A}"/>
    <cellStyle name="Normal 113" xfId="2942" xr:uid="{C707B572-35D7-4CB8-B6F4-EAF0FE447020}"/>
    <cellStyle name="Normal 114" xfId="2945" xr:uid="{6745EF34-7127-4BC3-8D56-FB945A1DB3D7}"/>
    <cellStyle name="Normal 115" xfId="2944" xr:uid="{2629C4A4-2980-4F86-A85F-003A06C3BFD3}"/>
    <cellStyle name="Normal 116" xfId="2974" xr:uid="{AFD80C5A-AEDD-4CAB-AC2D-B86EEE1949BC}"/>
    <cellStyle name="Normal 117" xfId="5027" xr:uid="{72FEE2A8-8E5D-40DD-B297-36F8FA1E2951}"/>
    <cellStyle name="Normal 118" xfId="5098" xr:uid="{89FADD1F-1019-4363-973D-930CD567FDBE}"/>
    <cellStyle name="Normal 119" xfId="7191" xr:uid="{B39D7031-060A-4753-8EB4-27AF673BE6B3}"/>
    <cellStyle name="Normal 12" xfId="312" xr:uid="{A2DE491B-283A-4F4B-B1F8-07C2FFDF6335}"/>
    <cellStyle name="Normal 12 2" xfId="537" xr:uid="{4E27C29B-97F0-4020-8549-F1F2FF78B189}"/>
    <cellStyle name="Normal 120" xfId="7192" xr:uid="{75226EE0-8426-4F33-A676-0714F5C49674}"/>
    <cellStyle name="Normal 121" xfId="7193" xr:uid="{2B27DB1C-B76D-470A-B3F6-2684EC14FA4A}"/>
    <cellStyle name="Normal 122" xfId="7194" xr:uid="{647D406F-E0AA-48C0-A316-EA3BE3C1E012}"/>
    <cellStyle name="Normal 123" xfId="7195" xr:uid="{D9B76CD9-09F6-4D90-B4C7-2A01D2E3BEAD}"/>
    <cellStyle name="Normal 124" xfId="7196" xr:uid="{C5F22197-616C-4C4D-9BC6-A56E889ED9A9}"/>
    <cellStyle name="Normal 125" xfId="7197" xr:uid="{4396165B-962F-4C5C-95D4-4A24B27410FB}"/>
    <cellStyle name="Normal 126" xfId="7198" xr:uid="{26E449D5-2223-4CA4-ABE3-4E16775B293E}"/>
    <cellStyle name="Normal 127" xfId="7199" xr:uid="{87821468-D7D0-471E-9825-6C7712C10F0D}"/>
    <cellStyle name="Normal 128" xfId="7200" xr:uid="{52C2C4F5-5E73-4E11-B751-95851AE1D5E9}"/>
    <cellStyle name="Normal 129" xfId="7201" xr:uid="{AFEE1015-4001-404B-B854-3CF39D0878F2}"/>
    <cellStyle name="Normal 13" xfId="313" xr:uid="{FB358425-5136-4DBB-B27C-BAC8D1AA05CD}"/>
    <cellStyle name="Normal 13 2" xfId="538" xr:uid="{8DE67827-EC6C-4AB7-867B-9D1B66E3D0F6}"/>
    <cellStyle name="Normal 130" xfId="7202" xr:uid="{4D37843B-6E6D-4131-9CF4-CBD66B492564}"/>
    <cellStyle name="Normal 131" xfId="7203" xr:uid="{C857B8DB-E665-4FC1-B0B5-B6E0F2C47A18}"/>
    <cellStyle name="Normal 132" xfId="7204" xr:uid="{AFE178BC-3D02-474E-B8AD-30232928A694}"/>
    <cellStyle name="Normal 133" xfId="7205" xr:uid="{1908FA28-EA52-456E-8A1E-E88D824F3C29}"/>
    <cellStyle name="Normal 134" xfId="7206" xr:uid="{5E9D1A96-5738-4C88-8F1C-D8965DBE1AE8}"/>
    <cellStyle name="Normal 135" xfId="7207" xr:uid="{4148762B-6902-41B0-B9B0-7AE233D6D1E6}"/>
    <cellStyle name="Normal 136" xfId="7208" xr:uid="{2BF369AA-4696-41DF-98D0-8E21905885FF}"/>
    <cellStyle name="Normal 137" xfId="7209" xr:uid="{B55B018E-C0B2-42CE-97C9-5C59C94B4786}"/>
    <cellStyle name="Normal 138" xfId="7210" xr:uid="{EF009EC2-FFDF-4F7F-90EE-4344F5DC4A00}"/>
    <cellStyle name="Normal 139" xfId="7211" xr:uid="{9022E698-3978-4AE9-8A51-068E7D0A9864}"/>
    <cellStyle name="Normal 14" xfId="314" xr:uid="{DD5E096D-ED16-4604-AB1B-9B6238EB58D1}"/>
    <cellStyle name="Normal 14 2" xfId="539" xr:uid="{DCA082F9-880D-4415-AA4F-997095E471C1}"/>
    <cellStyle name="Normal 140" xfId="7212" xr:uid="{BD0B81AD-9A4F-431D-98EA-317133B5870F}"/>
    <cellStyle name="Normal 141" xfId="7213" xr:uid="{193F86EF-17D7-4AE6-961A-90BD76EAB42B}"/>
    <cellStyle name="Normal 142" xfId="7214" xr:uid="{0E80AA50-D561-4A1F-85E6-525C83DCF89E}"/>
    <cellStyle name="Normal 143" xfId="7215" xr:uid="{3E67F055-9AC1-475B-B9D6-3C0FF5382FA6}"/>
    <cellStyle name="Normal 144" xfId="7216" xr:uid="{0F99CD65-8E73-48C8-8CDD-A3BB0528AD31}"/>
    <cellStyle name="Normal 145" xfId="7217" xr:uid="{C06FA61B-F4FE-4FE7-98A1-241A567A00B8}"/>
    <cellStyle name="Normal 146" xfId="7218" xr:uid="{2D5ABE61-689A-48CD-A8B6-F82C25F4C2C7}"/>
    <cellStyle name="Normal 147" xfId="7219" xr:uid="{3C053F31-D82E-4F4D-A40F-B05DEDD08D66}"/>
    <cellStyle name="Normal 148" xfId="7220" xr:uid="{BD1FAED5-CC5D-4E41-9ADE-6EF184D254F7}"/>
    <cellStyle name="Normal 149" xfId="7221" xr:uid="{10CFA29B-A5FB-4168-B374-63B1E10ECFCB}"/>
    <cellStyle name="Normal 15" xfId="315" xr:uid="{B222C2BE-9FE5-46C2-B986-53DB12FF5A73}"/>
    <cellStyle name="Normal 15 2" xfId="540" xr:uid="{A5880084-5763-4E8F-B2FE-B31E411FC706}"/>
    <cellStyle name="Normal 150" xfId="7222" xr:uid="{4395437F-4055-445E-B618-E04E6CA429FC}"/>
    <cellStyle name="Normal 151" xfId="7223" xr:uid="{E6FA32A6-AC96-40F8-857E-1B9FA2BFE136}"/>
    <cellStyle name="Normal 152" xfId="7224" xr:uid="{CBA4DBFA-CCA1-49C9-A0A4-E52187915C67}"/>
    <cellStyle name="Normal 153" xfId="7225" xr:uid="{9729FAF9-ABA1-40D1-98DA-FE50AFDD5772}"/>
    <cellStyle name="Normal 154" xfId="7226" xr:uid="{2B151A8A-832D-4180-B808-AC1A93291B2E}"/>
    <cellStyle name="Normal 155" xfId="7227" xr:uid="{0076771D-69DC-44F5-BA4D-23F8ADF7DEC7}"/>
    <cellStyle name="Normal 156" xfId="7229" xr:uid="{BD92196D-FC42-4A83-91BC-9D8E22CC3BF1}"/>
    <cellStyle name="Normal 157" xfId="7233" xr:uid="{BCDFBB68-C5D4-48C4-B059-CA54DA698B30}"/>
    <cellStyle name="Normal 158" xfId="7238" xr:uid="{F847223E-2FFD-4F7F-8F34-46BF5D699AA4}"/>
    <cellStyle name="Normal 159" xfId="7234" xr:uid="{7568B446-DA77-445E-87D3-F555B46F8886}"/>
    <cellStyle name="Normal 16" xfId="316" xr:uid="{D44D96C7-C1B5-4DFD-A3CF-664BFB6F1448}"/>
    <cellStyle name="Normal 16 2" xfId="541" xr:uid="{AA23B93A-1216-4FFE-A248-C8B4FAC7547F}"/>
    <cellStyle name="Normal 160" xfId="7239" xr:uid="{F3D36930-9CBB-4ACB-BDDB-3C13B3BA40D9}"/>
    <cellStyle name="Normal 161" xfId="7240" xr:uid="{52747F0E-DE6E-4A93-B090-5D93DCAEE47F}"/>
    <cellStyle name="Normal 162" xfId="7231" xr:uid="{542F032A-7DC3-4641-BEB5-5EC028BE1102}"/>
    <cellStyle name="Normal 163" xfId="7232" xr:uid="{C59E9DEF-9214-4251-B7B3-4133EF7AF523}"/>
    <cellStyle name="Normal 164" xfId="7230" xr:uid="{503C211E-719D-4C0C-A903-4EE46B29FA14}"/>
    <cellStyle name="Normal 165" xfId="7241" xr:uid="{B3CB92F8-D6B8-43A4-9AB8-94FA0D7CD4AF}"/>
    <cellStyle name="Normal 166" xfId="7242" xr:uid="{5CF54018-D380-454E-965B-7F392E5D3B70}"/>
    <cellStyle name="Normal 167" xfId="7243" xr:uid="{706388FC-273E-4F33-9424-8671EBE503A5}"/>
    <cellStyle name="Normal 168" xfId="7244" xr:uid="{E060B548-7BD6-4893-B587-457A4F26D535}"/>
    <cellStyle name="Normal 169" xfId="7245" xr:uid="{1D1BBF5C-3A42-4702-89E7-8124F791928D}"/>
    <cellStyle name="Normal 17" xfId="317" xr:uid="{19ACE1F8-AB33-4261-A4B3-7783DA985966}"/>
    <cellStyle name="Normal 17 2" xfId="542" xr:uid="{D04CF3F2-929A-4983-8509-A29BFD06DD26}"/>
    <cellStyle name="Normal 170" xfId="8" xr:uid="{EB471AB8-3D82-4AFD-821E-8059C6267FAF}"/>
    <cellStyle name="Normal 171" xfId="239" xr:uid="{34AD9127-DA08-4FB5-98A0-72B7813E27E2}"/>
    <cellStyle name="Normal 172" xfId="7258" xr:uid="{AEAE509C-7302-48DF-8611-2F6ED1398FA1}"/>
    <cellStyle name="Normal 18" xfId="318" xr:uid="{7669142E-964B-4627-8156-4347097C231A}"/>
    <cellStyle name="Normal 18 10" xfId="1077" xr:uid="{FC80A728-D65C-48E2-B6A6-C11E8B2FB73C}"/>
    <cellStyle name="Normal 18 10 2" xfId="3501" xr:uid="{65A55394-F82F-4AE1-8F05-D9EEB24521A6}"/>
    <cellStyle name="Normal 18 10 3" xfId="5604" xr:uid="{2808282E-1C47-4FDE-93D1-FF06CF96EC21}"/>
    <cellStyle name="Normal 18 11" xfId="1386" xr:uid="{0B0FE8A9-8159-442B-B8A4-E71B45D501F6}"/>
    <cellStyle name="Normal 18 11 2" xfId="3697" xr:uid="{07E36CFF-A0FA-4A2F-A411-6EA1C360575E}"/>
    <cellStyle name="Normal 18 11 3" xfId="5819" xr:uid="{29A9C851-70B7-4CF4-8077-B064AA194E5D}"/>
    <cellStyle name="Normal 18 12" xfId="1906" xr:uid="{5EB38C2E-4088-4DC7-B324-4CB4DA9884BC}"/>
    <cellStyle name="Normal 18 12 2" xfId="4005" xr:uid="{CC1E7DE5-ADFD-4CEC-AF0E-917AB838B931}"/>
    <cellStyle name="Normal 18 12 3" xfId="6169" xr:uid="{B023D18D-77B3-43EE-886A-CAEB469D64BB}"/>
    <cellStyle name="Normal 18 13" xfId="2216" xr:uid="{809D5643-4C08-4074-B5C8-E17F9908EC99}"/>
    <cellStyle name="Normal 18 13 2" xfId="4313" xr:uid="{58E9D8FC-7C76-4569-8204-9F4A050D8A8B}"/>
    <cellStyle name="Normal 18 13 3" xfId="6477" xr:uid="{231429F3-B595-46F7-BBA3-5F093596DC53}"/>
    <cellStyle name="Normal 18 14" xfId="2526" xr:uid="{CFC06F83-79D1-49CC-B164-BBC112B7B1B4}"/>
    <cellStyle name="Normal 18 14 2" xfId="4619" xr:uid="{27C5CCEC-179B-4549-AEA9-7BC14B9BD2AB}"/>
    <cellStyle name="Normal 18 14 3" xfId="6783" xr:uid="{1C32D99E-50CC-4554-A281-1277DF83EDA9}"/>
    <cellStyle name="Normal 18 15" xfId="2737" xr:uid="{FC0CCA74-6615-41BD-9026-51B6273BEED0}"/>
    <cellStyle name="Normal 18 15 2" xfId="4824" xr:uid="{D18A113E-E0A6-4888-BDA5-437BF2AB1230}"/>
    <cellStyle name="Normal 18 15 3" xfId="6988" xr:uid="{F4612500-4853-43E1-B358-49C34FF57DC8}"/>
    <cellStyle name="Normal 18 16" xfId="2976" xr:uid="{58D2455F-EDB8-4843-ADD0-ABD8F63CAEDB}"/>
    <cellStyle name="Normal 18 17" xfId="5056" xr:uid="{BFBEC7B4-7EBF-46C5-9B7F-BC8AAC3AB0F4}"/>
    <cellStyle name="Normal 18 2" xfId="338" xr:uid="{1B27DA51-A60C-4245-9509-2E608CE0DCD7}"/>
    <cellStyle name="Normal 18 2 10" xfId="2534" xr:uid="{677B3016-D135-413F-AD5C-CC4E7E53716E}"/>
    <cellStyle name="Normal 18 2 10 2" xfId="4627" xr:uid="{B040F460-8E85-4EA5-A658-CA5AC1C7629A}"/>
    <cellStyle name="Normal 18 2 10 3" xfId="6791" xr:uid="{4D0B8DCF-2FE2-48CD-9E74-65C244AD6549}"/>
    <cellStyle name="Normal 18 2 11" xfId="2746" xr:uid="{BBDEBB4D-27CC-4DB9-8F3A-A7B252665C9A}"/>
    <cellStyle name="Normal 18 2 11 2" xfId="4832" xr:uid="{E329BF9F-086B-4A67-84B3-1386A3FE0A1B}"/>
    <cellStyle name="Normal 18 2 11 3" xfId="6996" xr:uid="{7211A94E-CA65-45E3-8243-609862D40E83}"/>
    <cellStyle name="Normal 18 2 12" xfId="2983" xr:uid="{34FE727A-72DE-4DCF-95B8-7EDCAEE36004}"/>
    <cellStyle name="Normal 18 2 13" xfId="5063" xr:uid="{279FB2ED-9569-4FDF-B895-429C7A1CDB35}"/>
    <cellStyle name="Normal 18 2 2" xfId="553" xr:uid="{2E126EA1-8D06-47CE-8D4D-1E781B537F79}"/>
    <cellStyle name="Normal 18 2 2 10" xfId="2777" xr:uid="{9A932443-A780-401F-9F63-2DA00A69CFD6}"/>
    <cellStyle name="Normal 18 2 2 10 2" xfId="4862" xr:uid="{1F4F2B0B-C343-4552-956E-944891ECA1DC}"/>
    <cellStyle name="Normal 18 2 2 10 3" xfId="7026" xr:uid="{2B443111-224E-47FA-8BB3-CB9D1983127B}"/>
    <cellStyle name="Normal 18 2 2 11" xfId="3039" xr:uid="{34A8A43F-AC9A-45E1-8E8D-E5604F39AC1E}"/>
    <cellStyle name="Normal 18 2 2 12" xfId="5136" xr:uid="{F84554A4-62AE-4D16-B0A8-868C68752AD9}"/>
    <cellStyle name="Normal 18 2 2 2" xfId="702" xr:uid="{DB877986-96D9-48C9-AACB-F1593C64888F}"/>
    <cellStyle name="Normal 18 2 2 2 10" xfId="5261" xr:uid="{F77E6FAA-31FF-4559-8C9C-831B3E22946A}"/>
    <cellStyle name="Normal 18 2 2 2 2" xfId="1014" xr:uid="{68AD49F1-D031-49E3-82CF-1146BA5F11F1}"/>
    <cellStyle name="Normal 18 2 2 2 2 2" xfId="3454" xr:uid="{28A3F082-250E-4401-8410-CFD2A78CC5D5}"/>
    <cellStyle name="Normal 18 2 2 2 2 3" xfId="5557" xr:uid="{95FE8816-7379-4DE1-B3CC-FFA3E8CB1AE5}"/>
    <cellStyle name="Normal 18 2 2 2 3" xfId="1332" xr:uid="{EE90C167-6CE1-4C6F-8CCE-2BA54BFF4FD6}"/>
    <cellStyle name="Normal 18 2 2 2 3 2" xfId="3668" xr:uid="{E47356BE-408C-424B-8A1E-7CB924FDDD07}"/>
    <cellStyle name="Normal 18 2 2 2 3 3" xfId="5786" xr:uid="{8C036C3F-4DBA-4828-A577-826CAB5D9AD0}"/>
    <cellStyle name="Normal 18 2 2 2 4" xfId="1647" xr:uid="{B83CB0F4-4CD5-4662-A4EA-DB07BF93EFCF}"/>
    <cellStyle name="Normal 18 2 2 2 4 2" xfId="3949" xr:uid="{60444A19-121F-4994-AB8E-B829CBEE239E}"/>
    <cellStyle name="Normal 18 2 2 2 4 3" xfId="6072" xr:uid="{E4C8002A-2875-4B26-91C3-478CD8B5FE98}"/>
    <cellStyle name="Normal 18 2 2 2 5" xfId="2158" xr:uid="{FDF9B842-A84D-409B-9EAF-4E0D4ED09DD0}"/>
    <cellStyle name="Normal 18 2 2 2 5 2" xfId="4257" xr:uid="{88BA3F2F-7814-42E8-9BDE-55A4B40186ED}"/>
    <cellStyle name="Normal 18 2 2 2 5 3" xfId="6421" xr:uid="{F6728765-F53A-4D0E-80B6-79F21DB9BB74}"/>
    <cellStyle name="Normal 18 2 2 2 6" xfId="2468" xr:uid="{3C8C1902-A58C-469B-99D2-177F74F4BA50}"/>
    <cellStyle name="Normal 18 2 2 2 6 2" xfId="4565" xr:uid="{2D8ACDEF-926C-40B4-9ED6-A202D096F387}"/>
    <cellStyle name="Normal 18 2 2 2 6 3" xfId="6729" xr:uid="{91FDE869-8BB4-49DC-9160-B42FBF3E1016}"/>
    <cellStyle name="Normal 18 2 2 2 7" xfId="2693" xr:uid="{046EF3B1-64CE-436A-8E26-5DCE30B61900}"/>
    <cellStyle name="Normal 18 2 2 2 7 2" xfId="4786" xr:uid="{5A51F921-3DE2-4580-8112-15BFBBDEAE22}"/>
    <cellStyle name="Normal 18 2 2 2 7 3" xfId="6950" xr:uid="{4452F542-ED05-43FA-8AA0-0A65C7C631B4}"/>
    <cellStyle name="Normal 18 2 2 2 8" xfId="2906" xr:uid="{2361B123-5137-49AC-9C43-ED6DCB702B41}"/>
    <cellStyle name="Normal 18 2 2 2 8 2" xfId="4991" xr:uid="{1EB726E7-6038-4854-BF02-486544FDBD90}"/>
    <cellStyle name="Normal 18 2 2 2 8 3" xfId="7155" xr:uid="{880551E6-FDC5-4FA0-950E-68EFD3EE71E5}"/>
    <cellStyle name="Normal 18 2 2 2 9" xfId="3161" xr:uid="{2B2CCBBA-8B35-47A7-993F-5C240052CBE3}"/>
    <cellStyle name="Normal 18 2 2 3" xfId="910" xr:uid="{329B6804-B061-4F95-8CFD-AEF4A5A10CDA}"/>
    <cellStyle name="Normal 18 2 2 3 2" xfId="1228" xr:uid="{5A065617-8111-4CD8-A2B2-D56A0C410153}"/>
    <cellStyle name="Normal 18 2 2 3 2 2" xfId="3601" xr:uid="{091025DC-8811-45D4-84BA-4C301840E37D}"/>
    <cellStyle name="Normal 18 2 2 3 2 3" xfId="5713" xr:uid="{F29F27D6-E1A8-41D7-B3B0-D6573B47B488}"/>
    <cellStyle name="Normal 18 2 2 3 3" xfId="1543" xr:uid="{8359A464-123C-4D6A-A354-99E9537A70B1}"/>
    <cellStyle name="Normal 18 2 2 3 3 2" xfId="3845" xr:uid="{8F8607FF-3519-4256-84B9-8E09942B02DE}"/>
    <cellStyle name="Normal 18 2 2 3 3 3" xfId="5968" xr:uid="{2302283E-7E76-4EF2-8365-A3B283C94E95}"/>
    <cellStyle name="Normal 18 2 2 3 4" xfId="2054" xr:uid="{42D8406C-7C03-4A6F-A1B5-507CCABC687A}"/>
    <cellStyle name="Normal 18 2 2 3 4 2" xfId="4153" xr:uid="{CE69816A-07E9-4AF8-A03C-FD2D5C642843}"/>
    <cellStyle name="Normal 18 2 2 3 4 3" xfId="6317" xr:uid="{FBB1543C-0C0B-4E27-A5C3-9984AA68EF3D}"/>
    <cellStyle name="Normal 18 2 2 3 5" xfId="2364" xr:uid="{9E77684A-6EC2-4029-8CC1-7AFF166B6AB1}"/>
    <cellStyle name="Normal 18 2 2 3 5 2" xfId="4461" xr:uid="{249FC8C6-6B4E-47F2-AFA6-600C38DCA290}"/>
    <cellStyle name="Normal 18 2 2 3 5 3" xfId="6625" xr:uid="{3AD7E745-89B8-4F07-A54B-9B905873D2CF}"/>
    <cellStyle name="Normal 18 2 2 3 6" xfId="2626" xr:uid="{883A467A-B294-4AC6-8123-40C6389AA318}"/>
    <cellStyle name="Normal 18 2 2 3 6 2" xfId="4719" xr:uid="{4C37833A-7B7E-4521-A02B-0F23EDC70B9A}"/>
    <cellStyle name="Normal 18 2 2 3 6 3" xfId="6883" xr:uid="{65051980-040B-4D2D-88BE-3DD211E74B8F}"/>
    <cellStyle name="Normal 18 2 2 3 7" xfId="2839" xr:uid="{DDD4C6E8-ABB6-482C-A7AC-855B4E7D4ADA}"/>
    <cellStyle name="Normal 18 2 2 3 7 2" xfId="4924" xr:uid="{8E498D64-0970-4850-9773-C6505936B757}"/>
    <cellStyle name="Normal 18 2 2 3 7 3" xfId="7088" xr:uid="{742C65D8-E555-4357-B24E-0753D6BA64A0}"/>
    <cellStyle name="Normal 18 2 2 3 8" xfId="3350" xr:uid="{B4A3BCBC-1EDD-44FC-BCF1-A715AC9B322F}"/>
    <cellStyle name="Normal 18 2 2 3 9" xfId="5453" xr:uid="{5BC23D1E-646A-4F45-9E58-7F77768E831D}"/>
    <cellStyle name="Normal 18 2 2 4" xfId="825" xr:uid="{050FADEB-76DA-4323-B60F-673F3B47CD2E}"/>
    <cellStyle name="Normal 18 2 2 4 2" xfId="3273" xr:uid="{204DA12D-7E05-4838-B54B-ECB237212F98}"/>
    <cellStyle name="Normal 18 2 2 4 3" xfId="5373" xr:uid="{6B2FC3E9-AA6C-46CB-8704-D9611163E01E}"/>
    <cellStyle name="Normal 18 2 2 5" xfId="1151" xr:uid="{07102D19-3122-4E71-9F27-6F8F3519F18F}"/>
    <cellStyle name="Normal 18 2 2 5 2" xfId="3539" xr:uid="{ED2CB67D-BCFE-43D6-A445-2208FD775D6A}"/>
    <cellStyle name="Normal 18 2 2 5 3" xfId="5647" xr:uid="{B6BB0ED4-E61B-4921-AAEE-19580992B8AF}"/>
    <cellStyle name="Normal 18 2 2 6" xfId="1464" xr:uid="{20817618-32DA-4D5D-8C0A-36E1603417B3}"/>
    <cellStyle name="Normal 18 2 2 6 2" xfId="3768" xr:uid="{571E7047-9810-4E97-8C77-008565187245}"/>
    <cellStyle name="Normal 18 2 2 6 3" xfId="5891" xr:uid="{BA673ACB-6561-4FF8-A37D-4A183DBE768A}"/>
    <cellStyle name="Normal 18 2 2 7" xfId="1977" xr:uid="{FCA11F17-3FE4-4D1C-BE50-0BB44A9A664A}"/>
    <cellStyle name="Normal 18 2 2 7 2" xfId="4076" xr:uid="{10834D6B-ADB1-4095-B326-876BACD45464}"/>
    <cellStyle name="Normal 18 2 2 7 3" xfId="6240" xr:uid="{96F8F838-EBD6-4607-9509-19D430A84DC8}"/>
    <cellStyle name="Normal 18 2 2 8" xfId="2287" xr:uid="{5DBB183F-49BF-49A7-ABD7-8474FAA11A5B}"/>
    <cellStyle name="Normal 18 2 2 8 2" xfId="4384" xr:uid="{732DDDA8-D6F2-49BC-8E2D-88DCE1E00A1F}"/>
    <cellStyle name="Normal 18 2 2 8 3" xfId="6548" xr:uid="{110DED00-5686-4F65-8AB1-75565B83F465}"/>
    <cellStyle name="Normal 18 2 2 9" xfId="2564" xr:uid="{6EE4CAAC-4820-43A5-84D3-C2D017F2E220}"/>
    <cellStyle name="Normal 18 2 2 9 2" xfId="4657" xr:uid="{1F541CCE-730E-41B9-98CE-6810987B16A6}"/>
    <cellStyle name="Normal 18 2 2 9 3" xfId="6821" xr:uid="{A52EFD9B-598A-4F24-95F0-EC6F9AF98689}"/>
    <cellStyle name="Normal 18 2 3" xfId="642" xr:uid="{3D91DE1F-42D5-4BDA-BEED-882EBB073B40}"/>
    <cellStyle name="Normal 18 2 3 10" xfId="5206" xr:uid="{F1B879B6-DBCB-4380-BC57-51EEA73FF90E}"/>
    <cellStyle name="Normal 18 2 3 2" xfId="960" xr:uid="{F151D12A-EDD9-497A-A081-71522E2583B2}"/>
    <cellStyle name="Normal 18 2 3 2 2" xfId="3400" xr:uid="{17791E7A-3F1E-493E-855E-C158CA14BF64}"/>
    <cellStyle name="Normal 18 2 3 2 3" xfId="5503" xr:uid="{87D181EF-E331-4398-A257-86C74F681635}"/>
    <cellStyle name="Normal 18 2 3 3" xfId="1278" xr:uid="{872BB288-11D9-42EE-84AB-45672060C828}"/>
    <cellStyle name="Normal 18 2 3 3 2" xfId="3638" xr:uid="{F2B13594-0154-4FE9-A32F-6782EE9CACD9}"/>
    <cellStyle name="Normal 18 2 3 3 3" xfId="5751" xr:uid="{232B06E2-33A6-4F77-8BDA-79C5FC1D6980}"/>
    <cellStyle name="Normal 18 2 3 4" xfId="1593" xr:uid="{E128E878-3516-460A-947B-4A11AB0A323F}"/>
    <cellStyle name="Normal 18 2 3 4 2" xfId="3895" xr:uid="{C1693254-D44A-4B47-8166-9CC68C8050BE}"/>
    <cellStyle name="Normal 18 2 3 4 3" xfId="6018" xr:uid="{2FFA3A84-20B1-4ABB-B432-85A746E8C7D1}"/>
    <cellStyle name="Normal 18 2 3 5" xfId="2104" xr:uid="{4422F738-2E84-48B9-968B-F257AEE19B1B}"/>
    <cellStyle name="Normal 18 2 3 5 2" xfId="4203" xr:uid="{88B41DD3-7069-4887-906E-F91869092F2E}"/>
    <cellStyle name="Normal 18 2 3 5 3" xfId="6367" xr:uid="{A360BAA2-D9F4-4A87-B176-C64E001ECFC5}"/>
    <cellStyle name="Normal 18 2 3 6" xfId="2414" xr:uid="{68A2B98B-4CFE-45E8-BE72-B8F2F4A9CE19}"/>
    <cellStyle name="Normal 18 2 3 6 2" xfId="4511" xr:uid="{8E34703C-79AF-4C85-B552-F0E4AFAFD38F}"/>
    <cellStyle name="Normal 18 2 3 6 3" xfId="6675" xr:uid="{88A6D6A4-960A-41C4-B05B-6B8B7A637C1A}"/>
    <cellStyle name="Normal 18 2 3 7" xfId="2663" xr:uid="{FEF963E8-2B7F-497C-B66A-78B7E1D35A0C}"/>
    <cellStyle name="Normal 18 2 3 7 2" xfId="4756" xr:uid="{B1422C0B-F9ED-496A-B5ED-A5C07E578043}"/>
    <cellStyle name="Normal 18 2 3 7 3" xfId="6920" xr:uid="{5DAD912C-6050-4512-B86F-2F0DEEDB7D0F}"/>
    <cellStyle name="Normal 18 2 3 8" xfId="2876" xr:uid="{00AA0939-7C10-4A95-AC20-BBB1579B5767}"/>
    <cellStyle name="Normal 18 2 3 8 2" xfId="4961" xr:uid="{891053F7-0B8B-4A4E-8D8F-BB314FCA184B}"/>
    <cellStyle name="Normal 18 2 3 8 3" xfId="7125" xr:uid="{D8C0F239-BCA0-41B7-8A05-A4B1603ACCE3}"/>
    <cellStyle name="Normal 18 2 3 9" xfId="3107" xr:uid="{681D1D94-0F36-4CE5-8F19-F88CC334AF62}"/>
    <cellStyle name="Normal 18 2 4" xfId="878" xr:uid="{746CB078-03D7-44C2-8A33-D737CEC94060}"/>
    <cellStyle name="Normal 18 2 4 2" xfId="1196" xr:uid="{3942F70B-9E22-4097-93C3-8CB379664DD1}"/>
    <cellStyle name="Normal 18 2 4 2 2" xfId="3569" xr:uid="{3D032D40-248E-43BC-88A6-BF9EC4901E4B}"/>
    <cellStyle name="Normal 18 2 4 2 3" xfId="5681" xr:uid="{17A2C6DE-A8CD-4C18-A5AF-014B4D4F7674}"/>
    <cellStyle name="Normal 18 2 4 3" xfId="1511" xr:uid="{936BB7C7-20D7-406D-B219-C2D22758C2CA}"/>
    <cellStyle name="Normal 18 2 4 3 2" xfId="3813" xr:uid="{C49E4FD8-3A2B-4E73-A40C-5CA91D34F68C}"/>
    <cellStyle name="Normal 18 2 4 3 3" xfId="5936" xr:uid="{7E64238B-038C-45AD-8E00-AC2900758A61}"/>
    <cellStyle name="Normal 18 2 4 4" xfId="2022" xr:uid="{568E3BFE-73BB-4901-A80B-ED4A8F81BD38}"/>
    <cellStyle name="Normal 18 2 4 4 2" xfId="4121" xr:uid="{E4BB1698-01D1-4984-B18B-763BF6FB0FBB}"/>
    <cellStyle name="Normal 18 2 4 4 3" xfId="6285" xr:uid="{D0C0F269-9A5E-4783-9C77-471533FE43B9}"/>
    <cellStyle name="Normal 18 2 4 5" xfId="2332" xr:uid="{5DBD7F64-32A3-438C-B394-CC3BBD794353}"/>
    <cellStyle name="Normal 18 2 4 5 2" xfId="4429" xr:uid="{C9ECF44A-0693-475A-B176-72F9C0ED497D}"/>
    <cellStyle name="Normal 18 2 4 5 3" xfId="6593" xr:uid="{7EDF6E5F-6D48-4894-8A6E-9A477C5A1735}"/>
    <cellStyle name="Normal 18 2 4 6" xfId="2594" xr:uid="{04C88F9A-3B38-4404-8330-42610B298848}"/>
    <cellStyle name="Normal 18 2 4 6 2" xfId="4687" xr:uid="{F0BAABDE-FA4D-4A1B-9034-438F074EA153}"/>
    <cellStyle name="Normal 18 2 4 6 3" xfId="6851" xr:uid="{4C9E975F-2206-4005-9FD8-08778A76DD69}"/>
    <cellStyle name="Normal 18 2 4 7" xfId="2807" xr:uid="{00FCD18C-BC9F-4274-9DA3-41910569D847}"/>
    <cellStyle name="Normal 18 2 4 7 2" xfId="4892" xr:uid="{4407A303-97DF-4900-B304-71DE7405B8CA}"/>
    <cellStyle name="Normal 18 2 4 7 3" xfId="7056" xr:uid="{D95ABB14-223A-40E4-9DF0-4D1E93B07F1D}"/>
    <cellStyle name="Normal 18 2 4 8" xfId="3318" xr:uid="{33001466-3EB8-47A4-90E6-0F73D0B1B9CF}"/>
    <cellStyle name="Normal 18 2 4 9" xfId="5421" xr:uid="{B8C631E6-E125-4BFE-BCD6-904F22865028}"/>
    <cellStyle name="Normal 18 2 5" xfId="771" xr:uid="{F3E7869A-3B1A-4878-8658-A0735DDA8B22}"/>
    <cellStyle name="Normal 18 2 5 2" xfId="3219" xr:uid="{34787BC9-53FB-4EE1-8B0F-B133ED84C020}"/>
    <cellStyle name="Normal 18 2 5 3" xfId="5319" xr:uid="{A2AE2006-8D71-46AA-898A-42D33FF8AA21}"/>
    <cellStyle name="Normal 18 2 6" xfId="1095" xr:uid="{9062A1B0-C555-4244-B52E-910853F8CF78}"/>
    <cellStyle name="Normal 18 2 6 2" xfId="3509" xr:uid="{2660E20D-A82B-4A7D-99E2-FC3D299B33EB}"/>
    <cellStyle name="Normal 18 2 6 3" xfId="5612" xr:uid="{33243838-D9D0-4330-BC83-52FAEB783177}"/>
    <cellStyle name="Normal 18 2 7" xfId="1408" xr:uid="{7113E495-0334-43AA-99FA-490B5630884F}"/>
    <cellStyle name="Normal 18 2 7 2" xfId="3714" xr:uid="{4EDB902B-6E7D-496D-BCF1-54CAE1CC7D5C}"/>
    <cellStyle name="Normal 18 2 7 3" xfId="5837" xr:uid="{CD9C19FB-16BB-4588-AD2C-A9DB4C700D28}"/>
    <cellStyle name="Normal 18 2 8" xfId="1923" xr:uid="{A422F43B-E804-4CE1-8AA1-E300330ECEE0}"/>
    <cellStyle name="Normal 18 2 8 2" xfId="4022" xr:uid="{B1104E4E-FA4E-4876-9998-1A682F85791A}"/>
    <cellStyle name="Normal 18 2 8 3" xfId="6186" xr:uid="{17B7425E-8273-4D07-8C91-BA531F101391}"/>
    <cellStyle name="Normal 18 2 9" xfId="2233" xr:uid="{AE2D43C8-892C-4BE3-91BB-2D0274E20545}"/>
    <cellStyle name="Normal 18 2 9 2" xfId="4330" xr:uid="{B12346F6-92DE-4C3C-B9C1-81A7B633754D}"/>
    <cellStyle name="Normal 18 2 9 3" xfId="6494" xr:uid="{9356A933-9933-45CD-A9B0-D7BC6D4EB6B1}"/>
    <cellStyle name="Normal 18 3" xfId="351" xr:uid="{4F855B4E-4C39-42A3-B2BF-5AF129F80A17}"/>
    <cellStyle name="Normal 18 3 10" xfId="2540" xr:uid="{A413EF15-6859-45F9-9F9C-C6444AABC922}"/>
    <cellStyle name="Normal 18 3 10 2" xfId="4633" xr:uid="{7D71CC6D-0B13-4442-896A-9957A5EEDD0E}"/>
    <cellStyle name="Normal 18 3 10 3" xfId="6797" xr:uid="{2EF08085-53BB-4125-90B8-B4901D95EBA7}"/>
    <cellStyle name="Normal 18 3 11" xfId="2752" xr:uid="{1D7C8B57-65B8-4AEE-BE90-9BB6D4D1E055}"/>
    <cellStyle name="Normal 18 3 11 2" xfId="4838" xr:uid="{73476B23-1862-46B6-8558-FCCA9CA9FAC5}"/>
    <cellStyle name="Normal 18 3 11 3" xfId="7002" xr:uid="{C4C9BE29-50D5-4762-9A23-AA16A2DF67DF}"/>
    <cellStyle name="Normal 18 3 12" xfId="2993" xr:uid="{C9C341F8-0881-47FD-B416-B3A1D971A230}"/>
    <cellStyle name="Normal 18 3 13" xfId="5073" xr:uid="{593124E3-3FAA-40E0-9EAE-8B960A258FCD}"/>
    <cellStyle name="Normal 18 3 2" xfId="563" xr:uid="{5922E643-C2CA-42DB-AE20-FBF3D15C6CAC}"/>
    <cellStyle name="Normal 18 3 2 10" xfId="2783" xr:uid="{33FCB185-8D55-4FF1-BF84-81621009D364}"/>
    <cellStyle name="Normal 18 3 2 10 2" xfId="4868" xr:uid="{CF688C28-D6FC-4862-AB31-0F4884F2D02E}"/>
    <cellStyle name="Normal 18 3 2 10 3" xfId="7032" xr:uid="{429B00A9-E4DC-4E8C-951F-34BFCB6A9A6D}"/>
    <cellStyle name="Normal 18 3 2 11" xfId="3049" xr:uid="{A48DD896-6764-4C35-B3D5-7475CAFD7393}"/>
    <cellStyle name="Normal 18 3 2 12" xfId="5146" xr:uid="{CBE2DD20-E943-4CD5-B90E-59498633ECE9}"/>
    <cellStyle name="Normal 18 3 2 2" xfId="712" xr:uid="{8B0EDE29-4EA0-4226-AA34-4452BBB0EAFA}"/>
    <cellStyle name="Normal 18 3 2 2 10" xfId="5271" xr:uid="{5BDBDA9A-DD72-4686-834E-0BB06DD6F735}"/>
    <cellStyle name="Normal 18 3 2 2 2" xfId="1024" xr:uid="{F1820A02-F892-4B27-99C2-0392E822EA75}"/>
    <cellStyle name="Normal 18 3 2 2 2 2" xfId="3464" xr:uid="{BBD6C07F-3066-4341-A29D-FACAACF2CCBE}"/>
    <cellStyle name="Normal 18 3 2 2 2 3" xfId="5567" xr:uid="{DE5B421C-49B2-4E60-A6A5-6DFA9573B896}"/>
    <cellStyle name="Normal 18 3 2 2 3" xfId="1342" xr:uid="{B627F598-7C23-418D-B022-DCD90DB28476}"/>
    <cellStyle name="Normal 18 3 2 2 3 2" xfId="3674" xr:uid="{37385E8E-A96B-4380-A0B4-792FA66B779C}"/>
    <cellStyle name="Normal 18 3 2 2 3 3" xfId="5792" xr:uid="{C44B18D1-702A-42BF-9EF5-DCC905828036}"/>
    <cellStyle name="Normal 18 3 2 2 4" xfId="1657" xr:uid="{136835A8-61FB-4243-B076-C0B4CA7775A9}"/>
    <cellStyle name="Normal 18 3 2 2 4 2" xfId="3959" xr:uid="{00F7A3C1-63AA-4579-8C58-B54194CCFF4A}"/>
    <cellStyle name="Normal 18 3 2 2 4 3" xfId="6082" xr:uid="{EAD64898-61F1-4B17-8B28-228F9ECDF893}"/>
    <cellStyle name="Normal 18 3 2 2 5" xfId="2168" xr:uid="{41AD384A-8A87-4DE5-B4C5-0B0F8B48EBFE}"/>
    <cellStyle name="Normal 18 3 2 2 5 2" xfId="4267" xr:uid="{C9063DA7-554A-435A-AA7D-0EF4B0885729}"/>
    <cellStyle name="Normal 18 3 2 2 5 3" xfId="6431" xr:uid="{62A8BC26-0880-4E32-8299-55521B10CCD4}"/>
    <cellStyle name="Normal 18 3 2 2 6" xfId="2478" xr:uid="{729F8850-C8F8-499A-80E2-0BAE4010312D}"/>
    <cellStyle name="Normal 18 3 2 2 6 2" xfId="4575" xr:uid="{A65CE81B-C413-46AB-AFA1-0F02CEA655AD}"/>
    <cellStyle name="Normal 18 3 2 2 6 3" xfId="6739" xr:uid="{C6BA92F4-8AC3-4A32-9595-80652D43E16C}"/>
    <cellStyle name="Normal 18 3 2 2 7" xfId="2699" xr:uid="{DB6A07E9-7077-40DF-B7CC-E8D83E3261FB}"/>
    <cellStyle name="Normal 18 3 2 2 7 2" xfId="4792" xr:uid="{A9A5C0EF-8CBB-470A-9E1F-C5879FDA798E}"/>
    <cellStyle name="Normal 18 3 2 2 7 3" xfId="6956" xr:uid="{1CFB0620-0C4E-4CA6-93E1-F8AFE5B437B8}"/>
    <cellStyle name="Normal 18 3 2 2 8" xfId="2912" xr:uid="{F82A16D7-EF2B-4F30-88EE-A073E7DA8EB0}"/>
    <cellStyle name="Normal 18 3 2 2 8 2" xfId="4997" xr:uid="{5B9CD424-7B99-45CB-B965-22C1928D95FF}"/>
    <cellStyle name="Normal 18 3 2 2 8 3" xfId="7161" xr:uid="{EDBB9089-DA68-4BD9-A365-9CB45C8F6C17}"/>
    <cellStyle name="Normal 18 3 2 2 9" xfId="3171" xr:uid="{9D6C404F-F8D8-4170-AC50-6FCEFA899B27}"/>
    <cellStyle name="Normal 18 3 2 3" xfId="916" xr:uid="{E8C04605-1BFA-4F48-8A27-4FC56E4BED5B}"/>
    <cellStyle name="Normal 18 3 2 3 2" xfId="1234" xr:uid="{A9E46938-B871-4CF5-840C-20DF8BFB5B35}"/>
    <cellStyle name="Normal 18 3 2 3 2 2" xfId="3607" xr:uid="{5C92DA76-F4B9-4DF6-8C8B-80030C97F65B}"/>
    <cellStyle name="Normal 18 3 2 3 2 3" xfId="5719" xr:uid="{196E02E9-FE40-4012-BF73-DE62488C0877}"/>
    <cellStyle name="Normal 18 3 2 3 3" xfId="1549" xr:uid="{CB5D23C2-5DB5-4B8B-B27B-257082B1CB53}"/>
    <cellStyle name="Normal 18 3 2 3 3 2" xfId="3851" xr:uid="{E8BD3ED4-D943-46E7-9948-376A232263F1}"/>
    <cellStyle name="Normal 18 3 2 3 3 3" xfId="5974" xr:uid="{6C16A809-B510-45E5-A691-C8DA8B6F73C2}"/>
    <cellStyle name="Normal 18 3 2 3 4" xfId="2060" xr:uid="{D0F10FC7-25B8-46CD-8080-5EC77A853A7E}"/>
    <cellStyle name="Normal 18 3 2 3 4 2" xfId="4159" xr:uid="{73E9DAEE-A03D-4C92-BCC8-614E663F6EC3}"/>
    <cellStyle name="Normal 18 3 2 3 4 3" xfId="6323" xr:uid="{4A5FA2F9-CD39-4036-A614-D7960523E115}"/>
    <cellStyle name="Normal 18 3 2 3 5" xfId="2370" xr:uid="{D23E75AA-7581-4268-99B2-06B9DB3DDCB8}"/>
    <cellStyle name="Normal 18 3 2 3 5 2" xfId="4467" xr:uid="{C1150C65-5C8F-44FB-AB5B-DCD972D50B1F}"/>
    <cellStyle name="Normal 18 3 2 3 5 3" xfId="6631" xr:uid="{8A3D894B-7C33-4A6C-905A-E7E11E140AAB}"/>
    <cellStyle name="Normal 18 3 2 3 6" xfId="2632" xr:uid="{C4BB99EB-24C5-42E8-A3F5-68B96C6D5E37}"/>
    <cellStyle name="Normal 18 3 2 3 6 2" xfId="4725" xr:uid="{13637B4F-0104-4509-8256-E3938BAE298D}"/>
    <cellStyle name="Normal 18 3 2 3 6 3" xfId="6889" xr:uid="{7D687D6C-2ADD-4538-93CC-BF25A83D75D4}"/>
    <cellStyle name="Normal 18 3 2 3 7" xfId="2845" xr:uid="{4A64F93D-90E3-491C-9F92-D0B23DD75771}"/>
    <cellStyle name="Normal 18 3 2 3 7 2" xfId="4930" xr:uid="{6C4606D3-01AD-4A55-BF73-19842391736A}"/>
    <cellStyle name="Normal 18 3 2 3 7 3" xfId="7094" xr:uid="{F2A2543C-F23C-44C6-AA5E-E2E8AAEB4497}"/>
    <cellStyle name="Normal 18 3 2 3 8" xfId="3356" xr:uid="{00821DC3-90B2-44B9-A7AD-6CEACA48C45B}"/>
    <cellStyle name="Normal 18 3 2 3 9" xfId="5459" xr:uid="{C287FD8D-B673-44C7-8170-7AF41F96D1AD}"/>
    <cellStyle name="Normal 18 3 2 4" xfId="835" xr:uid="{2579C0E9-9C2E-4885-BD7A-E3FAF1182ECF}"/>
    <cellStyle name="Normal 18 3 2 4 2" xfId="3283" xr:uid="{9FDF3F9A-33C3-4DB1-A1C8-8BBB790BE0C7}"/>
    <cellStyle name="Normal 18 3 2 4 3" xfId="5383" xr:uid="{3B648AAE-3DAB-4B8E-98A6-DFB267897A09}"/>
    <cellStyle name="Normal 18 3 2 5" xfId="1161" xr:uid="{0557C0B9-949A-4A22-8D7E-378A6D9A1BF3}"/>
    <cellStyle name="Normal 18 3 2 5 2" xfId="3545" xr:uid="{C07A55A4-45B6-4719-91C8-D4A976B01999}"/>
    <cellStyle name="Normal 18 3 2 5 3" xfId="5654" xr:uid="{39ADEF08-0D1C-430A-95D7-6D50406D5D5D}"/>
    <cellStyle name="Normal 18 3 2 6" xfId="1474" xr:uid="{644146C6-804B-4F76-940E-2B28A69C094E}"/>
    <cellStyle name="Normal 18 3 2 6 2" xfId="3778" xr:uid="{F95F6A0E-4DB2-45C1-B7FA-1C3E259092C9}"/>
    <cellStyle name="Normal 18 3 2 6 3" xfId="5901" xr:uid="{BF65ADEC-02BE-479D-BF41-55F043F30369}"/>
    <cellStyle name="Normal 18 3 2 7" xfId="1987" xr:uid="{67DA7DB8-CC0E-4355-BC94-88DD2A6DC479}"/>
    <cellStyle name="Normal 18 3 2 7 2" xfId="4086" xr:uid="{AD06D09B-407F-4534-B364-9255856CD274}"/>
    <cellStyle name="Normal 18 3 2 7 3" xfId="6250" xr:uid="{1689E14B-703A-4ADA-8862-089339C522C8}"/>
    <cellStyle name="Normal 18 3 2 8" xfId="2297" xr:uid="{5E192F34-410A-40A7-B048-ACFD2E9A26AE}"/>
    <cellStyle name="Normal 18 3 2 8 2" xfId="4394" xr:uid="{ED19417D-19E8-453C-9118-A315896DDCB0}"/>
    <cellStyle name="Normal 18 3 2 8 3" xfId="6558" xr:uid="{1893C87A-42A3-4810-AC28-B32D532E0FA8}"/>
    <cellStyle name="Normal 18 3 2 9" xfId="2570" xr:uid="{5EFD7692-B21E-4563-8816-565323836A93}"/>
    <cellStyle name="Normal 18 3 2 9 2" xfId="4663" xr:uid="{4B7BD955-36C4-4CA0-80AA-412ED02E3875}"/>
    <cellStyle name="Normal 18 3 2 9 3" xfId="6827" xr:uid="{482A9616-3C25-4E1A-8478-B45124C58257}"/>
    <cellStyle name="Normal 18 3 3" xfId="652" xr:uid="{D797B763-5C14-4EDA-AC0D-008873C22400}"/>
    <cellStyle name="Normal 18 3 3 10" xfId="5216" xr:uid="{68CFE9EB-CFA3-46B1-8D29-5152DF64884C}"/>
    <cellStyle name="Normal 18 3 3 2" xfId="970" xr:uid="{9C68AD28-B163-4BED-8873-13B14CA68575}"/>
    <cellStyle name="Normal 18 3 3 2 2" xfId="3410" xr:uid="{9C47CAFA-1FFA-412B-AB61-FDEB74A81DC1}"/>
    <cellStyle name="Normal 18 3 3 2 3" xfId="5513" xr:uid="{C1F50B21-A227-4FB1-961D-657A0A687366}"/>
    <cellStyle name="Normal 18 3 3 3" xfId="1288" xr:uid="{60E4F18B-65A5-4326-8CD6-2FBE48F7E6C4}"/>
    <cellStyle name="Normal 18 3 3 3 2" xfId="3644" xr:uid="{EA358746-8272-4BB4-9E57-A5D004D0137D}"/>
    <cellStyle name="Normal 18 3 3 3 3" xfId="5758" xr:uid="{E63EF289-8D57-40E7-863D-CCB3A6F5F643}"/>
    <cellStyle name="Normal 18 3 3 4" xfId="1603" xr:uid="{C2911228-F95B-4687-9605-98471C6BEF96}"/>
    <cellStyle name="Normal 18 3 3 4 2" xfId="3905" xr:uid="{B97F6184-F4A1-4C95-8BA2-3416EAD2B2D2}"/>
    <cellStyle name="Normal 18 3 3 4 3" xfId="6028" xr:uid="{A45FE394-7439-4C4F-B7D8-50B1DF1C58EB}"/>
    <cellStyle name="Normal 18 3 3 5" xfId="2114" xr:uid="{18E501A5-F6CD-4395-A3E4-6A433C62D540}"/>
    <cellStyle name="Normal 18 3 3 5 2" xfId="4213" xr:uid="{A13EF54A-1C8C-4BC4-A292-629872E58674}"/>
    <cellStyle name="Normal 18 3 3 5 3" xfId="6377" xr:uid="{3D29620C-A0E4-47E8-BA27-9F5A4A4C824A}"/>
    <cellStyle name="Normal 18 3 3 6" xfId="2424" xr:uid="{4BCB860C-3942-4C0B-9ABA-E633F8E7C118}"/>
    <cellStyle name="Normal 18 3 3 6 2" xfId="4521" xr:uid="{42D9969A-72C0-4E0A-95EE-7688BD4F3C0C}"/>
    <cellStyle name="Normal 18 3 3 6 3" xfId="6685" xr:uid="{32E3C3FF-7D68-45DF-95E3-2CB24DB93122}"/>
    <cellStyle name="Normal 18 3 3 7" xfId="2669" xr:uid="{8955CDEC-4B6C-4C66-8CAF-1D4436E66FAA}"/>
    <cellStyle name="Normal 18 3 3 7 2" xfId="4762" xr:uid="{BBD71049-B4B0-404B-AFBD-8B49F7E43234}"/>
    <cellStyle name="Normal 18 3 3 7 3" xfId="6926" xr:uid="{B36DD858-2D12-4452-ADC3-B770F0E4316F}"/>
    <cellStyle name="Normal 18 3 3 8" xfId="2882" xr:uid="{56897F08-403B-43E4-91F1-EAA9900536A8}"/>
    <cellStyle name="Normal 18 3 3 8 2" xfId="4967" xr:uid="{6CBB7738-7B90-4966-8F00-7EC43C1D2205}"/>
    <cellStyle name="Normal 18 3 3 8 3" xfId="7131" xr:uid="{FC748AEA-441B-448E-A5AD-D45E845765D7}"/>
    <cellStyle name="Normal 18 3 3 9" xfId="3117" xr:uid="{B67A9B58-85D9-4CFA-96E5-7708BDB268D8}"/>
    <cellStyle name="Normal 18 3 4" xfId="884" xr:uid="{C5035A4B-0C81-471D-BB12-443AC16720C5}"/>
    <cellStyle name="Normal 18 3 4 2" xfId="1202" xr:uid="{61B1B182-8CC0-44B1-8A30-0AB3A003DE5E}"/>
    <cellStyle name="Normal 18 3 4 2 2" xfId="3575" xr:uid="{7E6CC1EE-D4CF-4EEB-8376-B73BCC8F4519}"/>
    <cellStyle name="Normal 18 3 4 2 3" xfId="5687" xr:uid="{62034DAC-97ED-4487-9DD5-71A1047FA0BF}"/>
    <cellStyle name="Normal 18 3 4 3" xfId="1517" xr:uid="{75EBB46A-8EB9-4A8F-A017-8252AA036431}"/>
    <cellStyle name="Normal 18 3 4 3 2" xfId="3819" xr:uid="{19A4AC50-AE2F-48C8-AC06-422FB2BB5EDE}"/>
    <cellStyle name="Normal 18 3 4 3 3" xfId="5942" xr:uid="{C3574573-17FC-49C9-88C7-A38BFDB91672}"/>
    <cellStyle name="Normal 18 3 4 4" xfId="2028" xr:uid="{7FB87318-4EB0-4C37-9064-75237DE7988F}"/>
    <cellStyle name="Normal 18 3 4 4 2" xfId="4127" xr:uid="{E8A74D54-8453-4EA1-B80A-84050A130ACC}"/>
    <cellStyle name="Normal 18 3 4 4 3" xfId="6291" xr:uid="{8EF62E2C-A185-48C3-8390-8650E0A10152}"/>
    <cellStyle name="Normal 18 3 4 5" xfId="2338" xr:uid="{88113235-7729-40D5-B90A-24D9D928B262}"/>
    <cellStyle name="Normal 18 3 4 5 2" xfId="4435" xr:uid="{602700BD-8868-41E6-814A-BB78343A0981}"/>
    <cellStyle name="Normal 18 3 4 5 3" xfId="6599" xr:uid="{BA82C968-E802-4DE4-BDE3-15ADEA1E6176}"/>
    <cellStyle name="Normal 18 3 4 6" xfId="2600" xr:uid="{B2508197-9323-452B-85C6-32EDB7A5CDDA}"/>
    <cellStyle name="Normal 18 3 4 6 2" xfId="4693" xr:uid="{CD1F5E70-2646-407D-9051-DBF340343081}"/>
    <cellStyle name="Normal 18 3 4 6 3" xfId="6857" xr:uid="{07462398-673C-41CC-A567-148E2FBE6CBA}"/>
    <cellStyle name="Normal 18 3 4 7" xfId="2813" xr:uid="{6BA51AEF-93FC-4BCE-8A72-3C4945A092FA}"/>
    <cellStyle name="Normal 18 3 4 7 2" xfId="4898" xr:uid="{54F7178F-7194-4793-92C7-E18FFAC765E9}"/>
    <cellStyle name="Normal 18 3 4 7 3" xfId="7062" xr:uid="{73E71EA5-73C7-4751-BAAC-6F08EC74C6C4}"/>
    <cellStyle name="Normal 18 3 4 8" xfId="3324" xr:uid="{F6E7FEFA-0B35-4A8D-81BC-CED63D08FFA6}"/>
    <cellStyle name="Normal 18 3 4 9" xfId="5427" xr:uid="{4881FAF0-1DD6-47D4-B6BA-69F0A4F5A09C}"/>
    <cellStyle name="Normal 18 3 5" xfId="781" xr:uid="{BC49B9F3-D878-4E95-8B70-54EC88D13BB6}"/>
    <cellStyle name="Normal 18 3 5 2" xfId="3229" xr:uid="{FDD07B0E-46BD-4B09-AC9C-8228CBACA1FF}"/>
    <cellStyle name="Normal 18 3 5 3" xfId="5329" xr:uid="{FD12F865-4019-4970-A928-C8EF42B72E83}"/>
    <cellStyle name="Normal 18 3 6" xfId="1105" xr:uid="{78400664-2FE5-4CCD-AF7B-9A96792B9913}"/>
    <cellStyle name="Normal 18 3 6 2" xfId="3515" xr:uid="{DB5F1E65-8C58-47F1-AD19-720D5EBE5754}"/>
    <cellStyle name="Normal 18 3 6 3" xfId="5618" xr:uid="{274C3D2D-A213-4023-8612-6FD93D597A35}"/>
    <cellStyle name="Normal 18 3 7" xfId="1418" xr:uid="{10D01FBA-831F-4B08-8727-272D7A6A6924}"/>
    <cellStyle name="Normal 18 3 7 2" xfId="3724" xr:uid="{6132B82E-3C9F-46C5-B4EF-D6D73D0D4466}"/>
    <cellStyle name="Normal 18 3 7 3" xfId="5847" xr:uid="{04A868B6-6DDB-4818-B07C-BDA4B07D0383}"/>
    <cellStyle name="Normal 18 3 8" xfId="1933" xr:uid="{3C0ABF82-46C2-459E-BCD6-F3FBC8246AB2}"/>
    <cellStyle name="Normal 18 3 8 2" xfId="4032" xr:uid="{6344DACA-F164-435E-8377-A2F6AEFB2CFF}"/>
    <cellStyle name="Normal 18 3 8 3" xfId="6196" xr:uid="{B606C649-5434-47F8-9B4A-B5B2CDBE66E8}"/>
    <cellStyle name="Normal 18 3 9" xfId="2243" xr:uid="{835FBB72-EE4D-4D05-91E9-C508A279EEEB}"/>
    <cellStyle name="Normal 18 3 9 2" xfId="4340" xr:uid="{5DFD30D5-4167-4D08-AEC4-E11453CAC32F}"/>
    <cellStyle name="Normal 18 3 9 3" xfId="6504" xr:uid="{B8C66629-BBA7-423B-B13F-3EE223DBC991}"/>
    <cellStyle name="Normal 18 4" xfId="364" xr:uid="{6FD35B15-D96F-44AC-BD73-4DF87742CF7E}"/>
    <cellStyle name="Normal 18 4 10" xfId="2544" xr:uid="{5A37A25C-3F67-48B5-B055-0A6C92207C46}"/>
    <cellStyle name="Normal 18 4 10 2" xfId="4637" xr:uid="{1EB76181-8918-4D7B-8FD4-03ADC6C963F1}"/>
    <cellStyle name="Normal 18 4 10 3" xfId="6801" xr:uid="{524141C5-A4BC-4B68-94C4-F1B47E0CB42F}"/>
    <cellStyle name="Normal 18 4 11" xfId="2756" xr:uid="{BC1C0AD1-7D94-4B3A-BFB9-3582A53ADF4D}"/>
    <cellStyle name="Normal 18 4 11 2" xfId="4842" xr:uid="{6DC3CF5E-0C73-4D51-B6DD-241DE3C00873}"/>
    <cellStyle name="Normal 18 4 11 3" xfId="7006" xr:uid="{CCFCDEB0-2DD4-4BB3-9536-598487D252A5}"/>
    <cellStyle name="Normal 18 4 12" xfId="3000" xr:uid="{0BA78C7C-C3F5-428A-AB04-3F3A12BBFFE6}"/>
    <cellStyle name="Normal 18 4 13" xfId="5080" xr:uid="{57DBD2C9-8878-4A40-8540-E361F600129F}"/>
    <cellStyle name="Normal 18 4 2" xfId="570" xr:uid="{3D26FD1A-ED61-4DB5-ACE4-9DF8378D99E2}"/>
    <cellStyle name="Normal 18 4 2 10" xfId="2787" xr:uid="{3F7C84B9-033C-42A9-80DF-16D26CC4C321}"/>
    <cellStyle name="Normal 18 4 2 10 2" xfId="4872" xr:uid="{093913B2-B8B5-48B9-A9B5-673B4A7BE325}"/>
    <cellStyle name="Normal 18 4 2 10 3" xfId="7036" xr:uid="{9D11903F-04B7-4B5E-A8B2-3883B616B742}"/>
    <cellStyle name="Normal 18 4 2 11" xfId="3056" xr:uid="{52583530-9042-4C7B-AAC5-D484B6D6CCC5}"/>
    <cellStyle name="Normal 18 4 2 12" xfId="5153" xr:uid="{EB0DA6B4-3606-4216-B65C-9A2D9B3F8872}"/>
    <cellStyle name="Normal 18 4 2 2" xfId="719" xr:uid="{864D7840-D291-4460-A3AE-BD7A150A0F85}"/>
    <cellStyle name="Normal 18 4 2 2 10" xfId="5278" xr:uid="{69F6BF68-2E64-413E-8894-120D2718517B}"/>
    <cellStyle name="Normal 18 4 2 2 2" xfId="1031" xr:uid="{18CA401B-EC46-4585-AB26-838EA02C353D}"/>
    <cellStyle name="Normal 18 4 2 2 2 2" xfId="3471" xr:uid="{10CF7E70-8D0C-414E-AE25-360D28606DE5}"/>
    <cellStyle name="Normal 18 4 2 2 2 3" xfId="5574" xr:uid="{260FF6AB-D9DD-4FBA-B9BE-52BF153D3700}"/>
    <cellStyle name="Normal 18 4 2 2 3" xfId="1349" xr:uid="{A99CDA47-EC94-4F8F-944E-57542CC16094}"/>
    <cellStyle name="Normal 18 4 2 2 3 2" xfId="3678" xr:uid="{E47A85F6-4FAA-4EE1-BF6D-D225EE2C7735}"/>
    <cellStyle name="Normal 18 4 2 2 3 3" xfId="5796" xr:uid="{4BD53D59-B449-4139-840D-35D0644C0F4F}"/>
    <cellStyle name="Normal 18 4 2 2 4" xfId="1664" xr:uid="{52C6CF98-29DC-4427-9766-F5529D72E126}"/>
    <cellStyle name="Normal 18 4 2 2 4 2" xfId="3966" xr:uid="{CE8DC014-A8FB-467C-93B6-867CF3F49DF6}"/>
    <cellStyle name="Normal 18 4 2 2 4 3" xfId="6089" xr:uid="{B78A212A-06A2-4C87-AE57-7174A7DFA4F2}"/>
    <cellStyle name="Normal 18 4 2 2 5" xfId="2175" xr:uid="{1F869F66-6A41-47C9-9799-4E827CAE7A3C}"/>
    <cellStyle name="Normal 18 4 2 2 5 2" xfId="4274" xr:uid="{F399C9A1-CB45-4074-82F0-F7F996B4E714}"/>
    <cellStyle name="Normal 18 4 2 2 5 3" xfId="6438" xr:uid="{68DE739C-DC3B-43AD-9232-DC3740252323}"/>
    <cellStyle name="Normal 18 4 2 2 6" xfId="2485" xr:uid="{11566E89-2B3A-44B7-8215-92248D7765B8}"/>
    <cellStyle name="Normal 18 4 2 2 6 2" xfId="4582" xr:uid="{78708793-3716-4090-ABFD-EAE9664659D6}"/>
    <cellStyle name="Normal 18 4 2 2 6 3" xfId="6746" xr:uid="{7F11D028-A62E-43AD-A430-D27BA5D3A90A}"/>
    <cellStyle name="Normal 18 4 2 2 7" xfId="2703" xr:uid="{E3107D9D-6FEF-43C6-9093-8E9C3CF59CC1}"/>
    <cellStyle name="Normal 18 4 2 2 7 2" xfId="4796" xr:uid="{979A6D85-3739-4373-9ADB-E2DCC48AAFD8}"/>
    <cellStyle name="Normal 18 4 2 2 7 3" xfId="6960" xr:uid="{D42BBD8B-D4C8-483B-AEE5-65434727EF9B}"/>
    <cellStyle name="Normal 18 4 2 2 8" xfId="2916" xr:uid="{411164BA-93D4-47D0-8A5A-D511E0167AE1}"/>
    <cellStyle name="Normal 18 4 2 2 8 2" xfId="5001" xr:uid="{20495636-B11B-401F-8F0B-3AA1D390355E}"/>
    <cellStyle name="Normal 18 4 2 2 8 3" xfId="7165" xr:uid="{FA2BCCB3-F477-447A-AE75-466B98B18DBE}"/>
    <cellStyle name="Normal 18 4 2 2 9" xfId="3178" xr:uid="{7A118403-0C07-4F26-BCC6-77304A29887A}"/>
    <cellStyle name="Normal 18 4 2 3" xfId="920" xr:uid="{F8C5B353-DF04-4BCC-BF96-1BB87064FADC}"/>
    <cellStyle name="Normal 18 4 2 3 2" xfId="1238" xr:uid="{E9A8C4E6-EED5-4D97-A810-C92FEF700A96}"/>
    <cellStyle name="Normal 18 4 2 3 2 2" xfId="3611" xr:uid="{21332B05-CDAE-4690-8A4F-77183B8BA05B}"/>
    <cellStyle name="Normal 18 4 2 3 2 3" xfId="5723" xr:uid="{BE5160D2-851A-42C8-92E1-F5F91890E099}"/>
    <cellStyle name="Normal 18 4 2 3 3" xfId="1553" xr:uid="{50F673DB-061B-49EF-86FE-753DA7CF7EBB}"/>
    <cellStyle name="Normal 18 4 2 3 3 2" xfId="3855" xr:uid="{32B0B44D-8EEC-44E2-A3D0-F750AF877FFC}"/>
    <cellStyle name="Normal 18 4 2 3 3 3" xfId="5978" xr:uid="{BE3964DB-08A1-4DF4-B538-3DDC313FE2FF}"/>
    <cellStyle name="Normal 18 4 2 3 4" xfId="2064" xr:uid="{760B9F77-E34C-4CC7-B013-8876BDCBE6F4}"/>
    <cellStyle name="Normal 18 4 2 3 4 2" xfId="4163" xr:uid="{DD044360-C810-4C64-A7AF-ABA25C259B65}"/>
    <cellStyle name="Normal 18 4 2 3 4 3" xfId="6327" xr:uid="{F5F0E5F7-D6C0-459C-B235-B3996EA5ED23}"/>
    <cellStyle name="Normal 18 4 2 3 5" xfId="2374" xr:uid="{AE89326E-6813-4AE8-865F-ACC54AE5B8FD}"/>
    <cellStyle name="Normal 18 4 2 3 5 2" xfId="4471" xr:uid="{B3AD6978-3938-400B-87D9-AC9C3F75327E}"/>
    <cellStyle name="Normal 18 4 2 3 5 3" xfId="6635" xr:uid="{7B79E58F-CD9C-4527-A67A-6E206D7B0677}"/>
    <cellStyle name="Normal 18 4 2 3 6" xfId="2636" xr:uid="{33A63D5D-DA9C-4C8D-8923-DD567B558250}"/>
    <cellStyle name="Normal 18 4 2 3 6 2" xfId="4729" xr:uid="{4AA5F176-F806-41C0-8EB9-43038F43407B}"/>
    <cellStyle name="Normal 18 4 2 3 6 3" xfId="6893" xr:uid="{91FEFF53-A6FB-4477-BAED-5926A797A99B}"/>
    <cellStyle name="Normal 18 4 2 3 7" xfId="2849" xr:uid="{2A740036-0976-4ACF-854D-3D401F38BEE9}"/>
    <cellStyle name="Normal 18 4 2 3 7 2" xfId="4934" xr:uid="{1AA0DAF8-C79A-4949-8E2C-D93DA29EC286}"/>
    <cellStyle name="Normal 18 4 2 3 7 3" xfId="7098" xr:uid="{5AA5D19B-1F67-4ECD-9C9C-507E8E400E8C}"/>
    <cellStyle name="Normal 18 4 2 3 8" xfId="3360" xr:uid="{3D4B51EA-20CB-4056-8B99-33D1F839657D}"/>
    <cellStyle name="Normal 18 4 2 3 9" xfId="5463" xr:uid="{C18C8BF9-BCD8-4EA2-B745-93E9CB00EA4F}"/>
    <cellStyle name="Normal 18 4 2 4" xfId="842" xr:uid="{59F7F5E8-30B9-40AD-9695-B7C7868176FF}"/>
    <cellStyle name="Normal 18 4 2 4 2" xfId="3290" xr:uid="{72394EF2-6074-4824-8602-B785B55DA50F}"/>
    <cellStyle name="Normal 18 4 2 4 3" xfId="5390" xr:uid="{10A7085F-D612-4929-A993-3ADD93DCE4F9}"/>
    <cellStyle name="Normal 18 4 2 5" xfId="1168" xr:uid="{C3664AD2-A12C-4EC9-ACAE-A735C1A081D9}"/>
    <cellStyle name="Normal 18 4 2 5 2" xfId="3549" xr:uid="{712A264C-F0A7-49D8-BCE1-859DDA325613}"/>
    <cellStyle name="Normal 18 4 2 5 3" xfId="5659" xr:uid="{EEBF41CA-E01A-4729-BBF2-5E7AF9387A86}"/>
    <cellStyle name="Normal 18 4 2 6" xfId="1481" xr:uid="{155EAA01-F406-4449-A24D-4B52AFCBF466}"/>
    <cellStyle name="Normal 18 4 2 6 2" xfId="3785" xr:uid="{AD03CC65-7B83-4EA6-85F0-67762860A659}"/>
    <cellStyle name="Normal 18 4 2 6 3" xfId="5908" xr:uid="{F19A2CCF-00A5-4DFE-BF85-B9AB5F4D0957}"/>
    <cellStyle name="Normal 18 4 2 7" xfId="1994" xr:uid="{60EF9E96-7B11-45E6-A30C-97C5449F08DD}"/>
    <cellStyle name="Normal 18 4 2 7 2" xfId="4093" xr:uid="{EA616C37-6CEA-48C7-BC92-78AADDA66571}"/>
    <cellStyle name="Normal 18 4 2 7 3" xfId="6257" xr:uid="{2A21787B-953F-4EAB-B24B-CF870F1426D9}"/>
    <cellStyle name="Normal 18 4 2 8" xfId="2304" xr:uid="{9E4DC9DF-3BB4-4D08-8E45-0D8E16C856A9}"/>
    <cellStyle name="Normal 18 4 2 8 2" xfId="4401" xr:uid="{92B1EF9B-A329-4ED0-AB8A-CB6D1B5199DD}"/>
    <cellStyle name="Normal 18 4 2 8 3" xfId="6565" xr:uid="{7B1AFC64-E244-4691-A9CC-CA4980539515}"/>
    <cellStyle name="Normal 18 4 2 9" xfId="2574" xr:uid="{0665DE9B-4B06-4F75-9ED9-BA024CE59D07}"/>
    <cellStyle name="Normal 18 4 2 9 2" xfId="4667" xr:uid="{D97735C3-C634-4054-AEB9-D22C4AA7E345}"/>
    <cellStyle name="Normal 18 4 2 9 3" xfId="6831" xr:uid="{F6D1890E-8704-4E50-AC76-59A218D50E53}"/>
    <cellStyle name="Normal 18 4 3" xfId="659" xr:uid="{B6DA8F65-A302-4D7B-B31A-E2ED8D14B50E}"/>
    <cellStyle name="Normal 18 4 3 10" xfId="5223" xr:uid="{30D82DB6-6D9F-41F8-8D90-8E0FBE0DA553}"/>
    <cellStyle name="Normal 18 4 3 2" xfId="977" xr:uid="{0C332349-899A-4BCE-AC9F-873D2755F6B7}"/>
    <cellStyle name="Normal 18 4 3 2 2" xfId="3417" xr:uid="{F0C91983-10B1-4228-86DF-75E6AD4D5FB0}"/>
    <cellStyle name="Normal 18 4 3 2 3" xfId="5520" xr:uid="{226E0030-6E52-41BA-9130-BF0BC7FE6F97}"/>
    <cellStyle name="Normal 18 4 3 3" xfId="1295" xr:uid="{4FF7DE9B-C40F-447D-AA08-3BEA74818E59}"/>
    <cellStyle name="Normal 18 4 3 3 2" xfId="3648" xr:uid="{C9B6CDC9-5DE8-442F-88C1-62E8ED3D7AD3}"/>
    <cellStyle name="Normal 18 4 3 3 3" xfId="5762" xr:uid="{6169B91F-B255-4AB0-B489-5EAC2756BEC9}"/>
    <cellStyle name="Normal 18 4 3 4" xfId="1610" xr:uid="{47A58A6F-D927-4F6C-9C55-18212003D4A9}"/>
    <cellStyle name="Normal 18 4 3 4 2" xfId="3912" xr:uid="{79B56B4F-88F0-41BB-A2CA-48DF70F4A569}"/>
    <cellStyle name="Normal 18 4 3 4 3" xfId="6035" xr:uid="{16BC3467-5A6D-4F33-95CE-AABC4A36B2A6}"/>
    <cellStyle name="Normal 18 4 3 5" xfId="2121" xr:uid="{A9699B10-B574-4BEB-B5B8-DCA4B4BD949A}"/>
    <cellStyle name="Normal 18 4 3 5 2" xfId="4220" xr:uid="{60B84D90-116E-4FF6-9FC8-C3FB12C1493F}"/>
    <cellStyle name="Normal 18 4 3 5 3" xfId="6384" xr:uid="{A18C3DBD-1DE9-4F76-9C62-809512FE51F1}"/>
    <cellStyle name="Normal 18 4 3 6" xfId="2431" xr:uid="{5470D429-134D-403C-9CF1-E3020BAC9769}"/>
    <cellStyle name="Normal 18 4 3 6 2" xfId="4528" xr:uid="{09E6A39D-840B-419E-A849-3A4743E9D57B}"/>
    <cellStyle name="Normal 18 4 3 6 3" xfId="6692" xr:uid="{D17D1AF0-18CD-4793-8241-7941A192843B}"/>
    <cellStyle name="Normal 18 4 3 7" xfId="2673" xr:uid="{5F29F58E-C552-4549-8FE0-BEE2552BD08E}"/>
    <cellStyle name="Normal 18 4 3 7 2" xfId="4766" xr:uid="{2756AA1F-0E0D-497B-ACB8-C5F96BFD4370}"/>
    <cellStyle name="Normal 18 4 3 7 3" xfId="6930" xr:uid="{94D7704D-4655-4327-A9BC-A5A55719B6D4}"/>
    <cellStyle name="Normal 18 4 3 8" xfId="2886" xr:uid="{E13840AB-D781-420F-B168-6810277E54B1}"/>
    <cellStyle name="Normal 18 4 3 8 2" xfId="4971" xr:uid="{31F53D12-9C0E-4C4C-AE17-D4FA1559754C}"/>
    <cellStyle name="Normal 18 4 3 8 3" xfId="7135" xr:uid="{EAE8C1D2-BD16-49C3-8EE1-02BBB32246B4}"/>
    <cellStyle name="Normal 18 4 3 9" xfId="3124" xr:uid="{E5791717-AF54-420F-AE4D-8768F9CB40E3}"/>
    <cellStyle name="Normal 18 4 4" xfId="888" xr:uid="{2603866A-0324-4B1F-9135-60712EB4B56F}"/>
    <cellStyle name="Normal 18 4 4 2" xfId="1206" xr:uid="{85981A9F-E6E1-4967-9BC4-30CE54A0C2DC}"/>
    <cellStyle name="Normal 18 4 4 2 2" xfId="3579" xr:uid="{97051AB2-E8BF-4A9A-B944-6F849FD8EDF3}"/>
    <cellStyle name="Normal 18 4 4 2 3" xfId="5691" xr:uid="{A036D75E-E23B-4157-855E-420CD141FB8D}"/>
    <cellStyle name="Normal 18 4 4 3" xfId="1521" xr:uid="{876B1DC9-47DC-4124-8104-A86BF616CDE5}"/>
    <cellStyle name="Normal 18 4 4 3 2" xfId="3823" xr:uid="{E688189D-9D47-48BE-941E-E914786A29D2}"/>
    <cellStyle name="Normal 18 4 4 3 3" xfId="5946" xr:uid="{43C6B8B7-6370-4FC6-96B0-2BF25A4D07D0}"/>
    <cellStyle name="Normal 18 4 4 4" xfId="2032" xr:uid="{2B7DE0A2-B70B-49D2-B139-DCDBE1623430}"/>
    <cellStyle name="Normal 18 4 4 4 2" xfId="4131" xr:uid="{8B45B8D1-52A3-419D-BC7F-520C28285EF3}"/>
    <cellStyle name="Normal 18 4 4 4 3" xfId="6295" xr:uid="{561D8CED-98D4-4CAE-9441-28257FFEF69C}"/>
    <cellStyle name="Normal 18 4 4 5" xfId="2342" xr:uid="{7B32E25B-A609-4327-9438-598FC903F3F8}"/>
    <cellStyle name="Normal 18 4 4 5 2" xfId="4439" xr:uid="{1F2CF7FA-1D6D-40F3-90AF-E98B7515B27C}"/>
    <cellStyle name="Normal 18 4 4 5 3" xfId="6603" xr:uid="{BA1CAE4A-AE43-44C9-BBF4-41D138ABFE52}"/>
    <cellStyle name="Normal 18 4 4 6" xfId="2604" xr:uid="{D98B0010-CDDF-45D0-8619-558E4CC733B2}"/>
    <cellStyle name="Normal 18 4 4 6 2" xfId="4697" xr:uid="{52CF9927-CB5D-4A48-88EB-CE430D46F479}"/>
    <cellStyle name="Normal 18 4 4 6 3" xfId="6861" xr:uid="{CB8F2A0E-E9FB-47D5-BE5E-E3A322D4A01B}"/>
    <cellStyle name="Normal 18 4 4 7" xfId="2817" xr:uid="{F3B4409B-1A0D-42D9-BBCD-BCC1E748398C}"/>
    <cellStyle name="Normal 18 4 4 7 2" xfId="4902" xr:uid="{2B9CED05-D38F-4B1B-A740-C23DD8B4B3C3}"/>
    <cellStyle name="Normal 18 4 4 7 3" xfId="7066" xr:uid="{D75ACDA7-DE0D-4294-AF48-6A26AC066C17}"/>
    <cellStyle name="Normal 18 4 4 8" xfId="3328" xr:uid="{187AA6F7-E674-418C-BD53-87176975F511}"/>
    <cellStyle name="Normal 18 4 4 9" xfId="5431" xr:uid="{E15934EF-6961-4972-BD65-208EED14D915}"/>
    <cellStyle name="Normal 18 4 5" xfId="788" xr:uid="{2F76D4B3-7188-486E-8E11-C1BD164626E7}"/>
    <cellStyle name="Normal 18 4 5 2" xfId="3236" xr:uid="{03FCDBD0-DAEA-4D15-A61C-C620A1B02527}"/>
    <cellStyle name="Normal 18 4 5 3" xfId="5336" xr:uid="{36B7A185-EA1F-4481-97F5-C09D7D85A24C}"/>
    <cellStyle name="Normal 18 4 6" xfId="1112" xr:uid="{DDFB6050-60A1-48F0-9E88-D0BFBCDA7A58}"/>
    <cellStyle name="Normal 18 4 6 2" xfId="3519" xr:uid="{7FFD5083-CA18-4FF5-BC46-75D65C889C59}"/>
    <cellStyle name="Normal 18 4 6 3" xfId="5622" xr:uid="{E95278B0-B6E6-43FC-B9EE-420AC55ACF5D}"/>
    <cellStyle name="Normal 18 4 7" xfId="1425" xr:uid="{319D9D6D-3CB2-48A1-BAD2-9AEB10F1C90E}"/>
    <cellStyle name="Normal 18 4 7 2" xfId="3731" xr:uid="{39F9FB07-9722-477D-9BE7-3A346EBC1CF5}"/>
    <cellStyle name="Normal 18 4 7 3" xfId="5854" xr:uid="{1A8AFA1E-D0DB-4EBF-A954-C3AAD1869B36}"/>
    <cellStyle name="Normal 18 4 8" xfId="1940" xr:uid="{96F05D44-1DB6-4642-A963-FF4A7662B6DC}"/>
    <cellStyle name="Normal 18 4 8 2" xfId="4039" xr:uid="{626E39CD-C42F-4E30-ADBE-3C59E17DD694}"/>
    <cellStyle name="Normal 18 4 8 3" xfId="6203" xr:uid="{B22CF9B1-03AC-4689-B363-9158427E2AF3}"/>
    <cellStyle name="Normal 18 4 9" xfId="2250" xr:uid="{4E9B781F-35C3-4E6A-9115-915A9F27CD04}"/>
    <cellStyle name="Normal 18 4 9 2" xfId="4347" xr:uid="{A8B67759-DFB9-42C8-8428-3C81783AB7AB}"/>
    <cellStyle name="Normal 18 4 9 3" xfId="6511" xr:uid="{07DF324A-8C23-46D3-B5BF-E723DA9DF7E9}"/>
    <cellStyle name="Normal 18 5" xfId="427" xr:uid="{4869CDBE-0D1C-4CFB-9E4C-9B599CBA6044}"/>
    <cellStyle name="Normal 18 5 10" xfId="2770" xr:uid="{9A4C8994-C5BC-4A72-88A0-20D78F0BF3E5}"/>
    <cellStyle name="Normal 18 5 10 2" xfId="4856" xr:uid="{980BAD54-4827-4D2B-9A47-907A320BAC2A}"/>
    <cellStyle name="Normal 18 5 10 3" xfId="7020" xr:uid="{C04279CC-2AB8-452D-B953-F98B87466ECC}"/>
    <cellStyle name="Normal 18 5 11" xfId="3022" xr:uid="{84EB772D-C5A8-4351-8F41-F3FAACFD98EC}"/>
    <cellStyle name="Normal 18 5 12" xfId="5107" xr:uid="{237D3E5F-AE39-4C80-B501-674796B9BFCE}"/>
    <cellStyle name="Normal 18 5 2" xfId="682" xr:uid="{CF49892E-9006-4BF9-BB60-57EF9154AD9F}"/>
    <cellStyle name="Normal 18 5 2 10" xfId="5245" xr:uid="{6622E577-7256-4A27-9A6E-2194BAE076C0}"/>
    <cellStyle name="Normal 18 5 2 2" xfId="999" xr:uid="{3D4F972E-0714-4FBE-A697-BF2EEE8B75D2}"/>
    <cellStyle name="Normal 18 5 2 2 2" xfId="3439" xr:uid="{50B5AEEE-825C-4F20-BBE9-982FCFAC6CA4}"/>
    <cellStyle name="Normal 18 5 2 2 3" xfId="5542" xr:uid="{C0DF3C26-618B-46C4-8DF3-3BF082BD9337}"/>
    <cellStyle name="Normal 18 5 2 3" xfId="1317" xr:uid="{104BA860-6280-4E7B-8414-FEF329767B54}"/>
    <cellStyle name="Normal 18 5 2 3 2" xfId="3662" xr:uid="{66C7B274-1996-4709-9DE1-973BE2C277A1}"/>
    <cellStyle name="Normal 18 5 2 3 3" xfId="5777" xr:uid="{C5BB6528-240A-413D-BDBE-F8EDECC04606}"/>
    <cellStyle name="Normal 18 5 2 4" xfId="1632" xr:uid="{5D1E6552-CBCA-479A-87A1-1CD5E6185E0B}"/>
    <cellStyle name="Normal 18 5 2 4 2" xfId="3934" xr:uid="{15154033-C481-4C1C-B394-9685D31BA3FA}"/>
    <cellStyle name="Normal 18 5 2 4 3" xfId="6057" xr:uid="{08269095-A814-4656-92FC-0CD9E841F7A1}"/>
    <cellStyle name="Normal 18 5 2 5" xfId="2143" xr:uid="{98FB5FB6-07E6-4485-ABCB-879E2CA50859}"/>
    <cellStyle name="Normal 18 5 2 5 2" xfId="4242" xr:uid="{9B9FEEB4-F9D9-4AD3-AC9C-FFA03E706327}"/>
    <cellStyle name="Normal 18 5 2 5 3" xfId="6406" xr:uid="{365E40B7-F9C4-4C39-9A94-2992294DC53A}"/>
    <cellStyle name="Normal 18 5 2 6" xfId="2453" xr:uid="{10E9AF98-8F2C-4FA6-AC2F-1A3F7558A244}"/>
    <cellStyle name="Normal 18 5 2 6 2" xfId="4550" xr:uid="{6411E9B1-7DE2-4E81-8D73-8D70DC590F04}"/>
    <cellStyle name="Normal 18 5 2 6 3" xfId="6714" xr:uid="{09155052-198D-475A-B006-E5A62E79EC75}"/>
    <cellStyle name="Normal 18 5 2 7" xfId="2687" xr:uid="{EF7130E4-A570-41F0-8114-BA2954F889A5}"/>
    <cellStyle name="Normal 18 5 2 7 2" xfId="4780" xr:uid="{B967376E-B7B9-4058-92B7-DB23E3D58629}"/>
    <cellStyle name="Normal 18 5 2 7 3" xfId="6944" xr:uid="{8D605C3B-EE8B-4724-9720-D33B60940C7A}"/>
    <cellStyle name="Normal 18 5 2 8" xfId="2900" xr:uid="{F580114A-7D1B-4B2C-99D1-7F659A8456B0}"/>
    <cellStyle name="Normal 18 5 2 8 2" xfId="4985" xr:uid="{A385B5D3-EA09-46D6-A34C-3550324BA2B4}"/>
    <cellStyle name="Normal 18 5 2 8 3" xfId="7149" xr:uid="{75E56546-8361-458A-B714-753DBA204B11}"/>
    <cellStyle name="Normal 18 5 2 9" xfId="3146" xr:uid="{A7449C4A-BA74-4BF7-95BC-D0C8564269C0}"/>
    <cellStyle name="Normal 18 5 3" xfId="902" xr:uid="{08B1F597-FF4D-43F9-AD63-7F5FD6385792}"/>
    <cellStyle name="Normal 18 5 3 2" xfId="1220" xr:uid="{929F4B9F-B50D-4BD8-9238-A07E74E86B50}"/>
    <cellStyle name="Normal 18 5 3 2 2" xfId="3593" xr:uid="{4062E5A6-5B59-44FC-9546-2A7238AD92A5}"/>
    <cellStyle name="Normal 18 5 3 2 3" xfId="5705" xr:uid="{7551B4C3-8937-4FFB-95F6-162A7BF8A7DD}"/>
    <cellStyle name="Normal 18 5 3 3" xfId="1535" xr:uid="{7D076DB6-55AC-4168-8B36-71570D8E219F}"/>
    <cellStyle name="Normal 18 5 3 3 2" xfId="3837" xr:uid="{4CFB10CF-4313-4D46-8F2E-BD86EE45E184}"/>
    <cellStyle name="Normal 18 5 3 3 3" xfId="5960" xr:uid="{664F63A4-BCD3-4ED9-A07A-8A68EAB84D2F}"/>
    <cellStyle name="Normal 18 5 3 4" xfId="2046" xr:uid="{DF705FA5-4B7D-4BCD-84B7-09AA522BC550}"/>
    <cellStyle name="Normal 18 5 3 4 2" xfId="4145" xr:uid="{0AFCB7D8-449C-42CC-9DF7-9E83BC59D546}"/>
    <cellStyle name="Normal 18 5 3 4 3" xfId="6309" xr:uid="{95EDBA0B-BB2C-4B03-8D09-C435216C7C3D}"/>
    <cellStyle name="Normal 18 5 3 5" xfId="2356" xr:uid="{B7D1C5B6-1B47-452E-A773-D7922F60125E}"/>
    <cellStyle name="Normal 18 5 3 5 2" xfId="4453" xr:uid="{FCB5F6EF-7924-4F62-9386-4709AB727073}"/>
    <cellStyle name="Normal 18 5 3 5 3" xfId="6617" xr:uid="{C6A32F2E-0310-4AD6-9979-3CEF1865548E}"/>
    <cellStyle name="Normal 18 5 3 6" xfId="2618" xr:uid="{4BFC6F47-F792-4A8B-AEB7-1A763CE5F3D1}"/>
    <cellStyle name="Normal 18 5 3 6 2" xfId="4711" xr:uid="{A87123A7-511D-4FDD-95F6-E4638441E4C1}"/>
    <cellStyle name="Normal 18 5 3 6 3" xfId="6875" xr:uid="{44914635-A672-4167-B9E1-9092B02B81ED}"/>
    <cellStyle name="Normal 18 5 3 7" xfId="2831" xr:uid="{A851A4C1-3C10-4416-9B24-32EA62521E34}"/>
    <cellStyle name="Normal 18 5 3 7 2" xfId="4916" xr:uid="{CFBB4E03-6C13-43CA-AE96-3A0A7311B12B}"/>
    <cellStyle name="Normal 18 5 3 7 3" xfId="7080" xr:uid="{25FC9DA9-4373-4FA9-AFD4-1E801CF3BE24}"/>
    <cellStyle name="Normal 18 5 3 8" xfId="3342" xr:uid="{6CE19E96-EF00-4C67-B63F-3566B3904AA5}"/>
    <cellStyle name="Normal 18 5 3 9" xfId="5445" xr:uid="{C50A5B34-EF2B-4748-B777-212CBE9A3C26}"/>
    <cellStyle name="Normal 18 5 4" xfId="810" xr:uid="{4D9CC00A-33F0-46AC-9BB2-36E65BCD3AD2}"/>
    <cellStyle name="Normal 18 5 4 2" xfId="3258" xr:uid="{45A5EB31-7CD5-430A-AC0E-78D0EECFAE0A}"/>
    <cellStyle name="Normal 18 5 4 3" xfId="5358" xr:uid="{2B929406-7105-4CC3-A661-57FB59A9A642}"/>
    <cellStyle name="Normal 18 5 5" xfId="1134" xr:uid="{85C462D9-C53A-497E-B7E3-A81638D72307}"/>
    <cellStyle name="Normal 18 5 5 2" xfId="3533" xr:uid="{4A5225DA-2B94-4D34-8E13-192BBBD5AA6A}"/>
    <cellStyle name="Normal 18 5 5 3" xfId="5641" xr:uid="{D470E95D-A3EF-44F8-80D5-15375BDED83B}"/>
    <cellStyle name="Normal 18 5 6" xfId="1447" xr:uid="{B5A50EEB-AEED-4BB6-BD4F-5E2AD38DEFEA}"/>
    <cellStyle name="Normal 18 5 6 2" xfId="3753" xr:uid="{BC38B831-C87E-428C-A078-6D76EE725D62}"/>
    <cellStyle name="Normal 18 5 6 3" xfId="5876" xr:uid="{2865490F-21FD-4C44-BA16-6BE4AB87C744}"/>
    <cellStyle name="Normal 18 5 7" xfId="1962" xr:uid="{0ACFA700-E9B6-471E-8C16-329C24E5C77D}"/>
    <cellStyle name="Normal 18 5 7 2" xfId="4061" xr:uid="{F8061EBB-55D0-43BD-B91F-94879BE759D4}"/>
    <cellStyle name="Normal 18 5 7 3" xfId="6225" xr:uid="{1ACB015D-FF27-472C-9EA5-5F80874DC910}"/>
    <cellStyle name="Normal 18 5 8" xfId="2272" xr:uid="{B505CC4E-8BE1-4B4E-AFDF-EBE60C148C0A}"/>
    <cellStyle name="Normal 18 5 8 2" xfId="4369" xr:uid="{AC339823-C40A-4E1B-9367-D8E6F53AB1C7}"/>
    <cellStyle name="Normal 18 5 8 3" xfId="6533" xr:uid="{9376B843-DBA3-4FAA-87E2-AB850001F106}"/>
    <cellStyle name="Normal 18 5 9" xfId="2558" xr:uid="{C354C379-4E63-4DB2-81D3-CA8A2EA6884E}"/>
    <cellStyle name="Normal 18 5 9 2" xfId="4651" xr:uid="{41C7CBD5-E4C1-48A3-93C5-D52CB247950F}"/>
    <cellStyle name="Normal 18 5 9 3" xfId="6815" xr:uid="{72A614F6-8064-44E0-92C8-668E4CCA8EDE}"/>
    <cellStyle name="Normal 18 6" xfId="543" xr:uid="{3ABAB1F8-D5E8-48F3-8D26-36D936329CFC}"/>
    <cellStyle name="Normal 18 6 10" xfId="2741" xr:uid="{D94E5583-AAC9-4752-B7F9-98B5EC89ECA6}"/>
    <cellStyle name="Normal 18 6 10 2" xfId="4828" xr:uid="{9C6D9A90-C3E2-414F-95B7-2B049FF67953}"/>
    <cellStyle name="Normal 18 6 10 3" xfId="6992" xr:uid="{E244321E-B46A-4EA1-9F8A-D6478260995B}"/>
    <cellStyle name="Normal 18 6 11" xfId="3032" xr:uid="{F77C0EAA-81D2-4DB7-ABD7-88EC5AA20691}"/>
    <cellStyle name="Normal 18 6 12" xfId="5129" xr:uid="{19179183-13CA-4DA3-9B70-BC4B85F6162B}"/>
    <cellStyle name="Normal 18 6 2" xfId="635" xr:uid="{A66340B4-1698-482C-9831-217D2E27016C}"/>
    <cellStyle name="Normal 18 6 2 10" xfId="5199" xr:uid="{9CE0DEBA-F37B-461C-B12D-B354422C4C3C}"/>
    <cellStyle name="Normal 18 6 2 2" xfId="953" xr:uid="{1930DB67-ADB3-41FD-951E-D22CDB71DF5B}"/>
    <cellStyle name="Normal 18 6 2 2 2" xfId="3393" xr:uid="{2D3F19EC-6E85-414E-B13F-F3B3165AF63C}"/>
    <cellStyle name="Normal 18 6 2 2 3" xfId="5496" xr:uid="{D52C7A40-7F19-4B45-9850-2C8B0F17E810}"/>
    <cellStyle name="Normal 18 6 2 3" xfId="1271" xr:uid="{AACC3D7F-20FC-4DE9-9EF1-B7EE90D97FB2}"/>
    <cellStyle name="Normal 18 6 2 3 2" xfId="3634" xr:uid="{66196F70-8C0C-4EA1-86C9-60CCAD4A5DD4}"/>
    <cellStyle name="Normal 18 6 2 3 3" xfId="5747" xr:uid="{4246FC95-F7F7-428A-91C3-E71CC9DC7C71}"/>
    <cellStyle name="Normal 18 6 2 4" xfId="1586" xr:uid="{880D2451-3759-44D4-90B0-EA559D788BF9}"/>
    <cellStyle name="Normal 18 6 2 4 2" xfId="3888" xr:uid="{8BBBD01B-CCEB-4833-A970-0E75E3BA2F2A}"/>
    <cellStyle name="Normal 18 6 2 4 3" xfId="6011" xr:uid="{CDABDBE2-D933-43C1-896F-4D979E69E9C9}"/>
    <cellStyle name="Normal 18 6 2 5" xfId="2097" xr:uid="{325CF9B6-6A17-4B7D-911E-74BDD4ABDE81}"/>
    <cellStyle name="Normal 18 6 2 5 2" xfId="4196" xr:uid="{D2C60F81-670C-4D98-B100-B78AA126391D}"/>
    <cellStyle name="Normal 18 6 2 5 3" xfId="6360" xr:uid="{23B0DA1C-8BC9-4A3A-84F0-0922B5269772}"/>
    <cellStyle name="Normal 18 6 2 6" xfId="2407" xr:uid="{35438CD9-C8A4-4947-B528-051DCEC73BEC}"/>
    <cellStyle name="Normal 18 6 2 6 2" xfId="4504" xr:uid="{74920302-AD16-4655-AF64-9FFED3294B90}"/>
    <cellStyle name="Normal 18 6 2 6 3" xfId="6668" xr:uid="{22CFC9C1-5155-4E05-AB3B-374BE2030B85}"/>
    <cellStyle name="Normal 18 6 2 7" xfId="2659" xr:uid="{149EAFDC-3748-4760-9EA4-6DFF8930EEFF}"/>
    <cellStyle name="Normal 18 6 2 7 2" xfId="4752" xr:uid="{72275721-1603-401B-9B54-7ECF13BF5953}"/>
    <cellStyle name="Normal 18 6 2 7 3" xfId="6916" xr:uid="{C2715ECB-EB11-417C-B14F-5DF9D7DDCC94}"/>
    <cellStyle name="Normal 18 6 2 8" xfId="2872" xr:uid="{80F5073C-00F6-4218-87BC-92710B0DA0B3}"/>
    <cellStyle name="Normal 18 6 2 8 2" xfId="4957" xr:uid="{8EE8ED3E-57E9-440D-918D-C77DF3C74AB2}"/>
    <cellStyle name="Normal 18 6 2 8 3" xfId="7121" xr:uid="{610ECA23-B7C0-457D-A8DF-A906A28362BB}"/>
    <cellStyle name="Normal 18 6 2 9" xfId="3100" xr:uid="{94FD0C8C-8076-4855-99BA-5B33600E0424}"/>
    <cellStyle name="Normal 18 6 3" xfId="906" xr:uid="{DD638EEA-5440-466F-941F-BA068376806B}"/>
    <cellStyle name="Normal 18 6 3 2" xfId="1224" xr:uid="{B92C74A5-1ECF-48EE-9439-D62B480B290C}"/>
    <cellStyle name="Normal 18 6 3 2 2" xfId="3597" xr:uid="{F8E30919-5A1F-4329-9F21-049EFBA386DC}"/>
    <cellStyle name="Normal 18 6 3 2 3" xfId="5709" xr:uid="{8B43BE05-EE30-4143-99D3-BC8B738CE4A3}"/>
    <cellStyle name="Normal 18 6 3 3" xfId="1539" xr:uid="{6EEAA176-3365-48B5-B4DB-57AF6119BEFF}"/>
    <cellStyle name="Normal 18 6 3 3 2" xfId="3841" xr:uid="{E5F72689-EE36-4031-83F0-8F7D12915DE8}"/>
    <cellStyle name="Normal 18 6 3 3 3" xfId="5964" xr:uid="{4913BE0B-FACF-4C1A-8608-043FFBC10D37}"/>
    <cellStyle name="Normal 18 6 3 4" xfId="2050" xr:uid="{AE64D954-A2D9-435E-846A-5CFE3A9D52F3}"/>
    <cellStyle name="Normal 18 6 3 4 2" xfId="4149" xr:uid="{0DB9E0FF-E24C-4691-BDE6-59B4D79E279A}"/>
    <cellStyle name="Normal 18 6 3 4 3" xfId="6313" xr:uid="{04F252F5-214B-4D5F-A018-08B27C9935D1}"/>
    <cellStyle name="Normal 18 6 3 5" xfId="2360" xr:uid="{89F3584C-8BFA-43A9-88BF-1BFF5956FE43}"/>
    <cellStyle name="Normal 18 6 3 5 2" xfId="4457" xr:uid="{033C7DFB-421F-4404-8EE4-D856F61CD8CD}"/>
    <cellStyle name="Normal 18 6 3 5 3" xfId="6621" xr:uid="{2F198CDE-9511-4C9A-A5C5-510CD8C0524E}"/>
    <cellStyle name="Normal 18 6 3 6" xfId="2622" xr:uid="{E6D5704E-1594-4DC2-8536-BFDD75D968DB}"/>
    <cellStyle name="Normal 18 6 3 6 2" xfId="4715" xr:uid="{E57918F7-46A1-4B9F-B54C-37CA1282DAE0}"/>
    <cellStyle name="Normal 18 6 3 6 3" xfId="6879" xr:uid="{51D9A923-7AD9-44F8-8EA9-9E2BA7EA66A9}"/>
    <cellStyle name="Normal 18 6 3 7" xfId="2835" xr:uid="{802E6DFF-1A30-4B62-9506-45D05CBE0C21}"/>
    <cellStyle name="Normal 18 6 3 7 2" xfId="4920" xr:uid="{9A816F0C-D16E-4E49-AAE7-87D3DBC3B29C}"/>
    <cellStyle name="Normal 18 6 3 7 3" xfId="7084" xr:uid="{EFD94044-EB67-4519-962D-7E964AFB64BF}"/>
    <cellStyle name="Normal 18 6 3 8" xfId="3346" xr:uid="{A1A4F75B-A282-4E80-84D3-A10179B0493E}"/>
    <cellStyle name="Normal 18 6 3 9" xfId="5449" xr:uid="{B180FD22-A721-4D2D-836D-B9991D251BE1}"/>
    <cellStyle name="Normal 18 6 4" xfId="764" xr:uid="{7D8968FA-0671-4CA7-AD10-EA729C9877D2}"/>
    <cellStyle name="Normal 18 6 4 2" xfId="3212" xr:uid="{06EE1606-CC10-4E71-912B-12D69707A453}"/>
    <cellStyle name="Normal 18 6 4 3" xfId="5312" xr:uid="{96071C53-E2E4-41F2-AFE2-CEC9F90BC6C3}"/>
    <cellStyle name="Normal 18 6 5" xfId="1088" xr:uid="{FA56EFAE-ACF4-4B46-9487-26F11E6F5EA1}"/>
    <cellStyle name="Normal 18 6 5 2" xfId="3505" xr:uid="{A90489FD-0901-4FAE-9F83-8CF81013560A}"/>
    <cellStyle name="Normal 18 6 5 3" xfId="5608" xr:uid="{1A7A7ADB-AA9F-4663-B950-678C7E2E5F65}"/>
    <cellStyle name="Normal 18 6 6" xfId="1401" xr:uid="{E7A4CB93-418C-4740-B52F-976832A12855}"/>
    <cellStyle name="Normal 18 6 6 2" xfId="3707" xr:uid="{56A3F788-F3E0-4C0C-88D8-4279ADAD619A}"/>
    <cellStyle name="Normal 18 6 6 3" xfId="5830" xr:uid="{B96D7BA3-469D-4CC2-82BA-8C668DF2C9EB}"/>
    <cellStyle name="Normal 18 6 7" xfId="1916" xr:uid="{116A47E8-D42C-4C91-926D-04E909101701}"/>
    <cellStyle name="Normal 18 6 7 2" xfId="4015" xr:uid="{97E854A2-2A61-4042-A4F6-C44A40A4B27A}"/>
    <cellStyle name="Normal 18 6 7 3" xfId="6179" xr:uid="{A71918C8-8394-42CF-ADFE-626D1465996C}"/>
    <cellStyle name="Normal 18 6 8" xfId="2226" xr:uid="{7574F798-8C3A-4A8A-AB27-F1DA8B2ECC1F}"/>
    <cellStyle name="Normal 18 6 8 2" xfId="4323" xr:uid="{F5CDC9D9-9DA3-4F48-A9DA-528595304470}"/>
    <cellStyle name="Normal 18 6 8 3" xfId="6487" xr:uid="{116A9853-5FC8-4C7D-9A16-3D736DD490CE}"/>
    <cellStyle name="Normal 18 6 9" xfId="2530" xr:uid="{C17D501D-083A-44E7-9949-FA7102BA7B23}"/>
    <cellStyle name="Normal 18 6 9 2" xfId="4623" xr:uid="{D0589D88-B92F-4F5C-9390-7B0210BEDA0A}"/>
    <cellStyle name="Normal 18 6 9 3" xfId="6787" xr:uid="{477EC6E1-0D01-4291-A15F-723B68C2F877}"/>
    <cellStyle name="Normal 18 7" xfId="621" xr:uid="{4EA17FDC-8F32-4F4C-BC96-94BD116AC16E}"/>
    <cellStyle name="Normal 18 7 10" xfId="5187" xr:uid="{59920240-5E52-4A23-B018-FAFA73CCF06C}"/>
    <cellStyle name="Normal 18 7 2" xfId="943" xr:uid="{CADF5A7D-1F57-436B-A6D6-0E34F277EF75}"/>
    <cellStyle name="Normal 18 7 2 2" xfId="3383" xr:uid="{9C26EFE2-0C55-4BCD-9E2F-D501E2E58462}"/>
    <cellStyle name="Normal 18 7 2 3" xfId="5486" xr:uid="{79818484-DDBB-4F57-8AA3-57938F3500CC}"/>
    <cellStyle name="Normal 18 7 3" xfId="1261" xr:uid="{46D2D3DF-E96A-4CA2-93A3-6694B4263BF8}"/>
    <cellStyle name="Normal 18 7 3 2" xfId="3630" xr:uid="{94CD0238-BF00-4DF2-8E3F-6F6BE4A42EA5}"/>
    <cellStyle name="Normal 18 7 3 3" xfId="5742" xr:uid="{4318E99E-9B6F-4432-934D-8C09CF49AD28}"/>
    <cellStyle name="Normal 18 7 4" xfId="1576" xr:uid="{EEAB0057-7E35-4FD5-B7B2-AF92DB284BF5}"/>
    <cellStyle name="Normal 18 7 4 2" xfId="3878" xr:uid="{156920F5-6F6E-4AAF-A231-78BEB7F2AC1C}"/>
    <cellStyle name="Normal 18 7 4 3" xfId="6001" xr:uid="{31D7E8D9-449E-426F-89CF-0E60D7A6ED5E}"/>
    <cellStyle name="Normal 18 7 5" xfId="2087" xr:uid="{ED5F086A-0B2C-49AA-9274-0115F20F3A28}"/>
    <cellStyle name="Normal 18 7 5 2" xfId="4186" xr:uid="{8A1F375C-DECD-4456-B9F3-E3AD084FC356}"/>
    <cellStyle name="Normal 18 7 5 3" xfId="6350" xr:uid="{0B0F53E2-5A4F-43FF-9BB0-AEFC3D23DDA0}"/>
    <cellStyle name="Normal 18 7 6" xfId="2397" xr:uid="{7C6500FD-656B-461A-AF5E-B959E972BB38}"/>
    <cellStyle name="Normal 18 7 6 2" xfId="4494" xr:uid="{7D9CB343-F1C7-49B0-A913-1A7E74ECA91D}"/>
    <cellStyle name="Normal 18 7 6 3" xfId="6658" xr:uid="{A89E28CF-CADE-4A40-95C1-F9A82A40EDF1}"/>
    <cellStyle name="Normal 18 7 7" xfId="2655" xr:uid="{A3E59BF6-8C4D-4129-ACC0-E94327E0C107}"/>
    <cellStyle name="Normal 18 7 7 2" xfId="4748" xr:uid="{2FD313DB-D681-402E-A573-1C0BB66728FB}"/>
    <cellStyle name="Normal 18 7 7 3" xfId="6912" xr:uid="{0DF92512-F67C-4117-AC77-015C5D8093C2}"/>
    <cellStyle name="Normal 18 7 8" xfId="2868" xr:uid="{254C9FD9-1264-4775-9D52-349C77D5AC8D}"/>
    <cellStyle name="Normal 18 7 8 2" xfId="4953" xr:uid="{34548640-B1D4-4BA1-B74C-B416EBB8C1E3}"/>
    <cellStyle name="Normal 18 7 8 3" xfId="7117" xr:uid="{634D94F5-60DA-4C18-BD37-9E76400C3FF3}"/>
    <cellStyle name="Normal 18 7 9" xfId="3090" xr:uid="{42AD0290-CF46-4748-B188-7D3A93380D2B}"/>
    <cellStyle name="Normal 18 8" xfId="874" xr:uid="{23AD91D4-58E7-439A-B7D1-56C010EDDBAA}"/>
    <cellStyle name="Normal 18 8 2" xfId="1192" xr:uid="{BA8ABDC7-8031-4144-894B-8446714C433C}"/>
    <cellStyle name="Normal 18 8 2 2" xfId="3565" xr:uid="{ADB39EED-4BB7-45CF-89E4-1C78BD8FA9A5}"/>
    <cellStyle name="Normal 18 8 2 3" xfId="5677" xr:uid="{6DAF39C2-4E4B-4E44-99BF-DAC319F48FA9}"/>
    <cellStyle name="Normal 18 8 3" xfId="1507" xr:uid="{778F2883-5557-4FFD-B4A8-48571DD84E2B}"/>
    <cellStyle name="Normal 18 8 3 2" xfId="3809" xr:uid="{8C0517A0-19FA-40AD-8F3A-46AF610BA335}"/>
    <cellStyle name="Normal 18 8 3 3" xfId="5932" xr:uid="{D2D37FA3-57F5-4A4A-BC54-C8747FF91F47}"/>
    <cellStyle name="Normal 18 8 4" xfId="2018" xr:uid="{86FB1260-2D1B-480E-B4E5-9A688CF2FB4F}"/>
    <cellStyle name="Normal 18 8 4 2" xfId="4117" xr:uid="{B56EEB7D-9EF9-4AA0-BD79-72578176CD48}"/>
    <cellStyle name="Normal 18 8 4 3" xfId="6281" xr:uid="{F3BD6781-93F0-4610-A328-4367B9412673}"/>
    <cellStyle name="Normal 18 8 5" xfId="2328" xr:uid="{D77F0B3C-0B11-45AF-BAD7-D24CCB57EAB0}"/>
    <cellStyle name="Normal 18 8 5 2" xfId="4425" xr:uid="{54153141-8408-4EC1-A90B-7598B8D121F5}"/>
    <cellStyle name="Normal 18 8 5 3" xfId="6589" xr:uid="{3DE49F10-CA20-4AD5-AB95-578FE79A51B8}"/>
    <cellStyle name="Normal 18 8 6" xfId="2590" xr:uid="{B9D9DA31-702B-4EAE-99E6-17B7274E25AE}"/>
    <cellStyle name="Normal 18 8 6 2" xfId="4683" xr:uid="{31B12EC2-AFAC-4C6E-9FCA-201A6A8A083F}"/>
    <cellStyle name="Normal 18 8 6 3" xfId="6847" xr:uid="{7C62E980-2238-45C4-AE01-AEA97CD9E5D7}"/>
    <cellStyle name="Normal 18 8 7" xfId="2803" xr:uid="{17BF74B3-527C-4D38-BFD6-1C438565F4FE}"/>
    <cellStyle name="Normal 18 8 7 2" xfId="4888" xr:uid="{7323DD81-7047-412B-885A-12E9648965EC}"/>
    <cellStyle name="Normal 18 8 7 3" xfId="7052" xr:uid="{2E83EFB9-8A4F-4E84-858E-A8D1AB9EB865}"/>
    <cellStyle name="Normal 18 8 8" xfId="3314" xr:uid="{E9D4313E-ECCF-4E46-BD4B-E0B81EE614F2}"/>
    <cellStyle name="Normal 18 8 9" xfId="5417" xr:uid="{FA0F428E-C49C-472B-9ABD-FD8507C6992F}"/>
    <cellStyle name="Normal 18 9" xfId="754" xr:uid="{83C3555C-4A8C-4253-B144-CE7731813686}"/>
    <cellStyle name="Normal 18 9 2" xfId="3202" xr:uid="{E3944011-2287-40F3-BD38-0860F19EC295}"/>
    <cellStyle name="Normal 18 9 3" xfId="5302" xr:uid="{7A9028D4-E3DC-48EF-9A15-8CA46E05583F}"/>
    <cellStyle name="Normal 19" xfId="238" xr:uid="{9BA86D63-C33E-4A2A-9E4A-0424750DF0FB}"/>
    <cellStyle name="Normal 19 2" xfId="429" xr:uid="{D6684E70-0EAB-44AF-B995-87B88BC42C04}"/>
    <cellStyle name="Normal 19 3" xfId="526" xr:uid="{BEA8FC08-568F-4B68-AB17-669823CF98AF}"/>
    <cellStyle name="Normal 2" xfId="3" xr:uid="{00000000-0005-0000-0000-000002000000}"/>
    <cellStyle name="Normal 2 2" xfId="7" xr:uid="{D69CDB02-A1C1-4CD2-87F0-D958C2D9B66D}"/>
    <cellStyle name="Normal 2 2 2" xfId="7236" xr:uid="{B17CD84E-42FC-42B9-9450-C84358008BE0}"/>
    <cellStyle name="Normal 2 2 3" xfId="136" xr:uid="{EDC69890-D3B0-480E-BBF0-F3866E229DA1}"/>
    <cellStyle name="Normal 2 3" xfId="135" xr:uid="{E7395DA5-9967-4F56-8A2C-69A4D7EF473F}"/>
    <cellStyle name="Normal 2 4" xfId="382" xr:uid="{E01A8756-0E28-4753-AAE5-C9FA266E96CB}"/>
    <cellStyle name="Normal 2 5" xfId="499" xr:uid="{0E907E53-F4A2-4251-990D-A7EBBB76F3F0}"/>
    <cellStyle name="Normal 2 6" xfId="1801" xr:uid="{C43F02A2-DB79-4904-AF9B-76E38B0A287B}"/>
    <cellStyle name="Normal 2 7" xfId="1894" xr:uid="{CF2AE5C2-E525-437D-9B04-0124CCB306A1}"/>
    <cellStyle name="Normal 2 8" xfId="93" xr:uid="{D7E370AD-2110-42AF-A4A9-583774E8FADA}"/>
    <cellStyle name="Normal 20" xfId="323" xr:uid="{9013ABC4-9CC2-4F31-B2FF-3BDC08351CB9}"/>
    <cellStyle name="Normal 20 2" xfId="454" xr:uid="{6AD2C6CB-CD4A-4EE7-ACA9-AEA10A65965B}"/>
    <cellStyle name="Normal 20 3" xfId="547" xr:uid="{4AE0A507-B49F-4E2C-B875-B1209A6BD60C}"/>
    <cellStyle name="Normal 21" xfId="320" xr:uid="{65910EEC-5FD3-48A0-B894-D5BB53B3CD5C}"/>
    <cellStyle name="Normal 21 2" xfId="474" xr:uid="{569D04E9-E152-4659-9A74-E541AE1D5099}"/>
    <cellStyle name="Normal 21 3" xfId="545" xr:uid="{6E260EF1-BFF8-4CC0-B7F0-234DE5A3EFDE}"/>
    <cellStyle name="Normal 22" xfId="113" xr:uid="{68B6ECEE-0D47-45E0-9AA4-F0308420B7D5}"/>
    <cellStyle name="Normal 22 2" xfId="477" xr:uid="{31FFBAF6-D5B2-4C6B-AE7E-56B01057FB85}"/>
    <cellStyle name="Normal 22 3" xfId="505" xr:uid="{ED5C9352-8A3A-463A-A1FF-D3662E5D2C92}"/>
    <cellStyle name="Normal 23" xfId="322" xr:uid="{AE8BC64D-3125-459F-9CC1-F93696181B8D}"/>
    <cellStyle name="Normal 23 2" xfId="478" xr:uid="{EAA482BB-1B1C-44FF-917B-F7034280C270}"/>
    <cellStyle name="Normal 23 3" xfId="546" xr:uid="{E3E3DB26-46C7-402B-943F-4ACF97422963}"/>
    <cellStyle name="Normal 23 4" xfId="1388" xr:uid="{ECA76102-EC85-40CE-BFC2-5BECDC89A3A0}"/>
    <cellStyle name="Normal 24" xfId="321" xr:uid="{35766AD4-CF86-4DDD-B793-8E976DED4514}"/>
    <cellStyle name="Normal 25" xfId="330" xr:uid="{4A01EDCE-C462-4698-9AAD-C0BAD66CA64D}"/>
    <cellStyle name="Normal 26" xfId="332" xr:uid="{20CD8251-F24F-4D96-9826-97A28F252140}"/>
    <cellStyle name="Normal 27" xfId="341" xr:uid="{045A1B9D-A72D-462E-8C03-CC8AA28EBC6D}"/>
    <cellStyle name="Normal 27 10" xfId="2536" xr:uid="{B12A1CFE-C616-4E3F-952C-8A931BC5188B}"/>
    <cellStyle name="Normal 27 10 2" xfId="4629" xr:uid="{4705F2AD-6E08-49BF-9B49-81BBB7DBD54A}"/>
    <cellStyle name="Normal 27 10 3" xfId="6793" xr:uid="{429EAF91-11AD-4DAF-AE72-140A2D80DC46}"/>
    <cellStyle name="Normal 27 11" xfId="2748" xr:uid="{E5F31287-2938-4820-A2E3-F45B013FD659}"/>
    <cellStyle name="Normal 27 11 2" xfId="4834" xr:uid="{BBBB8FD0-A1D5-4D96-BED2-9B8BF602A802}"/>
    <cellStyle name="Normal 27 11 3" xfId="6998" xr:uid="{8E095D63-F5A3-40D8-BD82-217FE1E1E261}"/>
    <cellStyle name="Normal 27 12" xfId="2985" xr:uid="{0FEA68B4-3448-4A9C-BDB0-43F0640B1A1A}"/>
    <cellStyle name="Normal 27 13" xfId="5065" xr:uid="{263C5455-8C78-4DC9-AAF0-192E1BE18A4E}"/>
    <cellStyle name="Normal 27 2" xfId="555" xr:uid="{909BEB4A-838A-4773-A458-47C5A60AD66E}"/>
    <cellStyle name="Normal 27 2 10" xfId="2779" xr:uid="{970128D5-BD8A-46CE-84A4-57826C4441C9}"/>
    <cellStyle name="Normal 27 2 10 2" xfId="4864" xr:uid="{C146726F-119E-4451-9E40-E39844933F9F}"/>
    <cellStyle name="Normal 27 2 10 3" xfId="7028" xr:uid="{B862F315-E134-4C33-83CE-94F04B42F6C7}"/>
    <cellStyle name="Normal 27 2 11" xfId="3041" xr:uid="{E1C82E1E-6D97-48E3-B730-2FE625C5A862}"/>
    <cellStyle name="Normal 27 2 12" xfId="5138" xr:uid="{4CC75C58-8FF0-46DD-8839-CF30EACC5315}"/>
    <cellStyle name="Normal 27 2 2" xfId="704" xr:uid="{678A6FE2-998F-4624-BC0A-F063F80389A4}"/>
    <cellStyle name="Normal 27 2 2 10" xfId="5263" xr:uid="{3AC5C308-9818-486F-B943-1A58AFC20477}"/>
    <cellStyle name="Normal 27 2 2 2" xfId="1016" xr:uid="{9CDD46EE-6C94-4E4D-ABF1-0A4D49421752}"/>
    <cellStyle name="Normal 27 2 2 2 2" xfId="3456" xr:uid="{ADD5783A-A4FD-4D18-824A-418A94D568A4}"/>
    <cellStyle name="Normal 27 2 2 2 3" xfId="5559" xr:uid="{57F4BFD0-2DBD-4141-93E5-905A7E8FF68E}"/>
    <cellStyle name="Normal 27 2 2 3" xfId="1334" xr:uid="{E1323DC2-C2D0-4E60-830E-2A9FC5F445B1}"/>
    <cellStyle name="Normal 27 2 2 3 2" xfId="3670" xr:uid="{BFBB47E5-4B60-4917-A800-C1D46FD8A4FB}"/>
    <cellStyle name="Normal 27 2 2 3 3" xfId="5788" xr:uid="{29EBBD6E-02C0-4589-87B9-0DF21BC609BF}"/>
    <cellStyle name="Normal 27 2 2 4" xfId="1649" xr:uid="{796A9191-79E5-4F35-8BF7-3F0595BDE2D5}"/>
    <cellStyle name="Normal 27 2 2 4 2" xfId="3951" xr:uid="{3F63D45C-6977-4755-A6FC-302BB683B4F7}"/>
    <cellStyle name="Normal 27 2 2 4 3" xfId="6074" xr:uid="{9B79460D-2589-431B-8AEE-38F6B5E49B94}"/>
    <cellStyle name="Normal 27 2 2 5" xfId="2160" xr:uid="{DD336BA4-E718-4106-B6F1-CEDCA9EA2F4A}"/>
    <cellStyle name="Normal 27 2 2 5 2" xfId="4259" xr:uid="{5DE439CE-1D8C-470F-BC48-6FF1E570870D}"/>
    <cellStyle name="Normal 27 2 2 5 3" xfId="6423" xr:uid="{228DDFFD-C78B-4790-9269-C37C505B596F}"/>
    <cellStyle name="Normal 27 2 2 6" xfId="2470" xr:uid="{78B1A282-DB42-4B9F-87CF-599184006108}"/>
    <cellStyle name="Normal 27 2 2 6 2" xfId="4567" xr:uid="{76770953-473E-4274-B335-48EBA2EF0BF6}"/>
    <cellStyle name="Normal 27 2 2 6 3" xfId="6731" xr:uid="{6E1DBEAA-FA43-4B7A-95AE-4DA44949BCDF}"/>
    <cellStyle name="Normal 27 2 2 7" xfId="2695" xr:uid="{95F1D235-3591-45C8-AAAC-B6508DAA0BB5}"/>
    <cellStyle name="Normal 27 2 2 7 2" xfId="4788" xr:uid="{2B31836F-08FB-438F-9E89-EFF5D1BBFA8A}"/>
    <cellStyle name="Normal 27 2 2 7 3" xfId="6952" xr:uid="{17007D99-0A73-4474-A163-926899FADACB}"/>
    <cellStyle name="Normal 27 2 2 8" xfId="2908" xr:uid="{9EAFBE97-1E0C-4F19-971E-341320D493C5}"/>
    <cellStyle name="Normal 27 2 2 8 2" xfId="4993" xr:uid="{DDE3BEA6-F0DC-4873-957D-C7862432DFCC}"/>
    <cellStyle name="Normal 27 2 2 8 3" xfId="7157" xr:uid="{E8C5DD1E-1606-4213-BFC2-160AF7D37E35}"/>
    <cellStyle name="Normal 27 2 2 9" xfId="3163" xr:uid="{B1874F70-B496-41D5-9345-1843C044A40C}"/>
    <cellStyle name="Normal 27 2 3" xfId="912" xr:uid="{4AECF587-EC94-4AD2-B2EC-84DDF8EEB791}"/>
    <cellStyle name="Normal 27 2 3 2" xfId="1230" xr:uid="{65755AB6-399C-4A09-9D7B-0BB54F9E10E6}"/>
    <cellStyle name="Normal 27 2 3 2 2" xfId="3603" xr:uid="{FDC318AB-C08A-4EBB-A927-07AC76921885}"/>
    <cellStyle name="Normal 27 2 3 2 3" xfId="5715" xr:uid="{37C738D8-CC28-4267-A016-7B8D01E9103E}"/>
    <cellStyle name="Normal 27 2 3 3" xfId="1545" xr:uid="{204ED25A-2256-40F2-B835-564514E2BACA}"/>
    <cellStyle name="Normal 27 2 3 3 2" xfId="3847" xr:uid="{6B902190-DCB8-4A44-B0E8-B7F2AE939CBF}"/>
    <cellStyle name="Normal 27 2 3 3 3" xfId="5970" xr:uid="{10CE62B8-98DD-4780-B478-FB2E2BA0C41A}"/>
    <cellStyle name="Normal 27 2 3 4" xfId="2056" xr:uid="{96B33623-3CA6-441C-9DA4-30C8B8A2AB40}"/>
    <cellStyle name="Normal 27 2 3 4 2" xfId="4155" xr:uid="{A694008A-2030-451F-909A-9A7B23473074}"/>
    <cellStyle name="Normal 27 2 3 4 3" xfId="6319" xr:uid="{329674E2-360F-4668-AC94-6E3058783079}"/>
    <cellStyle name="Normal 27 2 3 5" xfId="2366" xr:uid="{F9E732E8-E226-4B0F-BF68-CA9FF3AA1B82}"/>
    <cellStyle name="Normal 27 2 3 5 2" xfId="4463" xr:uid="{42CA61AA-C043-4CBE-9DA1-ADBCD1CE8004}"/>
    <cellStyle name="Normal 27 2 3 5 3" xfId="6627" xr:uid="{8087290C-024F-4BCB-850F-7A3B434D0B57}"/>
    <cellStyle name="Normal 27 2 3 6" xfId="2628" xr:uid="{E09DFD5A-E1CE-485B-B5CB-8837E7C1E8CC}"/>
    <cellStyle name="Normal 27 2 3 6 2" xfId="4721" xr:uid="{60EF1CB8-B0F8-45E8-8D65-CC8774325F8E}"/>
    <cellStyle name="Normal 27 2 3 6 3" xfId="6885" xr:uid="{633D4991-33B4-435F-A8A8-BAC9CE34FD75}"/>
    <cellStyle name="Normal 27 2 3 7" xfId="2841" xr:uid="{AD4F5060-9ACD-4667-9365-B2E6300D8765}"/>
    <cellStyle name="Normal 27 2 3 7 2" xfId="4926" xr:uid="{1F3B1968-BBB6-4698-8008-8F0C22DB60C1}"/>
    <cellStyle name="Normal 27 2 3 7 3" xfId="7090" xr:uid="{3622759E-F5D5-4517-A206-497655AFA10B}"/>
    <cellStyle name="Normal 27 2 3 8" xfId="3352" xr:uid="{88ED1013-28AC-4EAF-BA19-7E3D383DE1AB}"/>
    <cellStyle name="Normal 27 2 3 9" xfId="5455" xr:uid="{E2C92CCD-19DC-4F64-9CB9-8748CF39726A}"/>
    <cellStyle name="Normal 27 2 4" xfId="827" xr:uid="{3257FED7-FA74-47E2-9CA9-52AFCDE0E519}"/>
    <cellStyle name="Normal 27 2 4 2" xfId="3275" xr:uid="{6ECFEBE0-7EF8-43A9-B5C5-F9430A6D09A7}"/>
    <cellStyle name="Normal 27 2 4 3" xfId="5375" xr:uid="{80399169-8A4E-4DC3-9112-47D91978EB3A}"/>
    <cellStyle name="Normal 27 2 5" xfId="1153" xr:uid="{254716B4-5A9C-47DC-98F9-330BB1EE9958}"/>
    <cellStyle name="Normal 27 2 5 2" xfId="3541" xr:uid="{230FA19D-AC2C-45D4-AAA6-BAAED1F404B0}"/>
    <cellStyle name="Normal 27 2 5 3" xfId="5649" xr:uid="{AE7C2817-0FFF-441C-9613-F61A9AFEAC04}"/>
    <cellStyle name="Normal 27 2 6" xfId="1466" xr:uid="{61182897-1665-4171-A6E8-41F2A9B38706}"/>
    <cellStyle name="Normal 27 2 6 2" xfId="3770" xr:uid="{59F8A98D-FE26-4060-8746-5D6C3DE280EB}"/>
    <cellStyle name="Normal 27 2 6 3" xfId="5893" xr:uid="{CB5180BB-6513-4517-A4A7-D4C9FCABC81D}"/>
    <cellStyle name="Normal 27 2 7" xfId="1979" xr:uid="{731E79C2-4FDD-4DC4-B9E4-AB4B8ED82D4B}"/>
    <cellStyle name="Normal 27 2 7 2" xfId="4078" xr:uid="{ADFE75F8-01F7-44D1-B1C7-2B1D7EBD6D02}"/>
    <cellStyle name="Normal 27 2 7 3" xfId="6242" xr:uid="{A3D94036-4072-41DD-9D7A-08757452EF2B}"/>
    <cellStyle name="Normal 27 2 8" xfId="2289" xr:uid="{EDDEB903-711F-4D5B-B0DC-CA3ECC031F98}"/>
    <cellStyle name="Normal 27 2 8 2" xfId="4386" xr:uid="{9C63B21B-6A59-4C01-8FE0-17E4C9FF3760}"/>
    <cellStyle name="Normal 27 2 8 3" xfId="6550" xr:uid="{3D6AC666-B740-4420-87FB-31B68B6F5B57}"/>
    <cellStyle name="Normal 27 2 9" xfId="2566" xr:uid="{12B0271C-578A-479B-8E56-8B43A0517718}"/>
    <cellStyle name="Normal 27 2 9 2" xfId="4659" xr:uid="{6B6C338D-FCBC-4F1A-8C19-C7C5135FADAA}"/>
    <cellStyle name="Normal 27 2 9 3" xfId="6823" xr:uid="{CDE09258-1DF9-41DD-AF5B-6696B64B826F}"/>
    <cellStyle name="Normal 27 3" xfId="644" xr:uid="{C66646B4-C61E-4A70-BC37-EF4F0D16130A}"/>
    <cellStyle name="Normal 27 3 10" xfId="5208" xr:uid="{7CA22714-C678-4F2C-A840-7D6E518E0D04}"/>
    <cellStyle name="Normal 27 3 2" xfId="962" xr:uid="{FD5779A1-86D2-4410-BC75-01E614BA9250}"/>
    <cellStyle name="Normal 27 3 2 2" xfId="3402" xr:uid="{824CA4AB-8C6C-497B-A1BB-506F41B19A74}"/>
    <cellStyle name="Normal 27 3 2 3" xfId="5505" xr:uid="{5A0A3F6E-4CB5-4B2D-A323-EBFF00EABBE8}"/>
    <cellStyle name="Normal 27 3 3" xfId="1280" xr:uid="{5ED60816-0806-4FEC-8ADB-BEA19223AB22}"/>
    <cellStyle name="Normal 27 3 3 2" xfId="3640" xr:uid="{80E12960-8065-4C56-8167-028871F85424}"/>
    <cellStyle name="Normal 27 3 3 3" xfId="5753" xr:uid="{243B6029-E292-479F-A18F-4EA441A2FD1B}"/>
    <cellStyle name="Normal 27 3 4" xfId="1595" xr:uid="{27BEB830-E93A-46A3-9AAC-AA38B5AD00DE}"/>
    <cellStyle name="Normal 27 3 4 2" xfId="3897" xr:uid="{CFE6A464-3D49-4D95-BB1A-75AF8CCB2F81}"/>
    <cellStyle name="Normal 27 3 4 3" xfId="6020" xr:uid="{8B05D17A-E363-401B-B66F-7EAC16E0CB30}"/>
    <cellStyle name="Normal 27 3 5" xfId="2106" xr:uid="{58941DF4-D585-41C6-BB9E-FE8CBB1E51A7}"/>
    <cellStyle name="Normal 27 3 5 2" xfId="4205" xr:uid="{E679AEA1-0AA7-4258-9896-BC013CFAFD19}"/>
    <cellStyle name="Normal 27 3 5 3" xfId="6369" xr:uid="{EFDEEB32-3017-4CAC-B2F2-9B7EC1B629CB}"/>
    <cellStyle name="Normal 27 3 6" xfId="2416" xr:uid="{904B63B3-D6A5-4021-9A64-E7F8FF1C42B3}"/>
    <cellStyle name="Normal 27 3 6 2" xfId="4513" xr:uid="{2630F33D-24EA-4A6D-8EA6-F182E238406C}"/>
    <cellStyle name="Normal 27 3 6 3" xfId="6677" xr:uid="{B0687FF5-6140-4F9B-B8AD-08637C478807}"/>
    <cellStyle name="Normal 27 3 7" xfId="2665" xr:uid="{54F67E4F-9DC4-412E-8F12-B69AB163923E}"/>
    <cellStyle name="Normal 27 3 7 2" xfId="4758" xr:uid="{5BA6D283-3CEC-4AF2-9FEC-2D9554FDC54D}"/>
    <cellStyle name="Normal 27 3 7 3" xfId="6922" xr:uid="{2F64566D-D0CC-462F-BA3F-7731CD83BF26}"/>
    <cellStyle name="Normal 27 3 8" xfId="2878" xr:uid="{B0B66DE2-6E7B-4F08-8955-F64BB83452CF}"/>
    <cellStyle name="Normal 27 3 8 2" xfId="4963" xr:uid="{B9048532-3C5C-427A-9CC6-DF517132851C}"/>
    <cellStyle name="Normal 27 3 8 3" xfId="7127" xr:uid="{8AFECB5E-F803-4C13-92F0-0D1DC03E2657}"/>
    <cellStyle name="Normal 27 3 9" xfId="3109" xr:uid="{78601CE1-AA5E-4B9D-A040-54C97A2A8E9B}"/>
    <cellStyle name="Normal 27 4" xfId="880" xr:uid="{F1B16A65-F9C5-43FE-8A79-CE41D2BBBC43}"/>
    <cellStyle name="Normal 27 4 2" xfId="1198" xr:uid="{925EB4BE-A53A-4076-9A4A-3BB64F2FBD4E}"/>
    <cellStyle name="Normal 27 4 2 2" xfId="3571" xr:uid="{BF5FF1F9-BD07-4AC7-A3B0-79B47F2F56EE}"/>
    <cellStyle name="Normal 27 4 2 3" xfId="5683" xr:uid="{7C1AC71D-7629-4ED5-8356-92919899AFDC}"/>
    <cellStyle name="Normal 27 4 3" xfId="1513" xr:uid="{A789DAF3-FF9A-4F99-A311-E4AE684182AD}"/>
    <cellStyle name="Normal 27 4 3 2" xfId="3815" xr:uid="{B311DCB8-15CE-4837-AC21-9EF064EC5CEF}"/>
    <cellStyle name="Normal 27 4 3 3" xfId="5938" xr:uid="{2D34A811-FB69-4BAD-9793-5BEBC36B66FE}"/>
    <cellStyle name="Normal 27 4 4" xfId="2024" xr:uid="{6DDBD994-7061-475A-B7F7-B544CC73B65B}"/>
    <cellStyle name="Normal 27 4 4 2" xfId="4123" xr:uid="{F4FEE621-D7CA-4958-8423-DF0A11A30BB9}"/>
    <cellStyle name="Normal 27 4 4 3" xfId="6287" xr:uid="{FA26D20B-D6F1-4759-ADEF-541080DDD94E}"/>
    <cellStyle name="Normal 27 4 5" xfId="2334" xr:uid="{A4A21F30-7889-4F27-AFE1-BE3696EB1D83}"/>
    <cellStyle name="Normal 27 4 5 2" xfId="4431" xr:uid="{C541A179-90F1-40CB-9815-78F6D43F447A}"/>
    <cellStyle name="Normal 27 4 5 3" xfId="6595" xr:uid="{9ADB4C9C-77AE-482A-B0CE-11CFF8BD9C6D}"/>
    <cellStyle name="Normal 27 4 6" xfId="2596" xr:uid="{AA73F6BA-E93C-4A5B-8DA1-86C946407C3A}"/>
    <cellStyle name="Normal 27 4 6 2" xfId="4689" xr:uid="{1A5D5252-13EB-4FDF-A1F7-77117E5DD144}"/>
    <cellStyle name="Normal 27 4 6 3" xfId="6853" xr:uid="{7A819033-B444-4967-A2F0-421637F96777}"/>
    <cellStyle name="Normal 27 4 7" xfId="2809" xr:uid="{0692366E-A7FE-4D91-B63D-749016E186CA}"/>
    <cellStyle name="Normal 27 4 7 2" xfId="4894" xr:uid="{C69AB252-8C60-4B96-8527-15D26B56A344}"/>
    <cellStyle name="Normal 27 4 7 3" xfId="7058" xr:uid="{3EBB614A-1B80-4A6B-8742-1F5996C11974}"/>
    <cellStyle name="Normal 27 4 8" xfId="3320" xr:uid="{DAAE874E-611F-4EE0-B561-6A9FCA415203}"/>
    <cellStyle name="Normal 27 4 9" xfId="5423" xr:uid="{511A881F-0333-472E-94A1-6FEEFCDAC212}"/>
    <cellStyle name="Normal 27 5" xfId="773" xr:uid="{921CD0D8-D082-41DB-ADD1-FFFC73A36177}"/>
    <cellStyle name="Normal 27 5 2" xfId="3221" xr:uid="{F2D1E0E2-208E-4AB4-A985-C92C465F034D}"/>
    <cellStyle name="Normal 27 5 3" xfId="5321" xr:uid="{D709AF27-DA9B-4F3F-9524-E04D61BA27C3}"/>
    <cellStyle name="Normal 27 6" xfId="1097" xr:uid="{E2C4D926-7573-4E63-9916-536BE94D70E4}"/>
    <cellStyle name="Normal 27 6 2" xfId="3511" xr:uid="{DC54277E-C4FD-438C-8AF4-9B548AFED242}"/>
    <cellStyle name="Normal 27 6 3" xfId="5614" xr:uid="{B9421001-3AC0-4D96-83C0-6FF69FB6CCBA}"/>
    <cellStyle name="Normal 27 7" xfId="1410" xr:uid="{D5A44FFF-3F64-41A6-A48A-C738E07997DC}"/>
    <cellStyle name="Normal 27 7 2" xfId="3716" xr:uid="{21236C1D-9A8B-4F67-9B7F-8DD0216D5D80}"/>
    <cellStyle name="Normal 27 7 3" xfId="5839" xr:uid="{63DCFE7E-36DF-474E-AAA5-64C0F67447AB}"/>
    <cellStyle name="Normal 27 8" xfId="1925" xr:uid="{01794098-3C3D-44B8-9FAD-55D1A0F10288}"/>
    <cellStyle name="Normal 27 8 2" xfId="4024" xr:uid="{07CEE6B5-7966-4DE8-883D-E6ED3575DD6E}"/>
    <cellStyle name="Normal 27 8 3" xfId="6188" xr:uid="{A8AD08BA-4C2F-4723-AF2C-BFC21040DB54}"/>
    <cellStyle name="Normal 27 9" xfId="2235" xr:uid="{3A7B25CC-BBBC-47FD-A420-853EC472D4D1}"/>
    <cellStyle name="Normal 27 9 2" xfId="4332" xr:uid="{383DA9EF-22B7-4125-968F-79616E74F3BD}"/>
    <cellStyle name="Normal 27 9 3" xfId="6496" xr:uid="{4F6077BA-5D5F-49A1-AD62-241415ADC421}"/>
    <cellStyle name="Normal 28" xfId="344" xr:uid="{7E35FDFE-D930-473D-B6D2-C653BD292A97}"/>
    <cellStyle name="Normal 29" xfId="353" xr:uid="{FF32F470-17C3-436D-82B3-207EAE02C804}"/>
    <cellStyle name="Normal 3" xfId="4" xr:uid="{00000000-0005-0000-0000-000003000000}"/>
    <cellStyle name="Normal 3 2" xfId="311" xr:uid="{543ABFC8-8123-4E86-8770-8B75094EE5CF}"/>
    <cellStyle name="Normal 3 3" xfId="7237" xr:uid="{12C2BE1B-B709-41E2-A299-4CA721AEC273}"/>
    <cellStyle name="Normal 3 4" xfId="137" xr:uid="{3694DF3E-5E74-40D8-BBF3-6FE3C7409220}"/>
    <cellStyle name="Normal 30" xfId="359" xr:uid="{FCE93FD4-0A1D-4732-8F6A-515F7CBBE293}"/>
    <cellStyle name="Normal 31" xfId="362" xr:uid="{07991EBA-FA54-4978-B84A-B93F767BED69}"/>
    <cellStyle name="Normal 32" xfId="361" xr:uid="{4A2EBF6A-4711-495F-B9B5-9445E4B567F2}"/>
    <cellStyle name="Normal 33" xfId="367" xr:uid="{787AC9A9-E99D-476B-A0BE-E6A891527C12}"/>
    <cellStyle name="Normal 34" xfId="370" xr:uid="{02E87B29-3467-4C60-97C1-113F98C399A3}"/>
    <cellStyle name="Normal 34 10" xfId="2546" xr:uid="{2A6EA04C-934A-44CB-8043-B23721DC3FE2}"/>
    <cellStyle name="Normal 34 10 2" xfId="4639" xr:uid="{B62AC1AB-170C-42FA-B0ED-EE0B15370754}"/>
    <cellStyle name="Normal 34 10 3" xfId="6803" xr:uid="{E98CA5A1-6A64-490A-8192-6A1E47A433F3}"/>
    <cellStyle name="Normal 34 11" xfId="2758" xr:uid="{03F7250B-EB15-4C47-BD2C-9D167DC814C7}"/>
    <cellStyle name="Normal 34 11 2" xfId="4844" xr:uid="{6B1D7763-D2F1-4D60-88A9-8345945E9EC2}"/>
    <cellStyle name="Normal 34 11 3" xfId="7008" xr:uid="{A1C7951C-CACA-4721-9FC8-673E936EECDE}"/>
    <cellStyle name="Normal 34 12" xfId="3002" xr:uid="{9124B231-CEF3-4164-B3F9-125066D8B14E}"/>
    <cellStyle name="Normal 34 13" xfId="5083" xr:uid="{4D711A0C-4A13-4DED-84A4-1247530899DC}"/>
    <cellStyle name="Normal 34 2" xfId="572" xr:uid="{E9539819-3BCB-4862-934D-0F714393B18A}"/>
    <cellStyle name="Normal 34 2 10" xfId="2789" xr:uid="{9DD43DEE-33CE-4C39-BB33-FD0CE3D0032F}"/>
    <cellStyle name="Normal 34 2 10 2" xfId="4874" xr:uid="{B0B5DE4A-B57F-40A9-9C96-78977452B1EE}"/>
    <cellStyle name="Normal 34 2 10 3" xfId="7038" xr:uid="{06684853-5BB0-4C64-9759-4DC319A9A8D6}"/>
    <cellStyle name="Normal 34 2 11" xfId="3058" xr:uid="{6F9CB484-D642-4987-9F68-2074925A510C}"/>
    <cellStyle name="Normal 34 2 12" xfId="5155" xr:uid="{3EAE3152-8CDB-4D34-A31B-DDFBF121E878}"/>
    <cellStyle name="Normal 34 2 2" xfId="721" xr:uid="{268B1D36-BB11-487A-88F7-1A80E82EB4F7}"/>
    <cellStyle name="Normal 34 2 2 10" xfId="5280" xr:uid="{0A2B8B2B-1B41-49E0-B95C-4BE2B7FB3A68}"/>
    <cellStyle name="Normal 34 2 2 2" xfId="1033" xr:uid="{818AFC92-DCF6-4818-818A-723C76F9185E}"/>
    <cellStyle name="Normal 34 2 2 2 2" xfId="3473" xr:uid="{67F788EE-1D40-4899-8210-21C942DA2489}"/>
    <cellStyle name="Normal 34 2 2 2 3" xfId="5576" xr:uid="{D3A71B85-E47B-4E90-85FB-0152C6CFB0F4}"/>
    <cellStyle name="Normal 34 2 2 3" xfId="1351" xr:uid="{2AC0406F-89E5-455A-B7FE-C6780E72237E}"/>
    <cellStyle name="Normal 34 2 2 3 2" xfId="3680" xr:uid="{8C0FE836-D7AE-475D-8C93-2FF42EFA94B9}"/>
    <cellStyle name="Normal 34 2 2 3 3" xfId="5798" xr:uid="{DF3743B2-A874-48A3-AE60-6FD25A2E8320}"/>
    <cellStyle name="Normal 34 2 2 4" xfId="1666" xr:uid="{F1555A82-181B-48BF-9A46-DEF152EFBDE9}"/>
    <cellStyle name="Normal 34 2 2 4 2" xfId="3968" xr:uid="{0DA49340-7D33-4937-81CC-2848BC26DFCF}"/>
    <cellStyle name="Normal 34 2 2 4 3" xfId="6091" xr:uid="{E72710A4-DA36-43F9-89C3-5FDF5A402315}"/>
    <cellStyle name="Normal 34 2 2 5" xfId="2177" xr:uid="{A7ECFE1D-04FE-4291-BB44-10F5D346ED47}"/>
    <cellStyle name="Normal 34 2 2 5 2" xfId="4276" xr:uid="{1DFEB44F-A252-44A7-8880-BE7514951ADD}"/>
    <cellStyle name="Normal 34 2 2 5 3" xfId="6440" xr:uid="{5CC92D90-D2CB-41E9-AC70-CF0B04D000BB}"/>
    <cellStyle name="Normal 34 2 2 6" xfId="2487" xr:uid="{E9A67B37-F839-47D5-840B-C9370417006F}"/>
    <cellStyle name="Normal 34 2 2 6 2" xfId="4584" xr:uid="{054F1648-7A8A-4DAF-8E23-D9277B50E23A}"/>
    <cellStyle name="Normal 34 2 2 6 3" xfId="6748" xr:uid="{FF75A555-9A80-4993-BF26-FC3F4F55E0DF}"/>
    <cellStyle name="Normal 34 2 2 7" xfId="2705" xr:uid="{BD003425-2BB3-4381-A5C1-0CA95A6FE1CF}"/>
    <cellStyle name="Normal 34 2 2 7 2" xfId="4798" xr:uid="{72FBF6FB-8A7D-46FA-8E02-83BE597432C7}"/>
    <cellStyle name="Normal 34 2 2 7 3" xfId="6962" xr:uid="{CF6D5FBF-E66F-41E0-9E9D-7A860C038B8C}"/>
    <cellStyle name="Normal 34 2 2 8" xfId="2918" xr:uid="{D55EB324-3834-4A64-9D4C-9A78D5C8CC25}"/>
    <cellStyle name="Normal 34 2 2 8 2" xfId="5003" xr:uid="{EFA2081B-3E12-4616-89EC-E9D3E55D2443}"/>
    <cellStyle name="Normal 34 2 2 8 3" xfId="7167" xr:uid="{27F8BD55-2275-439B-BBC1-61496D2A03DE}"/>
    <cellStyle name="Normal 34 2 2 9" xfId="3180" xr:uid="{08243000-623C-4CA4-9F77-9EB4D39558FC}"/>
    <cellStyle name="Normal 34 2 3" xfId="922" xr:uid="{2D616EB2-B1F7-49B8-AE65-7599F8F1649D}"/>
    <cellStyle name="Normal 34 2 3 2" xfId="1240" xr:uid="{69960E14-ABB7-436E-A0FF-6C8681F428E1}"/>
    <cellStyle name="Normal 34 2 3 2 2" xfId="3613" xr:uid="{C236077C-6162-4C91-902F-A2DF951A3D17}"/>
    <cellStyle name="Normal 34 2 3 2 3" xfId="5725" xr:uid="{5D2C6FD5-A012-490D-8234-19386BC87101}"/>
    <cellStyle name="Normal 34 2 3 3" xfId="1555" xr:uid="{0D5DF31E-FB8E-4CBA-B414-5BA5124F5ED5}"/>
    <cellStyle name="Normal 34 2 3 3 2" xfId="3857" xr:uid="{F367F61D-990A-4421-9A5D-BD4FB8DA8A1D}"/>
    <cellStyle name="Normal 34 2 3 3 3" xfId="5980" xr:uid="{760E7938-901D-4731-80AD-5E42BFA81DDE}"/>
    <cellStyle name="Normal 34 2 3 4" xfId="2066" xr:uid="{6B4A2DE6-912A-4B67-9B1D-FA6EB4FFA973}"/>
    <cellStyle name="Normal 34 2 3 4 2" xfId="4165" xr:uid="{4DC0603A-5C98-48F8-9C1E-EBE50CBDE574}"/>
    <cellStyle name="Normal 34 2 3 4 3" xfId="6329" xr:uid="{14D6E313-3CB5-436B-8F20-922DEF2C655E}"/>
    <cellStyle name="Normal 34 2 3 5" xfId="2376" xr:uid="{88970DA3-9A5C-4028-B15A-3B04D10E0078}"/>
    <cellStyle name="Normal 34 2 3 5 2" xfId="4473" xr:uid="{D46295EE-ADDE-4232-8384-C71453BDE9C8}"/>
    <cellStyle name="Normal 34 2 3 5 3" xfId="6637" xr:uid="{DA58CFFA-A7C0-4AFA-A56C-851A096DF818}"/>
    <cellStyle name="Normal 34 2 3 6" xfId="2638" xr:uid="{6943A215-DB05-459F-9DA8-6DA66E10D55A}"/>
    <cellStyle name="Normal 34 2 3 6 2" xfId="4731" xr:uid="{0685C8D1-F77F-43D7-9C7E-23BC854B2A7D}"/>
    <cellStyle name="Normal 34 2 3 6 3" xfId="6895" xr:uid="{B93D2D2F-DCC0-4CC1-B04A-C481B36804BE}"/>
    <cellStyle name="Normal 34 2 3 7" xfId="2851" xr:uid="{DD43759D-B257-4AFF-A667-FB981776307F}"/>
    <cellStyle name="Normal 34 2 3 7 2" xfId="4936" xr:uid="{A6560EE2-1826-48CA-81B0-0CA5EFD3CFBB}"/>
    <cellStyle name="Normal 34 2 3 7 3" xfId="7100" xr:uid="{F1E1A270-E070-49BA-B81A-39FA2FC9078B}"/>
    <cellStyle name="Normal 34 2 3 8" xfId="3362" xr:uid="{2EE650E0-33A2-4430-AC95-354F219B6D7A}"/>
    <cellStyle name="Normal 34 2 3 9" xfId="5465" xr:uid="{913F6907-C80F-4283-A20F-F60A6B100E34}"/>
    <cellStyle name="Normal 34 2 4" xfId="844" xr:uid="{903100CE-6EC8-492D-8D16-FD637751F98F}"/>
    <cellStyle name="Normal 34 2 4 2" xfId="3292" xr:uid="{EF6943DA-BCA5-4A34-A749-454D507D8D37}"/>
    <cellStyle name="Normal 34 2 4 3" xfId="5392" xr:uid="{A50EA175-8693-478C-8E14-D42B1BB5A14A}"/>
    <cellStyle name="Normal 34 2 5" xfId="1170" xr:uid="{00F4A0D8-CF34-476B-8F9A-2D1BBDE54A9F}"/>
    <cellStyle name="Normal 34 2 5 2" xfId="3551" xr:uid="{1A246853-51FE-48E7-8318-F2B241E9F0EA}"/>
    <cellStyle name="Normal 34 2 5 3" xfId="5661" xr:uid="{1E383C9B-A728-4B7F-9CF6-EAA407295909}"/>
    <cellStyle name="Normal 34 2 6" xfId="1483" xr:uid="{8D465E13-CB57-45FC-AA86-64AE52A08388}"/>
    <cellStyle name="Normal 34 2 6 2" xfId="3787" xr:uid="{0BBC21ED-67F1-4AB4-8D04-28993768AC2C}"/>
    <cellStyle name="Normal 34 2 6 3" xfId="5910" xr:uid="{154DC3E2-00EB-4C9F-BCF7-8E4C348D02FC}"/>
    <cellStyle name="Normal 34 2 7" xfId="1996" xr:uid="{C364A8B4-FEA3-4859-BC79-CCED7A183D61}"/>
    <cellStyle name="Normal 34 2 7 2" xfId="4095" xr:uid="{E0086E17-300C-4097-81F3-8817CDBE455F}"/>
    <cellStyle name="Normal 34 2 7 3" xfId="6259" xr:uid="{48FFB993-BA62-4868-BF6E-8C8DB8438282}"/>
    <cellStyle name="Normal 34 2 8" xfId="2306" xr:uid="{7F8F25D2-71FD-47CA-8D90-2C62411D7BB6}"/>
    <cellStyle name="Normal 34 2 8 2" xfId="4403" xr:uid="{84167C2D-2BE1-43E3-8484-E992F90CA2DF}"/>
    <cellStyle name="Normal 34 2 8 3" xfId="6567" xr:uid="{D5D2F178-6E74-4312-81A1-01CF24736B00}"/>
    <cellStyle name="Normal 34 2 9" xfId="2576" xr:uid="{645480A0-B837-4A71-93D5-144AAEE261D1}"/>
    <cellStyle name="Normal 34 2 9 2" xfId="4669" xr:uid="{7181133B-2581-4F17-AE9D-CAB03684A2D7}"/>
    <cellStyle name="Normal 34 2 9 3" xfId="6833" xr:uid="{BDBE742B-4B8F-441B-95C8-56AA25F21021}"/>
    <cellStyle name="Normal 34 3" xfId="661" xr:uid="{26418564-0CBB-4139-9949-0008A2359798}"/>
    <cellStyle name="Normal 34 3 10" xfId="5225" xr:uid="{4BE75495-E7BA-4774-BD97-E157AD59B85F}"/>
    <cellStyle name="Normal 34 3 2" xfId="979" xr:uid="{04CED950-4ABB-4F1F-807E-871AAB47C197}"/>
    <cellStyle name="Normal 34 3 2 2" xfId="3419" xr:uid="{DE768D66-C28E-413E-977E-20E7916F8BF8}"/>
    <cellStyle name="Normal 34 3 2 3" xfId="5522" xr:uid="{B64C1138-597E-4ED1-AD3A-AE39ADB80499}"/>
    <cellStyle name="Normal 34 3 3" xfId="1297" xr:uid="{5071878B-0ABF-4F17-9431-22B9FD74C1D9}"/>
    <cellStyle name="Normal 34 3 3 2" xfId="3650" xr:uid="{5FDBB271-C34F-4673-BC9B-06E44B74A3C7}"/>
    <cellStyle name="Normal 34 3 3 3" xfId="5764" xr:uid="{3DC7FD7B-D725-4A33-B12F-49E397C4DDD3}"/>
    <cellStyle name="Normal 34 3 4" xfId="1612" xr:uid="{1B22A1BA-08D0-4979-A206-3CC662CC7B29}"/>
    <cellStyle name="Normal 34 3 4 2" xfId="3914" xr:uid="{562853E1-B56A-4C1E-8DA1-F268918E2E7A}"/>
    <cellStyle name="Normal 34 3 4 3" xfId="6037" xr:uid="{F4FF5F92-F3ED-4743-A802-8C17C93DB3E7}"/>
    <cellStyle name="Normal 34 3 5" xfId="2123" xr:uid="{8DE30CA7-611F-446A-B0E3-D46611DF5C49}"/>
    <cellStyle name="Normal 34 3 5 2" xfId="4222" xr:uid="{30484F22-94A1-4FDB-86AD-4E47DD5E0B2C}"/>
    <cellStyle name="Normal 34 3 5 3" xfId="6386" xr:uid="{822B6ACA-C523-45B1-9DEA-7546B809D018}"/>
    <cellStyle name="Normal 34 3 6" xfId="2433" xr:uid="{51F73D25-1184-45FE-924C-295DC9FB961C}"/>
    <cellStyle name="Normal 34 3 6 2" xfId="4530" xr:uid="{04438889-56F6-408B-A79E-98E1CE279367}"/>
    <cellStyle name="Normal 34 3 6 3" xfId="6694" xr:uid="{66BFBAFA-7543-453A-AF32-C560F90C1050}"/>
    <cellStyle name="Normal 34 3 7" xfId="2675" xr:uid="{50192899-EE59-4231-8C40-45EBB14EC478}"/>
    <cellStyle name="Normal 34 3 7 2" xfId="4768" xr:uid="{B5DCED6D-71D0-443D-B32D-8D2F079369CB}"/>
    <cellStyle name="Normal 34 3 7 3" xfId="6932" xr:uid="{77419D81-E429-441B-8D92-545AC283259D}"/>
    <cellStyle name="Normal 34 3 8" xfId="2888" xr:uid="{48E6017E-47CE-4C99-8DED-CC709851D4CA}"/>
    <cellStyle name="Normal 34 3 8 2" xfId="4973" xr:uid="{F2C09BFE-9C51-4CA8-8E6B-A6C3A733ACCF}"/>
    <cellStyle name="Normal 34 3 8 3" xfId="7137" xr:uid="{EE7965FF-9F31-4EF2-882C-8398ABD17002}"/>
    <cellStyle name="Normal 34 3 9" xfId="3126" xr:uid="{312D24A8-BD97-4E35-A5C7-53A4E7957AB5}"/>
    <cellStyle name="Normal 34 4" xfId="890" xr:uid="{BC7BCC92-7D0E-4C30-8C6A-AE4FEC37F682}"/>
    <cellStyle name="Normal 34 4 2" xfId="1208" xr:uid="{922B6FBF-D2A3-4213-819F-F6DD79471B11}"/>
    <cellStyle name="Normal 34 4 2 2" xfId="3581" xr:uid="{4844D0EB-CC08-40BD-81DC-A8EE054B2C42}"/>
    <cellStyle name="Normal 34 4 2 3" xfId="5693" xr:uid="{84BFDE28-089E-409A-883D-2BF5FE6E7AF1}"/>
    <cellStyle name="Normal 34 4 3" xfId="1523" xr:uid="{C032911C-20AF-4041-AD56-B0BA9FACB4D5}"/>
    <cellStyle name="Normal 34 4 3 2" xfId="3825" xr:uid="{FDD70F81-BEAD-4B40-80D2-6EF2C13C8155}"/>
    <cellStyle name="Normal 34 4 3 3" xfId="5948" xr:uid="{5F48DB95-C072-43F5-BD73-1FB703EEE33A}"/>
    <cellStyle name="Normal 34 4 4" xfId="2034" xr:uid="{672001AE-335C-431C-A8F9-2BEE9E5749F3}"/>
    <cellStyle name="Normal 34 4 4 2" xfId="4133" xr:uid="{D6562077-6F12-498F-A2B5-9DD61FDF038E}"/>
    <cellStyle name="Normal 34 4 4 3" xfId="6297" xr:uid="{04585D21-3032-42DF-960B-8B13BD33284D}"/>
    <cellStyle name="Normal 34 4 5" xfId="2344" xr:uid="{1E54464E-ABFD-490A-9DDC-89D3A8D01616}"/>
    <cellStyle name="Normal 34 4 5 2" xfId="4441" xr:uid="{A23B8FAA-0AB3-4F49-BEB3-D0E5BD2D3DFA}"/>
    <cellStyle name="Normal 34 4 5 3" xfId="6605" xr:uid="{357087D5-C77C-4B21-9B38-37F9C44AF647}"/>
    <cellStyle name="Normal 34 4 6" xfId="2606" xr:uid="{974506DF-E1FE-490D-90ED-BDB9EFFC45F5}"/>
    <cellStyle name="Normal 34 4 6 2" xfId="4699" xr:uid="{E4A01679-9E7E-414A-B1EB-739FDCE9BC7B}"/>
    <cellStyle name="Normal 34 4 6 3" xfId="6863" xr:uid="{C832C8CD-2428-4A2A-B287-1473913D395B}"/>
    <cellStyle name="Normal 34 4 7" xfId="2819" xr:uid="{1410F136-702A-4FB3-927C-EFDE4827E265}"/>
    <cellStyle name="Normal 34 4 7 2" xfId="4904" xr:uid="{5D7FAB9A-DA08-48B9-9CDF-5BA321341D32}"/>
    <cellStyle name="Normal 34 4 7 3" xfId="7068" xr:uid="{FA425B7B-0C4E-40E2-891F-B43FA183FC77}"/>
    <cellStyle name="Normal 34 4 8" xfId="3330" xr:uid="{21BA8753-35D6-4EEC-B28A-F7F7FA34CB0B}"/>
    <cellStyle name="Normal 34 4 9" xfId="5433" xr:uid="{42687A02-3E77-4CE0-A7E1-5ACE6BA41D21}"/>
    <cellStyle name="Normal 34 5" xfId="790" xr:uid="{4D9DEDCF-2014-4AEB-9983-FF7E40F683BE}"/>
    <cellStyle name="Normal 34 5 2" xfId="3238" xr:uid="{7A52BDF8-DEF2-4F60-8C23-DC27C7F8E6F6}"/>
    <cellStyle name="Normal 34 5 3" xfId="5338" xr:uid="{4F06C9FB-B12D-4078-9051-227ADF7B2D45}"/>
    <cellStyle name="Normal 34 6" xfId="1114" xr:uid="{1C3D959A-0956-4115-AA7D-1685E778C683}"/>
    <cellStyle name="Normal 34 6 2" xfId="3521" xr:uid="{A498029C-9B3B-4326-9AD6-3FDEB40647F6}"/>
    <cellStyle name="Normal 34 6 3" xfId="5624" xr:uid="{118B73FB-C4F6-4FA9-B55C-9EDEB2657FEB}"/>
    <cellStyle name="Normal 34 7" xfId="1427" xr:uid="{D6F66B47-8993-4345-8304-80D7850F36DA}"/>
    <cellStyle name="Normal 34 7 2" xfId="3733" xr:uid="{744B2BC3-BF20-4F85-817C-78646963AEE7}"/>
    <cellStyle name="Normal 34 7 3" xfId="5856" xr:uid="{CADE845B-A6DF-4D52-A206-F83A1AD86EBF}"/>
    <cellStyle name="Normal 34 8" xfId="1942" xr:uid="{C14D926F-0BEB-446F-B9A1-99D7D95432C6}"/>
    <cellStyle name="Normal 34 8 2" xfId="4041" xr:uid="{519558C2-306D-4E30-B715-C855957C61C6}"/>
    <cellStyle name="Normal 34 8 3" xfId="6205" xr:uid="{11F41A09-89B0-49F2-BE34-C1675AC23BB1}"/>
    <cellStyle name="Normal 34 9" xfId="2252" xr:uid="{A8EE3650-CB31-4021-AA1E-68C54E29EF85}"/>
    <cellStyle name="Normal 34 9 2" xfId="4349" xr:uid="{C8EE802E-6B27-4680-91D8-C87CA04E3261}"/>
    <cellStyle name="Normal 34 9 3" xfId="6513" xr:uid="{DBD71C10-B2F1-42D0-AA05-ABB1BB7B93A5}"/>
    <cellStyle name="Normal 35" xfId="373" xr:uid="{C35731FA-8911-491D-A75B-B0B0C1D23B6B}"/>
    <cellStyle name="Normal 35 10" xfId="2548" xr:uid="{A159FAC5-A53B-4AC4-BF36-62AAFAF61D75}"/>
    <cellStyle name="Normal 35 10 2" xfId="4641" xr:uid="{D9A479E3-D9BE-4144-A3AE-D11145095A25}"/>
    <cellStyle name="Normal 35 10 3" xfId="6805" xr:uid="{483C7F17-2222-47CD-9D60-3152EA7E5FF5}"/>
    <cellStyle name="Normal 35 11" xfId="2760" xr:uid="{F5A6B3F4-9087-403E-93F4-38C3C0994830}"/>
    <cellStyle name="Normal 35 11 2" xfId="4846" xr:uid="{4D5C689B-0434-410F-992C-DF49B480CA8F}"/>
    <cellStyle name="Normal 35 11 3" xfId="7010" xr:uid="{09DED951-8D47-4E84-9B5C-171A35EADB3F}"/>
    <cellStyle name="Normal 35 12" xfId="3005" xr:uid="{D575E808-CC77-4965-BBE5-EDEC9B128E44}"/>
    <cellStyle name="Normal 35 13" xfId="5086" xr:uid="{2BCF681E-3318-4609-BF08-E9F3F9498E2E}"/>
    <cellStyle name="Normal 35 2" xfId="575" xr:uid="{A3D4FD62-96D6-403E-9AE6-93B91AC424DC}"/>
    <cellStyle name="Normal 35 2 10" xfId="2791" xr:uid="{E3FB70EE-8060-4C15-9808-F1B53C747247}"/>
    <cellStyle name="Normal 35 2 10 2" xfId="4876" xr:uid="{0EAACBAE-2291-431B-B9CF-B08DE5D00870}"/>
    <cellStyle name="Normal 35 2 10 3" xfId="7040" xr:uid="{0BEE9AA7-645A-49B1-83BE-20B6AE99DD3F}"/>
    <cellStyle name="Normal 35 2 11" xfId="3061" xr:uid="{E03542BB-76F8-4B76-9308-E6E87504A15D}"/>
    <cellStyle name="Normal 35 2 12" xfId="5158" xr:uid="{0FD38C41-409D-47D3-916A-0F1A9DCD4F8C}"/>
    <cellStyle name="Normal 35 2 2" xfId="724" xr:uid="{5527F9CF-B1FB-4A35-8BFC-A5E7D0FAA6FD}"/>
    <cellStyle name="Normal 35 2 2 10" xfId="5283" xr:uid="{79A39ECA-D2DD-4D02-95A7-574799ABD49B}"/>
    <cellStyle name="Normal 35 2 2 2" xfId="1036" xr:uid="{738F2C42-5506-4D61-AAE0-696EA1B3425A}"/>
    <cellStyle name="Normal 35 2 2 2 2" xfId="3476" xr:uid="{ADCD4E3F-DFD5-4E9D-A858-0E61DC83C13F}"/>
    <cellStyle name="Normal 35 2 2 2 3" xfId="5579" xr:uid="{77476E62-872F-4213-B8D1-E961AF00E46D}"/>
    <cellStyle name="Normal 35 2 2 3" xfId="1354" xr:uid="{D4BAC3B6-2C24-415C-910B-59B7A1FFA46C}"/>
    <cellStyle name="Normal 35 2 2 3 2" xfId="3682" xr:uid="{45D66039-56B8-4902-B573-35B5DEADFB8A}"/>
    <cellStyle name="Normal 35 2 2 3 3" xfId="5800" xr:uid="{FD3C5D8A-8D05-4CE6-AEF9-A3CBD28C5F59}"/>
    <cellStyle name="Normal 35 2 2 4" xfId="1669" xr:uid="{BFA71B12-7A51-40C4-B3D3-85EA0564CA61}"/>
    <cellStyle name="Normal 35 2 2 4 2" xfId="3971" xr:uid="{99A574CD-ADAC-44F7-BCDC-19D4EA927940}"/>
    <cellStyle name="Normal 35 2 2 4 3" xfId="6094" xr:uid="{0E8112C4-9A47-4817-AFA8-4418ECC77583}"/>
    <cellStyle name="Normal 35 2 2 5" xfId="2180" xr:uid="{AC0D0E26-50BE-4A62-A395-7EA9676D9D5A}"/>
    <cellStyle name="Normal 35 2 2 5 2" xfId="4279" xr:uid="{B032F4C4-7EF5-49CC-ABD3-7717181EE57E}"/>
    <cellStyle name="Normal 35 2 2 5 3" xfId="6443" xr:uid="{3B11D424-A8E1-4ADB-8D8C-967498EFEDAA}"/>
    <cellStyle name="Normal 35 2 2 6" xfId="2490" xr:uid="{6B74B1D0-A006-4668-B547-2FAF60D6733C}"/>
    <cellStyle name="Normal 35 2 2 6 2" xfId="4587" xr:uid="{006BA36E-71FB-4833-9577-070BBF05138F}"/>
    <cellStyle name="Normal 35 2 2 6 3" xfId="6751" xr:uid="{829B6E14-1862-4670-BE62-0C529292CCA4}"/>
    <cellStyle name="Normal 35 2 2 7" xfId="2707" xr:uid="{DAADF964-BF96-4347-94E2-393D3A79599E}"/>
    <cellStyle name="Normal 35 2 2 7 2" xfId="4800" xr:uid="{0BBD8536-DB2C-4072-A9BF-FC74C8119088}"/>
    <cellStyle name="Normal 35 2 2 7 3" xfId="6964" xr:uid="{DB6E1102-3390-47AC-8A3C-B24C6E5313CE}"/>
    <cellStyle name="Normal 35 2 2 8" xfId="2920" xr:uid="{2F04BED6-8E43-4790-8F85-FDAE2AF17CEA}"/>
    <cellStyle name="Normal 35 2 2 8 2" xfId="5005" xr:uid="{76B2F7D0-26D1-4D05-AD27-8113AF4F772B}"/>
    <cellStyle name="Normal 35 2 2 8 3" xfId="7169" xr:uid="{76B700B1-A58E-480A-81C3-3EF61EC6FD82}"/>
    <cellStyle name="Normal 35 2 2 9" xfId="3183" xr:uid="{C23328D2-7818-4EA7-B306-BEBD9D3557F2}"/>
    <cellStyle name="Normal 35 2 3" xfId="924" xr:uid="{1993358C-64CF-42A3-BDCF-610436266D7C}"/>
    <cellStyle name="Normal 35 2 3 2" xfId="1242" xr:uid="{9A621D3C-0581-4360-BDA3-94BAEDDD0882}"/>
    <cellStyle name="Normal 35 2 3 2 2" xfId="3615" xr:uid="{56033EC5-9B2C-438D-A26C-F39988F9F4B9}"/>
    <cellStyle name="Normal 35 2 3 2 3" xfId="5727" xr:uid="{9458B566-D4F1-4B82-9AFA-77CC315F5C4E}"/>
    <cellStyle name="Normal 35 2 3 3" xfId="1557" xr:uid="{01606DAD-DF40-4CD0-9B2D-305D752F6C54}"/>
    <cellStyle name="Normal 35 2 3 3 2" xfId="3859" xr:uid="{9194584B-ED26-412F-8821-B950B87E7058}"/>
    <cellStyle name="Normal 35 2 3 3 3" xfId="5982" xr:uid="{E18D5AE1-0146-48E6-B4A2-DD4CA7197699}"/>
    <cellStyle name="Normal 35 2 3 4" xfId="2068" xr:uid="{80603F73-79DA-41E4-8880-DD9DC33DA58C}"/>
    <cellStyle name="Normal 35 2 3 4 2" xfId="4167" xr:uid="{13EDAF17-CED9-44AC-92D8-A47A52B8A552}"/>
    <cellStyle name="Normal 35 2 3 4 3" xfId="6331" xr:uid="{26E4B95C-EBC2-49CB-8B36-BD7AB50467E7}"/>
    <cellStyle name="Normal 35 2 3 5" xfId="2378" xr:uid="{79049A0F-5311-4E7A-9EE4-AAF72283E8AA}"/>
    <cellStyle name="Normal 35 2 3 5 2" xfId="4475" xr:uid="{F9D4A8DC-D7E1-4E9B-8DC3-ED28CE9D87AA}"/>
    <cellStyle name="Normal 35 2 3 5 3" xfId="6639" xr:uid="{D7788FE1-F454-446D-93BF-F07F427742ED}"/>
    <cellStyle name="Normal 35 2 3 6" xfId="2640" xr:uid="{DF19816F-9D4B-4B8A-8A21-86579FC67D36}"/>
    <cellStyle name="Normal 35 2 3 6 2" xfId="4733" xr:uid="{CCEC8546-8AEA-4583-A450-EA8829ABEE0D}"/>
    <cellStyle name="Normal 35 2 3 6 3" xfId="6897" xr:uid="{707404FE-36CD-42F4-90BC-D5A3FDB92731}"/>
    <cellStyle name="Normal 35 2 3 7" xfId="2853" xr:uid="{CF8F4B66-CD68-4DBA-A448-10D0795FD01A}"/>
    <cellStyle name="Normal 35 2 3 7 2" xfId="4938" xr:uid="{5AAEE9A7-DC51-4A69-9523-B66D0C973C4E}"/>
    <cellStyle name="Normal 35 2 3 7 3" xfId="7102" xr:uid="{5A0CCBE1-A98E-46E9-8A64-7BFB56E23A7F}"/>
    <cellStyle name="Normal 35 2 3 8" xfId="3364" xr:uid="{007FF7A0-3E30-4314-990D-6E216ABC7DCA}"/>
    <cellStyle name="Normal 35 2 3 9" xfId="5467" xr:uid="{39038587-7A85-4F58-9FA7-BC19B35245AE}"/>
    <cellStyle name="Normal 35 2 4" xfId="847" xr:uid="{9EEBE033-5FE3-413A-B621-57701F40168F}"/>
    <cellStyle name="Normal 35 2 4 2" xfId="3295" xr:uid="{D15218C3-8E57-4B51-840F-450F10C392F0}"/>
    <cellStyle name="Normal 35 2 4 3" xfId="5395" xr:uid="{169D0B44-654B-4C14-B705-4B8C8FD65817}"/>
    <cellStyle name="Normal 35 2 5" xfId="1173" xr:uid="{AE84F9DB-AE10-4290-9A9F-0DBCB17684E5}"/>
    <cellStyle name="Normal 35 2 5 2" xfId="3553" xr:uid="{CCF915FB-6522-4C9A-807A-E65EA0C09741}"/>
    <cellStyle name="Normal 35 2 5 3" xfId="5664" xr:uid="{04EAF48F-F75F-4062-8C07-B6376A27D7A0}"/>
    <cellStyle name="Normal 35 2 6" xfId="1486" xr:uid="{7A29B3EE-C78B-437B-9997-9CB4E33705D4}"/>
    <cellStyle name="Normal 35 2 6 2" xfId="3790" xr:uid="{5A0DB84B-F57B-416C-B0F7-7B643C6DBBAE}"/>
    <cellStyle name="Normal 35 2 6 3" xfId="5913" xr:uid="{9538356E-EFAD-4167-8F23-F964D4BE7FED}"/>
    <cellStyle name="Normal 35 2 7" xfId="1999" xr:uid="{732B2381-6B9F-4548-B077-862F96FB17E9}"/>
    <cellStyle name="Normal 35 2 7 2" xfId="4098" xr:uid="{6C41C8C5-1DE3-4990-98E4-A48569B6D83B}"/>
    <cellStyle name="Normal 35 2 7 3" xfId="6262" xr:uid="{772278A1-A7B6-416C-AA29-E6AC0C7CA96B}"/>
    <cellStyle name="Normal 35 2 8" xfId="2309" xr:uid="{ADBDCDE3-9604-4CAA-935F-4582D0420CC1}"/>
    <cellStyle name="Normal 35 2 8 2" xfId="4406" xr:uid="{B58686DC-A3E5-4044-9CB4-568E9B71D49D}"/>
    <cellStyle name="Normal 35 2 8 3" xfId="6570" xr:uid="{D1AC208A-B476-41BB-A189-D4C11BF16AD2}"/>
    <cellStyle name="Normal 35 2 9" xfId="2578" xr:uid="{62B24631-E108-4716-A68E-B6BDC97CBF0B}"/>
    <cellStyle name="Normal 35 2 9 2" xfId="4671" xr:uid="{5F8C4B92-436A-48DC-A60B-A024B80DFCD5}"/>
    <cellStyle name="Normal 35 2 9 3" xfId="6835" xr:uid="{96FE22F1-0539-4234-A19F-C7EEA8143619}"/>
    <cellStyle name="Normal 35 3" xfId="664" xr:uid="{195C23D1-FD26-49D8-ACF1-83E6E606BC71}"/>
    <cellStyle name="Normal 35 3 10" xfId="5228" xr:uid="{7E225FE3-A0EF-4D9D-A170-1D1EEC7DE4F4}"/>
    <cellStyle name="Normal 35 3 2" xfId="982" xr:uid="{CD43E8E7-26E3-4280-AF7E-585DA38A36DA}"/>
    <cellStyle name="Normal 35 3 2 2" xfId="3422" xr:uid="{C6CC8B5A-AD85-4D7F-87E1-DB40F52E71A3}"/>
    <cellStyle name="Normal 35 3 2 3" xfId="5525" xr:uid="{00B5708E-E963-467C-B151-C11CC823FAB0}"/>
    <cellStyle name="Normal 35 3 3" xfId="1300" xr:uid="{092259AA-F522-4B53-A897-01C18D68F317}"/>
    <cellStyle name="Normal 35 3 3 2" xfId="3652" xr:uid="{A973E739-740A-44E1-8A77-5644F0CF9439}"/>
    <cellStyle name="Normal 35 3 3 3" xfId="5766" xr:uid="{0E9B833B-73C8-4143-B4FA-01414A66AB30}"/>
    <cellStyle name="Normal 35 3 4" xfId="1615" xr:uid="{ADB82591-98B5-44E3-943D-38EA0AA0C9B5}"/>
    <cellStyle name="Normal 35 3 4 2" xfId="3917" xr:uid="{5BCAB5A9-0DC0-4C2E-AB02-F4313E93E788}"/>
    <cellStyle name="Normal 35 3 4 3" xfId="6040" xr:uid="{9A5A80C5-DC39-47E7-9FD9-A5FD1E67B5CC}"/>
    <cellStyle name="Normal 35 3 5" xfId="2126" xr:uid="{FA4A61B3-35EC-48B0-99AA-92CCC74B454F}"/>
    <cellStyle name="Normal 35 3 5 2" xfId="4225" xr:uid="{5486F1DF-529E-43CC-A092-4C4936FC1616}"/>
    <cellStyle name="Normal 35 3 5 3" xfId="6389" xr:uid="{5FE47F06-25C6-478A-89E6-C141B85F5841}"/>
    <cellStyle name="Normal 35 3 6" xfId="2436" xr:uid="{89DBA910-BF87-438D-B945-BE5EC0158F13}"/>
    <cellStyle name="Normal 35 3 6 2" xfId="4533" xr:uid="{486A3C65-643F-4DA1-AFC5-480310AA09F0}"/>
    <cellStyle name="Normal 35 3 6 3" xfId="6697" xr:uid="{18897293-CE86-4B82-8D41-7055DC77CF5E}"/>
    <cellStyle name="Normal 35 3 7" xfId="2677" xr:uid="{C1E8BED0-5FF8-4A97-B7AD-DBABDB1AC141}"/>
    <cellStyle name="Normal 35 3 7 2" xfId="4770" xr:uid="{07F24762-ED5F-4251-9B2D-C7A734886B0C}"/>
    <cellStyle name="Normal 35 3 7 3" xfId="6934" xr:uid="{5A2E3CDC-2126-4B78-BE2E-3865938FABCC}"/>
    <cellStyle name="Normal 35 3 8" xfId="2890" xr:uid="{E670281E-6956-402F-951E-5711786D0498}"/>
    <cellStyle name="Normal 35 3 8 2" xfId="4975" xr:uid="{3C5EA417-1DE8-434F-A992-5290E3D9D3AD}"/>
    <cellStyle name="Normal 35 3 8 3" xfId="7139" xr:uid="{A937F396-7DC7-44B0-801A-A45075A4AA6F}"/>
    <cellStyle name="Normal 35 3 9" xfId="3129" xr:uid="{1193B912-EFD5-47E8-BDC5-A5537698BEC7}"/>
    <cellStyle name="Normal 35 4" xfId="892" xr:uid="{0D577EE3-6601-4C46-9B1F-B96F55EEAE12}"/>
    <cellStyle name="Normal 35 4 2" xfId="1210" xr:uid="{4487D894-674F-419F-9CED-F500B6490A4D}"/>
    <cellStyle name="Normal 35 4 2 2" xfId="3583" xr:uid="{F2479F62-74EE-4CB3-B0DC-28CE2D1ABC0C}"/>
    <cellStyle name="Normal 35 4 2 3" xfId="5695" xr:uid="{3EAA42C9-6E4B-42E2-8D01-564EFDF46ED8}"/>
    <cellStyle name="Normal 35 4 3" xfId="1525" xr:uid="{EC3632C5-733D-4719-899A-8ECAD0959A9E}"/>
    <cellStyle name="Normal 35 4 3 2" xfId="3827" xr:uid="{A10CF350-123B-4457-A6C5-0E11EA23C641}"/>
    <cellStyle name="Normal 35 4 3 3" xfId="5950" xr:uid="{EEACD313-5DF3-45BE-AD02-17AB42174DBA}"/>
    <cellStyle name="Normal 35 4 4" xfId="2036" xr:uid="{65103C74-0DE9-45C3-A186-597BE2E78EFF}"/>
    <cellStyle name="Normal 35 4 4 2" xfId="4135" xr:uid="{251C1A8C-61BC-4419-A459-7F72A93C4F12}"/>
    <cellStyle name="Normal 35 4 4 3" xfId="6299" xr:uid="{A17B22A9-8D56-4CC4-A10E-C256BF736AEE}"/>
    <cellStyle name="Normal 35 4 5" xfId="2346" xr:uid="{19B2A189-DCF1-4115-A46A-C09CEA22B381}"/>
    <cellStyle name="Normal 35 4 5 2" xfId="4443" xr:uid="{9A9066C2-6DFA-4888-BC79-81A057033ECA}"/>
    <cellStyle name="Normal 35 4 5 3" xfId="6607" xr:uid="{93970F47-1878-4DAC-8969-922F6D4BADDA}"/>
    <cellStyle name="Normal 35 4 6" xfId="2608" xr:uid="{EF60E0EC-CD54-4C79-9DFF-7DFFFF5F8D12}"/>
    <cellStyle name="Normal 35 4 6 2" xfId="4701" xr:uid="{C9DACA93-8750-43F2-8CBD-C4EF64B2AFCB}"/>
    <cellStyle name="Normal 35 4 6 3" xfId="6865" xr:uid="{C5CBCCD7-67CD-4415-B034-BEDE58D61173}"/>
    <cellStyle name="Normal 35 4 7" xfId="2821" xr:uid="{C5CA17AE-ADCC-491F-9E57-587FA7240846}"/>
    <cellStyle name="Normal 35 4 7 2" xfId="4906" xr:uid="{4927AB63-A7E0-44AD-AE36-EEE091ECBD9D}"/>
    <cellStyle name="Normal 35 4 7 3" xfId="7070" xr:uid="{E9EA313A-229F-4A68-BF1F-E8DBC09D233A}"/>
    <cellStyle name="Normal 35 4 8" xfId="3332" xr:uid="{CA2CFD71-EA3C-4EB0-BC13-ED3DCC88A9F7}"/>
    <cellStyle name="Normal 35 4 9" xfId="5435" xr:uid="{6A3B5C3B-34EF-49E1-8005-2F04B1283D6F}"/>
    <cellStyle name="Normal 35 5" xfId="793" xr:uid="{B7C0EA78-D071-466A-879D-44A4387DEBDE}"/>
    <cellStyle name="Normal 35 5 2" xfId="3241" xr:uid="{D35D822D-5401-4B93-9980-F6EF16119E7D}"/>
    <cellStyle name="Normal 35 5 3" xfId="5341" xr:uid="{F4E9A6AA-FDE9-4743-AE71-FD5564BBC7AE}"/>
    <cellStyle name="Normal 35 6" xfId="1117" xr:uid="{5AA65937-D345-426A-B2E1-0318B966C8E7}"/>
    <cellStyle name="Normal 35 6 2" xfId="3523" xr:uid="{7C79422C-8A70-4D54-BD6A-B1FD1BFFD5A6}"/>
    <cellStyle name="Normal 35 6 3" xfId="5627" xr:uid="{C14240D1-3A91-444C-BF0A-B98B6CF6A719}"/>
    <cellStyle name="Normal 35 7" xfId="1430" xr:uid="{C7C5A293-9FBD-4BCA-AB35-3054D83D0540}"/>
    <cellStyle name="Normal 35 7 2" xfId="3736" xr:uid="{46D3B69D-A27A-4222-A359-C57ADBFA75B9}"/>
    <cellStyle name="Normal 35 7 3" xfId="5859" xr:uid="{ABDC217D-A26A-46F6-AE25-4B7A48A1C911}"/>
    <cellStyle name="Normal 35 8" xfId="1945" xr:uid="{84FF17DA-95D0-45A1-82FB-34C2183C99F4}"/>
    <cellStyle name="Normal 35 8 2" xfId="4044" xr:uid="{6C71687E-08F2-41B3-8819-2636F34EB4B2}"/>
    <cellStyle name="Normal 35 8 3" xfId="6208" xr:uid="{3B6D8E33-2648-4864-AB0F-8015C0673795}"/>
    <cellStyle name="Normal 35 9" xfId="2255" xr:uid="{43FF6052-E601-41A1-9A90-CDFBC4FA50C5}"/>
    <cellStyle name="Normal 35 9 2" xfId="4352" xr:uid="{99E12C59-09E8-42E5-8FF2-372D22CA69F6}"/>
    <cellStyle name="Normal 35 9 3" xfId="6516" xr:uid="{AAF069C5-B88C-4AE4-B8A8-1042823DFE0F}"/>
    <cellStyle name="Normal 36" xfId="376" xr:uid="{D73B8DDB-A56E-4687-8DDC-B0EDA5F75549}"/>
    <cellStyle name="Normal 36 10" xfId="2550" xr:uid="{6050D1F0-C1B1-4DDF-B630-5A22EDF10A5A}"/>
    <cellStyle name="Normal 36 10 2" xfId="4643" xr:uid="{D9729FAC-5E24-43A0-869B-B589E175F5E2}"/>
    <cellStyle name="Normal 36 10 3" xfId="6807" xr:uid="{31F7F9F9-3236-48EB-93B9-55AFDB5BA18B}"/>
    <cellStyle name="Normal 36 11" xfId="2762" xr:uid="{C6A158C5-AD8F-42E1-A59A-50283E837FBB}"/>
    <cellStyle name="Normal 36 11 2" xfId="4848" xr:uid="{17187798-C705-4A89-A819-F31DE1C31663}"/>
    <cellStyle name="Normal 36 11 3" xfId="7012" xr:uid="{D8861BEF-9236-4180-9E50-A8576FD78D9B}"/>
    <cellStyle name="Normal 36 12" xfId="3008" xr:uid="{B719C3FA-2D90-45A6-A42F-BF40888FF474}"/>
    <cellStyle name="Normal 36 13" xfId="5089" xr:uid="{88B1A5B1-B3C4-46AE-ABCB-9CD08D9CAC51}"/>
    <cellStyle name="Normal 36 2" xfId="578" xr:uid="{453D1215-C1A8-46E4-9F07-9D245CEBAD5E}"/>
    <cellStyle name="Normal 36 2 10" xfId="2793" xr:uid="{2845D953-888A-4375-893B-AF9E710D82A8}"/>
    <cellStyle name="Normal 36 2 10 2" xfId="4878" xr:uid="{BD29217C-D5E6-41C4-81C9-891A73523F22}"/>
    <cellStyle name="Normal 36 2 10 3" xfId="7042" xr:uid="{B478EF76-E192-48D6-B59E-F3CEA2ECA987}"/>
    <cellStyle name="Normal 36 2 11" xfId="3064" xr:uid="{F1863BB2-94FF-4D8C-BE46-D2522BFE6E49}"/>
    <cellStyle name="Normal 36 2 12" xfId="5161" xr:uid="{A3365EE7-2607-49E1-AB2D-F91F41E93C13}"/>
    <cellStyle name="Normal 36 2 2" xfId="727" xr:uid="{691C0BCE-2020-40CE-8D9A-7743D1F66273}"/>
    <cellStyle name="Normal 36 2 2 10" xfId="5286" xr:uid="{A4469B95-6641-47DE-9366-C0C031683792}"/>
    <cellStyle name="Normal 36 2 2 2" xfId="1039" xr:uid="{A9BBFCBB-A1DB-42F7-A65B-C4A687A5A3E3}"/>
    <cellStyle name="Normal 36 2 2 2 2" xfId="3479" xr:uid="{986DCAD5-5441-478B-A042-BD7EF7C7AEF7}"/>
    <cellStyle name="Normal 36 2 2 2 3" xfId="5582" xr:uid="{A3EF3B1E-0A4E-462C-98BE-0379FDD484F0}"/>
    <cellStyle name="Normal 36 2 2 3" xfId="1357" xr:uid="{3787D940-16F7-4850-A547-88A8DBFF3610}"/>
    <cellStyle name="Normal 36 2 2 3 2" xfId="3684" xr:uid="{B9684B0B-EA09-4382-8E00-190AE057DDA0}"/>
    <cellStyle name="Normal 36 2 2 3 3" xfId="5802" xr:uid="{A3E2B9EA-E299-47C1-8DD1-5384CCD4E4DD}"/>
    <cellStyle name="Normal 36 2 2 4" xfId="1672" xr:uid="{EFA52321-C5EE-405C-8DC8-03869D2FDAC8}"/>
    <cellStyle name="Normal 36 2 2 4 2" xfId="3974" xr:uid="{24A726D8-C34A-4D08-BBF2-CED36405AB8C}"/>
    <cellStyle name="Normal 36 2 2 4 3" xfId="6097" xr:uid="{85D5AAE9-5446-41D9-AE0C-7AAFE811C519}"/>
    <cellStyle name="Normal 36 2 2 5" xfId="2183" xr:uid="{0E4CF759-831B-4640-A371-5E56DBE6B9B3}"/>
    <cellStyle name="Normal 36 2 2 5 2" xfId="4282" xr:uid="{7BC8A005-620B-49F0-AB47-EF3BBAA82A60}"/>
    <cellStyle name="Normal 36 2 2 5 3" xfId="6446" xr:uid="{EEA85A25-7694-4DC5-B07D-75C300C83EF9}"/>
    <cellStyle name="Normal 36 2 2 6" xfId="2493" xr:uid="{A9C09513-B6F7-45B7-9BD5-1C9C92A37348}"/>
    <cellStyle name="Normal 36 2 2 6 2" xfId="4590" xr:uid="{4B65F4AF-0BEE-4552-86F2-B81E214B5400}"/>
    <cellStyle name="Normal 36 2 2 6 3" xfId="6754" xr:uid="{09372A3D-5C25-4C25-AF37-C32DEC1462A6}"/>
    <cellStyle name="Normal 36 2 2 7" xfId="2709" xr:uid="{CB15F9D9-5EFA-4CE8-BDD9-E871A4FAD45A}"/>
    <cellStyle name="Normal 36 2 2 7 2" xfId="4802" xr:uid="{AA7B52CC-FE35-4F7E-8BF7-CC1034587227}"/>
    <cellStyle name="Normal 36 2 2 7 3" xfId="6966" xr:uid="{DAD573E9-F88C-4B55-A97A-A817A35056AF}"/>
    <cellStyle name="Normal 36 2 2 8" xfId="2922" xr:uid="{9F1C7735-B4F0-47BA-945A-AD4033A71461}"/>
    <cellStyle name="Normal 36 2 2 8 2" xfId="5007" xr:uid="{CA682A24-DF22-4FA6-9331-6D1CEA44A54D}"/>
    <cellStyle name="Normal 36 2 2 8 3" xfId="7171" xr:uid="{D066ED95-49C6-43EF-A28A-828458BF8681}"/>
    <cellStyle name="Normal 36 2 2 9" xfId="3186" xr:uid="{3BEFB965-10C6-4604-AECD-5A5F6C45B357}"/>
    <cellStyle name="Normal 36 2 3" xfId="926" xr:uid="{FCFEA4C2-BBB9-42B7-B379-6ACC51CED12D}"/>
    <cellStyle name="Normal 36 2 3 2" xfId="1244" xr:uid="{21F1461E-E949-47A9-AF21-215175025260}"/>
    <cellStyle name="Normal 36 2 3 2 2" xfId="3617" xr:uid="{1D8F215E-9D19-4720-A6F0-20A5AA3A8B1F}"/>
    <cellStyle name="Normal 36 2 3 2 3" xfId="5729" xr:uid="{25505BD9-D132-409A-AB3B-058468A0CE71}"/>
    <cellStyle name="Normal 36 2 3 3" xfId="1559" xr:uid="{2340C5AC-A891-4FDC-A33A-4FC2E23F1BD5}"/>
    <cellStyle name="Normal 36 2 3 3 2" xfId="3861" xr:uid="{C398DAC0-1820-413C-BE43-4D511C090BFC}"/>
    <cellStyle name="Normal 36 2 3 3 3" xfId="5984" xr:uid="{CC654156-8BA0-475E-AEDE-94E4EF2AA430}"/>
    <cellStyle name="Normal 36 2 3 4" xfId="2070" xr:uid="{EAF4D091-FF34-4EF7-8F49-E475BA1D3992}"/>
    <cellStyle name="Normal 36 2 3 4 2" xfId="4169" xr:uid="{5B6EEB02-9369-428B-9DAE-861852789265}"/>
    <cellStyle name="Normal 36 2 3 4 3" xfId="6333" xr:uid="{297D13A0-F02C-4DCF-BDF6-B4C3299A9316}"/>
    <cellStyle name="Normal 36 2 3 5" xfId="2380" xr:uid="{78C1D65D-109E-4FAC-AF2C-561C17405F2E}"/>
    <cellStyle name="Normal 36 2 3 5 2" xfId="4477" xr:uid="{4B7A20E1-18A4-4A44-92D9-65078707B34A}"/>
    <cellStyle name="Normal 36 2 3 5 3" xfId="6641" xr:uid="{926851EE-5647-4855-96E6-7F818284114E}"/>
    <cellStyle name="Normal 36 2 3 6" xfId="2642" xr:uid="{81360A59-0C3F-479F-B377-A997D90ABB5D}"/>
    <cellStyle name="Normal 36 2 3 6 2" xfId="4735" xr:uid="{B097E7DB-0828-4659-A3D1-F037951E89D5}"/>
    <cellStyle name="Normal 36 2 3 6 3" xfId="6899" xr:uid="{CA124594-AEC4-4948-AD48-307AE2BAA7E9}"/>
    <cellStyle name="Normal 36 2 3 7" xfId="2855" xr:uid="{B4F6A335-4771-47C6-9874-CFD5A3A3161B}"/>
    <cellStyle name="Normal 36 2 3 7 2" xfId="4940" xr:uid="{A799041B-57D7-474F-87EC-2A8006C7AFA9}"/>
    <cellStyle name="Normal 36 2 3 7 3" xfId="7104" xr:uid="{F8D13B15-94F6-48E8-82BF-D053C6AC4CF6}"/>
    <cellStyle name="Normal 36 2 3 8" xfId="3366" xr:uid="{C4EA248B-E1F8-42BA-B0D7-56894B2E8B97}"/>
    <cellStyle name="Normal 36 2 3 9" xfId="5469" xr:uid="{D765A98E-AF8C-4949-A0B7-16E4E285A609}"/>
    <cellStyle name="Normal 36 2 4" xfId="850" xr:uid="{9D06477C-E7F0-4124-ADF9-DE16D7F58A27}"/>
    <cellStyle name="Normal 36 2 4 2" xfId="3298" xr:uid="{7647EA6B-3381-4E05-B78D-23A76C59EFE8}"/>
    <cellStyle name="Normal 36 2 4 3" xfId="5398" xr:uid="{113C8EBA-87CF-42D5-ACE8-AD91DAA42795}"/>
    <cellStyle name="Normal 36 2 5" xfId="1176" xr:uid="{60F42ED8-CF3F-4388-869D-1DA1FAFDD8AB}"/>
    <cellStyle name="Normal 36 2 5 2" xfId="3555" xr:uid="{A6C90DE3-F675-406D-A2CA-1C570AE11F80}"/>
    <cellStyle name="Normal 36 2 5 3" xfId="5666" xr:uid="{49A13225-C10C-414F-8E11-35B20586B1C2}"/>
    <cellStyle name="Normal 36 2 6" xfId="1489" xr:uid="{6D7DD7B6-6AC3-4BD6-8C8B-9B33BE49A975}"/>
    <cellStyle name="Normal 36 2 6 2" xfId="3793" xr:uid="{02DA7114-4750-4AB4-BC46-0A49965D4088}"/>
    <cellStyle name="Normal 36 2 6 3" xfId="5916" xr:uid="{91B37AC7-E2BE-49D4-9E7D-668AB020DB51}"/>
    <cellStyle name="Normal 36 2 7" xfId="2002" xr:uid="{4B26DDA3-D9EF-45ED-89CC-2C9C7C81CD4C}"/>
    <cellStyle name="Normal 36 2 7 2" xfId="4101" xr:uid="{EE0E3752-2A3E-441F-A973-A194070DDF66}"/>
    <cellStyle name="Normal 36 2 7 3" xfId="6265" xr:uid="{0FD5F590-66EF-4151-A9A4-1AD2F47FEF63}"/>
    <cellStyle name="Normal 36 2 8" xfId="2312" xr:uid="{412D6BD3-2861-445A-AC03-E48E6E567420}"/>
    <cellStyle name="Normal 36 2 8 2" xfId="4409" xr:uid="{98021D1E-860C-4B14-8BB3-4DD68E8BCC98}"/>
    <cellStyle name="Normal 36 2 8 3" xfId="6573" xr:uid="{66FCF92E-B475-457B-9890-7CDF161DC7EA}"/>
    <cellStyle name="Normal 36 2 9" xfId="2580" xr:uid="{CB21B604-CF11-473B-BC45-DCA7B000DDB7}"/>
    <cellStyle name="Normal 36 2 9 2" xfId="4673" xr:uid="{2855A974-85A7-4158-AC7B-C0B27164415A}"/>
    <cellStyle name="Normal 36 2 9 3" xfId="6837" xr:uid="{4C1ACEDD-43D3-461E-A338-F1BA6F02692C}"/>
    <cellStyle name="Normal 36 3" xfId="667" xr:uid="{C27916F5-AFD9-4CC1-A5B1-194A8A619D9D}"/>
    <cellStyle name="Normal 36 3 10" xfId="5231" xr:uid="{0364DCEE-3217-4935-A823-D673EF129793}"/>
    <cellStyle name="Normal 36 3 2" xfId="985" xr:uid="{B4234A57-A6B8-4D2B-8021-87A4F0B191EA}"/>
    <cellStyle name="Normal 36 3 2 2" xfId="3425" xr:uid="{3F187405-0BC6-4F92-ACA8-507BBF8E7416}"/>
    <cellStyle name="Normal 36 3 2 3" xfId="5528" xr:uid="{234F24BC-449C-4796-9F59-6B1803879FEE}"/>
    <cellStyle name="Normal 36 3 3" xfId="1303" xr:uid="{7E56C59F-F976-4C7A-94A1-DD7F290306EE}"/>
    <cellStyle name="Normal 36 3 3 2" xfId="3654" xr:uid="{43110747-74CF-4342-B616-428F18F7449F}"/>
    <cellStyle name="Normal 36 3 3 3" xfId="5768" xr:uid="{E1F0A8CA-029F-4184-9212-13817E804477}"/>
    <cellStyle name="Normal 36 3 4" xfId="1618" xr:uid="{46BD7BA6-79E2-48D6-B925-CD3DA79006C1}"/>
    <cellStyle name="Normal 36 3 4 2" xfId="3920" xr:uid="{7D758471-6D8B-47A1-B71D-19333AA77059}"/>
    <cellStyle name="Normal 36 3 4 3" xfId="6043" xr:uid="{E3738C5A-9A66-4EC0-B68C-ADEBABE6BF8F}"/>
    <cellStyle name="Normal 36 3 5" xfId="2129" xr:uid="{888D0583-C02A-43A4-876E-9B9AA5618268}"/>
    <cellStyle name="Normal 36 3 5 2" xfId="4228" xr:uid="{0DB71C8F-4599-45A3-B997-F1D2158E28D2}"/>
    <cellStyle name="Normal 36 3 5 3" xfId="6392" xr:uid="{E7492267-BED4-4755-9442-EC3A4C6CAF68}"/>
    <cellStyle name="Normal 36 3 6" xfId="2439" xr:uid="{C969C1DE-8801-4D4B-AA39-849B98599C33}"/>
    <cellStyle name="Normal 36 3 6 2" xfId="4536" xr:uid="{F75C187F-B52F-481C-87EC-9A741F59DEAC}"/>
    <cellStyle name="Normal 36 3 6 3" xfId="6700" xr:uid="{EE143334-8AA7-451F-94B3-8C6EF76B3B2A}"/>
    <cellStyle name="Normal 36 3 7" xfId="2679" xr:uid="{6203006C-CDEB-4504-A549-3685F979EB7B}"/>
    <cellStyle name="Normal 36 3 7 2" xfId="4772" xr:uid="{D644B50B-8EC7-4ACE-82B3-8839F72CCFED}"/>
    <cellStyle name="Normal 36 3 7 3" xfId="6936" xr:uid="{D26629D5-122B-43B2-9C11-DB66AC664948}"/>
    <cellStyle name="Normal 36 3 8" xfId="2892" xr:uid="{CF83E5B5-0E06-4F43-9B72-F697E94FB6C6}"/>
    <cellStyle name="Normal 36 3 8 2" xfId="4977" xr:uid="{874E38E9-33A7-49FC-A465-E9F37D890D89}"/>
    <cellStyle name="Normal 36 3 8 3" xfId="7141" xr:uid="{4362A331-9F59-430C-A570-2DEBBD7875E5}"/>
    <cellStyle name="Normal 36 3 9" xfId="3132" xr:uid="{E60A0F9B-8498-444A-81B6-83332C6A3D3A}"/>
    <cellStyle name="Normal 36 4" xfId="894" xr:uid="{AC705194-3A16-4FFA-90FA-10F9B49907F6}"/>
    <cellStyle name="Normal 36 4 2" xfId="1212" xr:uid="{71AF0F09-6421-48B7-B166-BC0EAD7C505C}"/>
    <cellStyle name="Normal 36 4 2 2" xfId="3585" xr:uid="{9313EB3D-1008-43F0-A3D2-1ED0A5C824FA}"/>
    <cellStyle name="Normal 36 4 2 3" xfId="5697" xr:uid="{40BB437A-6D15-405B-A059-BC1D2AC31D00}"/>
    <cellStyle name="Normal 36 4 3" xfId="1527" xr:uid="{4B878537-864B-4752-813C-6EB1841F2498}"/>
    <cellStyle name="Normal 36 4 3 2" xfId="3829" xr:uid="{F80CAB26-7689-4FA0-836D-A1FD91D05F24}"/>
    <cellStyle name="Normal 36 4 3 3" xfId="5952" xr:uid="{A4247070-10F9-4CCB-8C2B-63086D2A93AE}"/>
    <cellStyle name="Normal 36 4 4" xfId="2038" xr:uid="{AC7D4968-72A9-45F1-8AED-001E92F3716F}"/>
    <cellStyle name="Normal 36 4 4 2" xfId="4137" xr:uid="{DA010F80-346B-46A6-A95C-7FF0F943298A}"/>
    <cellStyle name="Normal 36 4 4 3" xfId="6301" xr:uid="{D3E2D4FB-6F0C-4ACC-B908-669E73BB410E}"/>
    <cellStyle name="Normal 36 4 5" xfId="2348" xr:uid="{647E53A8-8834-43CD-9822-1ADB2C31F5EE}"/>
    <cellStyle name="Normal 36 4 5 2" xfId="4445" xr:uid="{DFE8A75E-A166-4F54-BA3E-8320A8FF5E3C}"/>
    <cellStyle name="Normal 36 4 5 3" xfId="6609" xr:uid="{FE453F98-BE46-44FD-9DCA-B60F0F096AC1}"/>
    <cellStyle name="Normal 36 4 6" xfId="2610" xr:uid="{7F9E8284-761A-4DE3-B7A4-E39B3D026EAF}"/>
    <cellStyle name="Normal 36 4 6 2" xfId="4703" xr:uid="{C3014B57-50BC-4F5A-9A13-067192E57032}"/>
    <cellStyle name="Normal 36 4 6 3" xfId="6867" xr:uid="{6DA6444D-4CC8-4A69-8627-2F946D9F2EAA}"/>
    <cellStyle name="Normal 36 4 7" xfId="2823" xr:uid="{8146E83F-DDED-43BA-94E8-1C40CA212866}"/>
    <cellStyle name="Normal 36 4 7 2" xfId="4908" xr:uid="{345D9603-2E2F-44C4-8C6F-C83F1651A89C}"/>
    <cellStyle name="Normal 36 4 7 3" xfId="7072" xr:uid="{E1670861-064D-4B7B-9261-6D074646E766}"/>
    <cellStyle name="Normal 36 4 8" xfId="3334" xr:uid="{72D0A039-54A7-4B1E-AB6F-CCE3EEEF4B7D}"/>
    <cellStyle name="Normal 36 4 9" xfId="5437" xr:uid="{06694F6B-9484-41D4-BD6A-5CC67EFC0480}"/>
    <cellStyle name="Normal 36 5" xfId="796" xr:uid="{4DBC67A9-B2A8-410A-AE0F-A521FD5C1F87}"/>
    <cellStyle name="Normal 36 5 2" xfId="3244" xr:uid="{1701B321-DCED-47C4-9C49-70412FE869C5}"/>
    <cellStyle name="Normal 36 5 3" xfId="5344" xr:uid="{DFE4523A-A790-47D5-9CFD-81EAAFEFCDBF}"/>
    <cellStyle name="Normal 36 6" xfId="1120" xr:uid="{6D62A532-B621-4025-9650-480CC9DBF681}"/>
    <cellStyle name="Normal 36 6 2" xfId="3525" xr:uid="{721EE7A3-8243-4557-87A6-640B5136F496}"/>
    <cellStyle name="Normal 36 6 3" xfId="5630" xr:uid="{0B0D3922-57B9-423F-8A32-90DD2B856F92}"/>
    <cellStyle name="Normal 36 7" xfId="1433" xr:uid="{1A092653-F781-447D-9B57-0B334F79BAEA}"/>
    <cellStyle name="Normal 36 7 2" xfId="3739" xr:uid="{FE5B94C4-7FE1-4297-B32F-E1B726877933}"/>
    <cellStyle name="Normal 36 7 3" xfId="5862" xr:uid="{700ED29D-2A4D-4A46-9BE7-E911E483B815}"/>
    <cellStyle name="Normal 36 8" xfId="1948" xr:uid="{91C3776E-C626-4793-A65D-BFCA06A47CD0}"/>
    <cellStyle name="Normal 36 8 2" xfId="4047" xr:uid="{DEACB40B-CC9D-4DE6-95AA-E7E998F2F569}"/>
    <cellStyle name="Normal 36 8 3" xfId="6211" xr:uid="{F782C974-4D4C-41C3-BFCB-B1920D899812}"/>
    <cellStyle name="Normal 36 9" xfId="2258" xr:uid="{73201DAD-E5C1-4C65-87E6-204234F3311E}"/>
    <cellStyle name="Normal 36 9 2" xfId="4355" xr:uid="{623EFB3B-5FFE-4B63-98DC-801AA050496E}"/>
    <cellStyle name="Normal 36 9 3" xfId="6519" xr:uid="{44176052-C895-4594-B0B4-38EBD14A2D21}"/>
    <cellStyle name="Normal 37" xfId="379" xr:uid="{F85667BF-EC96-402A-A88C-5B699E3DE862}"/>
    <cellStyle name="Normal 37 10" xfId="2552" xr:uid="{F6950B69-BB4F-461C-B164-4653FD0EB177}"/>
    <cellStyle name="Normal 37 10 2" xfId="4645" xr:uid="{071834EA-3423-4F78-A0A6-4D5E9E82637E}"/>
    <cellStyle name="Normal 37 10 3" xfId="6809" xr:uid="{EEF31EB1-74C4-486E-876B-2C405B517EDC}"/>
    <cellStyle name="Normal 37 11" xfId="2764" xr:uid="{556B9087-F92A-47C9-AC04-DB1525985669}"/>
    <cellStyle name="Normal 37 11 2" xfId="4850" xr:uid="{0E2E689C-1579-479B-AA83-88E7A03A02E6}"/>
    <cellStyle name="Normal 37 11 3" xfId="7014" xr:uid="{4A55843A-51C8-4473-B48C-0C64005AAA02}"/>
    <cellStyle name="Normal 37 12" xfId="3011" xr:uid="{F448DD15-F947-425B-BE23-879521C57700}"/>
    <cellStyle name="Normal 37 13" xfId="5092" xr:uid="{4ED75F51-0198-4F54-B82A-39F566CF6917}"/>
    <cellStyle name="Normal 37 2" xfId="581" xr:uid="{3B31A8EC-2657-414B-A446-4D5EB5C15B02}"/>
    <cellStyle name="Normal 37 2 10" xfId="2795" xr:uid="{1771CF2C-D599-4B23-8EE1-22B3C8E4C272}"/>
    <cellStyle name="Normal 37 2 10 2" xfId="4880" xr:uid="{4E383FDA-C5B6-40DB-BBF8-9A69B69B2F15}"/>
    <cellStyle name="Normal 37 2 10 3" xfId="7044" xr:uid="{0AA0B981-80DF-4DA9-AE33-F616F853F50F}"/>
    <cellStyle name="Normal 37 2 11" xfId="3067" xr:uid="{2190BC0D-C5BE-4C01-A635-D2B09107841C}"/>
    <cellStyle name="Normal 37 2 12" xfId="5164" xr:uid="{66F9A646-6AF0-4B8D-8119-07E22B0B9C5A}"/>
    <cellStyle name="Normal 37 2 2" xfId="730" xr:uid="{369362F0-5652-46F5-AA48-A3AEBA383E4A}"/>
    <cellStyle name="Normal 37 2 2 10" xfId="5289" xr:uid="{D107299A-589A-494E-972E-0B2D753F1D1E}"/>
    <cellStyle name="Normal 37 2 2 2" xfId="1042" xr:uid="{393EA525-6A56-4B37-A963-3CF9AC1606A6}"/>
    <cellStyle name="Normal 37 2 2 2 2" xfId="3482" xr:uid="{FE4B8F05-45F0-454C-9C75-C3FB293BA344}"/>
    <cellStyle name="Normal 37 2 2 2 3" xfId="5585" xr:uid="{5BDD7911-C08D-4A14-9C03-EC157B115029}"/>
    <cellStyle name="Normal 37 2 2 3" xfId="1360" xr:uid="{8024C847-64C6-4B51-940F-567B8BAFE7D0}"/>
    <cellStyle name="Normal 37 2 2 3 2" xfId="3686" xr:uid="{424D4ACB-BF6B-4CFC-B5C4-100F8F3DB723}"/>
    <cellStyle name="Normal 37 2 2 3 3" xfId="5804" xr:uid="{A8718780-FB80-4BC5-9617-AE91C19A3468}"/>
    <cellStyle name="Normal 37 2 2 4" xfId="1675" xr:uid="{2B85A582-6A7B-4521-BFC2-5463FAB6A669}"/>
    <cellStyle name="Normal 37 2 2 4 2" xfId="3977" xr:uid="{7351878B-3FA8-4EB2-B857-5D43B5614462}"/>
    <cellStyle name="Normal 37 2 2 4 3" xfId="6100" xr:uid="{14BB74D7-DF5C-44BD-9001-7F26D770E8F7}"/>
    <cellStyle name="Normal 37 2 2 5" xfId="2186" xr:uid="{510228B0-AE86-442D-8637-FB8A1325B8E3}"/>
    <cellStyle name="Normal 37 2 2 5 2" xfId="4285" xr:uid="{50F85170-78BB-458D-8F77-990BB2C6F413}"/>
    <cellStyle name="Normal 37 2 2 5 3" xfId="6449" xr:uid="{5E0CCD14-5529-442C-8981-C736126A7A56}"/>
    <cellStyle name="Normal 37 2 2 6" xfId="2496" xr:uid="{44EFD247-BC23-4875-85C1-D4CED15D6E0F}"/>
    <cellStyle name="Normal 37 2 2 6 2" xfId="4593" xr:uid="{14781D56-3208-48D0-B3B4-7D6D569B2CA4}"/>
    <cellStyle name="Normal 37 2 2 6 3" xfId="6757" xr:uid="{32178F47-4266-4ADA-8781-1A90537F9769}"/>
    <cellStyle name="Normal 37 2 2 7" xfId="2711" xr:uid="{E000C834-5235-4890-B368-EFDEE5522752}"/>
    <cellStyle name="Normal 37 2 2 7 2" xfId="4804" xr:uid="{871575AF-A2E1-4BF6-8192-50AAE6D20E7D}"/>
    <cellStyle name="Normal 37 2 2 7 3" xfId="6968" xr:uid="{1EEE9113-FEFD-4BCD-9380-6A6F15F5F2CA}"/>
    <cellStyle name="Normal 37 2 2 8" xfId="2924" xr:uid="{122176AA-0CEB-43EF-B025-51F4FC0CBCCA}"/>
    <cellStyle name="Normal 37 2 2 8 2" xfId="5009" xr:uid="{B519C1FB-2E48-4979-BDA0-1AFCD0AFBBF1}"/>
    <cellStyle name="Normal 37 2 2 8 3" xfId="7173" xr:uid="{5528333A-88AE-49FE-AD3F-48D2B68F887C}"/>
    <cellStyle name="Normal 37 2 2 9" xfId="3189" xr:uid="{EF9F81F2-FAC0-484F-88F3-2649CE57EC1E}"/>
    <cellStyle name="Normal 37 2 3" xfId="928" xr:uid="{AF711A75-1A76-443B-BDD9-38503763B351}"/>
    <cellStyle name="Normal 37 2 3 2" xfId="1246" xr:uid="{52266D32-63E8-448A-8AE4-0422E6645B9A}"/>
    <cellStyle name="Normal 37 2 3 2 2" xfId="3619" xr:uid="{9B0F71A5-2B43-45C5-8D33-8D009345764E}"/>
    <cellStyle name="Normal 37 2 3 2 3" xfId="5731" xr:uid="{2F5A4AC9-858E-4CCB-AFC6-C0D2CD18298B}"/>
    <cellStyle name="Normal 37 2 3 3" xfId="1561" xr:uid="{B1FC94AE-1B33-4C46-8086-6D3D45670534}"/>
    <cellStyle name="Normal 37 2 3 3 2" xfId="3863" xr:uid="{0A5DF8BC-38F0-4855-9DBF-FE44D37551F8}"/>
    <cellStyle name="Normal 37 2 3 3 3" xfId="5986" xr:uid="{C1BDEB06-56FA-4E8C-A6FD-BB68790A9F3F}"/>
    <cellStyle name="Normal 37 2 3 4" xfId="2072" xr:uid="{94D14C3E-DB88-4051-8BA4-5DB9FE1D697F}"/>
    <cellStyle name="Normal 37 2 3 4 2" xfId="4171" xr:uid="{D661618F-8A4A-450A-A439-C18D97BC20A6}"/>
    <cellStyle name="Normal 37 2 3 4 3" xfId="6335" xr:uid="{904F2328-DAD2-45A4-A6C1-DE05D711F9E3}"/>
    <cellStyle name="Normal 37 2 3 5" xfId="2382" xr:uid="{8036823B-FBBB-47FE-9BC7-777C18243A2E}"/>
    <cellStyle name="Normal 37 2 3 5 2" xfId="4479" xr:uid="{B3437398-989C-4DEB-9971-44E51147EDEC}"/>
    <cellStyle name="Normal 37 2 3 5 3" xfId="6643" xr:uid="{416C5F68-35D4-4F0F-B31A-187E3BE1EF35}"/>
    <cellStyle name="Normal 37 2 3 6" xfId="2644" xr:uid="{B25D1C22-A1A6-4FAE-A4C9-F1D90AF30E33}"/>
    <cellStyle name="Normal 37 2 3 6 2" xfId="4737" xr:uid="{45CFE7D6-FEF6-4D3B-930A-545037ADBC75}"/>
    <cellStyle name="Normal 37 2 3 6 3" xfId="6901" xr:uid="{1D65EBEC-4D91-43D4-B69F-93F56307F09A}"/>
    <cellStyle name="Normal 37 2 3 7" xfId="2857" xr:uid="{760834AC-B284-4C99-964A-5D5127B63F4A}"/>
    <cellStyle name="Normal 37 2 3 7 2" xfId="4942" xr:uid="{A3F0F321-5F5C-4325-8E3E-141429AF25F4}"/>
    <cellStyle name="Normal 37 2 3 7 3" xfId="7106" xr:uid="{1F0947AF-E034-45CB-A5D2-85CD8ECC82EA}"/>
    <cellStyle name="Normal 37 2 3 8" xfId="3368" xr:uid="{580B3487-C9EE-4C68-9862-6CEA40E84FB3}"/>
    <cellStyle name="Normal 37 2 3 9" xfId="5471" xr:uid="{E6A486C5-35CD-4134-96BC-95D3B9CDCF40}"/>
    <cellStyle name="Normal 37 2 4" xfId="853" xr:uid="{0EB520BC-D019-4AA0-A8F2-8705AD3BFE29}"/>
    <cellStyle name="Normal 37 2 4 2" xfId="3301" xr:uid="{655FAB3B-F5EF-478A-82EA-8D4C63258ED6}"/>
    <cellStyle name="Normal 37 2 4 3" xfId="5401" xr:uid="{BFEB14F8-D46B-489C-847F-B03D6C2FF339}"/>
    <cellStyle name="Normal 37 2 5" xfId="1179" xr:uid="{B00CD0A1-820F-4908-9A0A-51F5E9784FD0}"/>
    <cellStyle name="Normal 37 2 5 2" xfId="3557" xr:uid="{990E6C33-1CCE-4F5F-9C73-6D53BFD76D9C}"/>
    <cellStyle name="Normal 37 2 5 3" xfId="5668" xr:uid="{C8947C1B-8EDF-439E-A8D5-0E1820E15E9C}"/>
    <cellStyle name="Normal 37 2 6" xfId="1492" xr:uid="{EA34C759-CF30-462C-AD05-58C6738958A3}"/>
    <cellStyle name="Normal 37 2 6 2" xfId="3796" xr:uid="{2AF2F90A-E551-40FA-ABDA-5976B32625C3}"/>
    <cellStyle name="Normal 37 2 6 3" xfId="5919" xr:uid="{B681C5F3-DC1C-49D2-AC33-E401811D62B8}"/>
    <cellStyle name="Normal 37 2 7" xfId="2005" xr:uid="{AD958FFA-707A-4240-956F-ED89B8236840}"/>
    <cellStyle name="Normal 37 2 7 2" xfId="4104" xr:uid="{1BC68FAA-DAC1-455E-AC9C-DE45C39BCDDD}"/>
    <cellStyle name="Normal 37 2 7 3" xfId="6268" xr:uid="{5BF7A698-80F3-431B-90CD-F046C1248023}"/>
    <cellStyle name="Normal 37 2 8" xfId="2315" xr:uid="{A4AA582A-88CD-4AC2-ABCB-BD5FD5AE9348}"/>
    <cellStyle name="Normal 37 2 8 2" xfId="4412" xr:uid="{2AAA4810-DD36-4C6B-8EFB-10F47E65CCC1}"/>
    <cellStyle name="Normal 37 2 8 3" xfId="6576" xr:uid="{C64FF7F1-9EF6-436A-9A04-91CCD0D4FE00}"/>
    <cellStyle name="Normal 37 2 9" xfId="2582" xr:uid="{696403CF-A8C4-4D6F-9C08-F6E76D2251EA}"/>
    <cellStyle name="Normal 37 2 9 2" xfId="4675" xr:uid="{926BAF4E-D2E0-484F-A662-D127D3F903C2}"/>
    <cellStyle name="Normal 37 2 9 3" xfId="6839" xr:uid="{3268E568-DB8F-46C3-B35C-C6554F2F5B5B}"/>
    <cellStyle name="Normal 37 3" xfId="670" xr:uid="{B3FE60DF-9E60-4890-BEA5-7A96BBDFD090}"/>
    <cellStyle name="Normal 37 3 10" xfId="5234" xr:uid="{35627483-EDC5-43DE-ADD2-349B50018DD2}"/>
    <cellStyle name="Normal 37 3 2" xfId="988" xr:uid="{0FCE3401-B115-41A5-9E4B-1D51C9BAA236}"/>
    <cellStyle name="Normal 37 3 2 2" xfId="3428" xr:uid="{58D20AD2-81F2-417E-8B24-74A7F831CC8D}"/>
    <cellStyle name="Normal 37 3 2 3" xfId="5531" xr:uid="{E2FDF756-8613-43AD-97F2-E0391F55FB2E}"/>
    <cellStyle name="Normal 37 3 3" xfId="1306" xr:uid="{30CBE32B-4084-4B08-BCCE-FAAF41BA7E40}"/>
    <cellStyle name="Normal 37 3 3 2" xfId="3656" xr:uid="{39DC03DB-B15D-459C-8FD1-CBF06D0666DC}"/>
    <cellStyle name="Normal 37 3 3 3" xfId="5771" xr:uid="{1AFA6A16-1597-461F-ACBA-392440B5B930}"/>
    <cellStyle name="Normal 37 3 4" xfId="1621" xr:uid="{1A603C2C-3646-45C4-9672-15241BAD8C22}"/>
    <cellStyle name="Normal 37 3 4 2" xfId="3923" xr:uid="{1B7282D6-9626-434D-B47F-356AA4F54229}"/>
    <cellStyle name="Normal 37 3 4 3" xfId="6046" xr:uid="{CB15B624-22A2-4BE2-BFA8-CC5A3E863441}"/>
    <cellStyle name="Normal 37 3 5" xfId="2132" xr:uid="{A745F52D-6FC3-4D63-9944-8067BD5E90A0}"/>
    <cellStyle name="Normal 37 3 5 2" xfId="4231" xr:uid="{1D6ADF05-D242-4B5D-8006-98CFA21E106A}"/>
    <cellStyle name="Normal 37 3 5 3" xfId="6395" xr:uid="{B6E7331B-9FEE-4A00-A5AA-496A398D8623}"/>
    <cellStyle name="Normal 37 3 6" xfId="2442" xr:uid="{A63305EC-83B8-4652-B1C3-920709AD9675}"/>
    <cellStyle name="Normal 37 3 6 2" xfId="4539" xr:uid="{D21BC3C7-B32B-47EC-A9B8-66F70EBB586E}"/>
    <cellStyle name="Normal 37 3 6 3" xfId="6703" xr:uid="{A07C67D7-0C69-4CBB-9BF2-7DB4D6C076A4}"/>
    <cellStyle name="Normal 37 3 7" xfId="2681" xr:uid="{AA22487B-29FB-44A1-8236-5586EED0E18C}"/>
    <cellStyle name="Normal 37 3 7 2" xfId="4774" xr:uid="{C2C29608-28B5-4164-9A97-F74D76B984AA}"/>
    <cellStyle name="Normal 37 3 7 3" xfId="6938" xr:uid="{7FDD8FAD-58D4-4323-B8D0-93B836BA1AFE}"/>
    <cellStyle name="Normal 37 3 8" xfId="2894" xr:uid="{3753B376-6E34-4314-A69B-F9B8589F7A43}"/>
    <cellStyle name="Normal 37 3 8 2" xfId="4979" xr:uid="{996AD425-7C59-4681-AFBD-2F341F4AD68F}"/>
    <cellStyle name="Normal 37 3 8 3" xfId="7143" xr:uid="{48F73DD6-83A9-4C8D-8300-C014658C8883}"/>
    <cellStyle name="Normal 37 3 9" xfId="3135" xr:uid="{9B19A223-920D-40B7-BADA-8959255D6D2B}"/>
    <cellStyle name="Normal 37 4" xfId="896" xr:uid="{B4C7FA0F-F9D6-4D0C-AC0F-30829538CCF3}"/>
    <cellStyle name="Normal 37 4 2" xfId="1214" xr:uid="{C2C20D49-F1A6-4C0B-B7AF-C5BE498D80C7}"/>
    <cellStyle name="Normal 37 4 2 2" xfId="3587" xr:uid="{8D31A487-BE6F-42A9-B26C-937B051F2DFD}"/>
    <cellStyle name="Normal 37 4 2 3" xfId="5699" xr:uid="{A4FF3005-7315-49DD-AE56-1B97E2273CCC}"/>
    <cellStyle name="Normal 37 4 3" xfId="1529" xr:uid="{6A9E1DEE-A952-43A6-B59E-BC0076254B80}"/>
    <cellStyle name="Normal 37 4 3 2" xfId="3831" xr:uid="{7E2166BB-C29E-4E42-AC91-885B6AFAFD0F}"/>
    <cellStyle name="Normal 37 4 3 3" xfId="5954" xr:uid="{9AF633A1-92E6-4004-AB9F-F92FF414795D}"/>
    <cellStyle name="Normal 37 4 4" xfId="2040" xr:uid="{D04F5D66-C1B8-4A02-AF7D-946E622416A9}"/>
    <cellStyle name="Normal 37 4 4 2" xfId="4139" xr:uid="{20831ECD-712B-43D1-985C-7369CA81C44C}"/>
    <cellStyle name="Normal 37 4 4 3" xfId="6303" xr:uid="{3A7F31E1-4A5C-45B8-A22D-3CEA376994E6}"/>
    <cellStyle name="Normal 37 4 5" xfId="2350" xr:uid="{B0F58452-5D1E-41E1-8F9C-D750A75D95AE}"/>
    <cellStyle name="Normal 37 4 5 2" xfId="4447" xr:uid="{88CAD1B0-F48D-4FEB-B83E-DB9F001E2627}"/>
    <cellStyle name="Normal 37 4 5 3" xfId="6611" xr:uid="{6EEDDBAE-B1AF-4F2B-A6DF-471FFAA31018}"/>
    <cellStyle name="Normal 37 4 6" xfId="2612" xr:uid="{847BB196-C405-432B-B7C0-9D6CA692D234}"/>
    <cellStyle name="Normal 37 4 6 2" xfId="4705" xr:uid="{C8261C36-B9B4-4493-AB9B-C23C296D9521}"/>
    <cellStyle name="Normal 37 4 6 3" xfId="6869" xr:uid="{3B4A809D-DE20-488C-B43A-29D6026CDF18}"/>
    <cellStyle name="Normal 37 4 7" xfId="2825" xr:uid="{CC1D7F0D-EF5B-4904-BD2E-C207F631B251}"/>
    <cellStyle name="Normal 37 4 7 2" xfId="4910" xr:uid="{9B030B1E-490D-4774-8960-6B88AE3A42F0}"/>
    <cellStyle name="Normal 37 4 7 3" xfId="7074" xr:uid="{E2DC7988-8E13-459E-88FB-713F3D65FE05}"/>
    <cellStyle name="Normal 37 4 8" xfId="3336" xr:uid="{4342850A-5D85-4BC0-9C0C-A486947E5CE4}"/>
    <cellStyle name="Normal 37 4 9" xfId="5439" xr:uid="{27E35B81-E050-452A-BF4A-CB7BF9ADA094}"/>
    <cellStyle name="Normal 37 5" xfId="799" xr:uid="{9B080C47-9BE2-4C6C-8933-B85536E386B9}"/>
    <cellStyle name="Normal 37 5 2" xfId="3247" xr:uid="{7908AF97-FF46-44D5-B3EA-C98885A5DF7C}"/>
    <cellStyle name="Normal 37 5 3" xfId="5347" xr:uid="{D62AE404-8886-47EC-AA97-3B60C34C2FDB}"/>
    <cellStyle name="Normal 37 6" xfId="1123" xr:uid="{71475232-92E5-4729-B422-9F3CF515E596}"/>
    <cellStyle name="Normal 37 6 2" xfId="3527" xr:uid="{09463E6E-B565-4DD6-A272-3E5287862148}"/>
    <cellStyle name="Normal 37 6 3" xfId="5632" xr:uid="{A719FB85-2CC4-400F-BB78-5859F884658B}"/>
    <cellStyle name="Normal 37 7" xfId="1436" xr:uid="{4B468CD3-E457-4539-A8BB-06C2CC3340CC}"/>
    <cellStyle name="Normal 37 7 2" xfId="3742" xr:uid="{AF91F6E3-B640-4B56-99BD-EA72391D1CEC}"/>
    <cellStyle name="Normal 37 7 3" xfId="5865" xr:uid="{F5C136A9-8068-4C34-8818-D759B01EC2FC}"/>
    <cellStyle name="Normal 37 8" xfId="1951" xr:uid="{FF1A34B7-F907-44B9-A548-84A023AD5BD9}"/>
    <cellStyle name="Normal 37 8 2" xfId="4050" xr:uid="{23F77726-3026-4DD2-B152-6659B9A73C2E}"/>
    <cellStyle name="Normal 37 8 3" xfId="6214" xr:uid="{EDF456B7-4394-4F41-8855-0E77979D7DDA}"/>
    <cellStyle name="Normal 37 9" xfId="2261" xr:uid="{ABDFC4E6-0FCA-42A2-90E1-D8CAF735003B}"/>
    <cellStyle name="Normal 37 9 2" xfId="4358" xr:uid="{EF72D733-2BAD-469D-AD60-EA4C9056897A}"/>
    <cellStyle name="Normal 37 9 3" xfId="6522" xr:uid="{D022A7E6-E493-46DB-86EA-0CFA9A136613}"/>
    <cellStyle name="Normal 38" xfId="400" xr:uid="{BDBB33EB-A8D1-4368-BDE4-981ECD2965B1}"/>
    <cellStyle name="Normal 38 10" xfId="2554" xr:uid="{D61170A4-16F0-4568-B722-6B44760E0456}"/>
    <cellStyle name="Normal 38 10 2" xfId="4647" xr:uid="{68660F2E-EDFE-44C2-A7B4-86BCA22CB473}"/>
    <cellStyle name="Normal 38 10 3" xfId="6811" xr:uid="{3F93EEBE-D468-49D3-A3C3-F7B3630F2F7B}"/>
    <cellStyle name="Normal 38 11" xfId="2766" xr:uid="{2657AF19-428E-4BFC-9963-57DABBDDA392}"/>
    <cellStyle name="Normal 38 11 2" xfId="4852" xr:uid="{9309DF49-4BCA-46ED-B4D1-BE1ED9456A6E}"/>
    <cellStyle name="Normal 38 11 3" xfId="7016" xr:uid="{3570FB7B-D19A-49A3-9A76-FA30544024D7}"/>
    <cellStyle name="Normal 38 12" xfId="3014" xr:uid="{6C3EB090-7D39-496A-BC62-5571B9D4E3EA}"/>
    <cellStyle name="Normal 38 13" xfId="5099" xr:uid="{75828E1E-AAE9-43A9-A242-00B6E9B316CE}"/>
    <cellStyle name="Normal 38 2" xfId="586" xr:uid="{59604E86-070A-4F62-8814-7BCC870A4028}"/>
    <cellStyle name="Normal 38 2 10" xfId="2797" xr:uid="{9B5485FD-39E7-4AA4-86D7-7F03A575C3A0}"/>
    <cellStyle name="Normal 38 2 10 2" xfId="4882" xr:uid="{09E995CB-7654-4203-A8BD-4E8CCC8C3288}"/>
    <cellStyle name="Normal 38 2 10 3" xfId="7046" xr:uid="{BE6709AC-094D-4686-B9AB-A1EADEE14074}"/>
    <cellStyle name="Normal 38 2 11" xfId="3070" xr:uid="{40B378C1-88F9-4917-9C8E-1A45FA0EAF81}"/>
    <cellStyle name="Normal 38 2 12" xfId="5167" xr:uid="{9700FBFE-B73F-4B71-A31C-34C5E463765C}"/>
    <cellStyle name="Normal 38 2 2" xfId="733" xr:uid="{1C089601-B918-47C4-B7EA-25DC7111D660}"/>
    <cellStyle name="Normal 38 2 2 10" xfId="5292" xr:uid="{7313DDCA-D8D6-4B52-80C2-FFA7BBA4767B}"/>
    <cellStyle name="Normal 38 2 2 2" xfId="1045" xr:uid="{7E801841-D6AF-4F44-970F-98763265589C}"/>
    <cellStyle name="Normal 38 2 2 2 2" xfId="3485" xr:uid="{92700EB8-0B15-473B-9EAA-EF07D8BEFF7F}"/>
    <cellStyle name="Normal 38 2 2 2 3" xfId="5588" xr:uid="{A3339415-478D-4FC7-B1E0-4DB7E82DA183}"/>
    <cellStyle name="Normal 38 2 2 3" xfId="1363" xr:uid="{80442A76-1F43-473E-8A3E-53E19428D03F}"/>
    <cellStyle name="Normal 38 2 2 3 2" xfId="3688" xr:uid="{2D0AA875-509E-4784-91DC-0814AA498E49}"/>
    <cellStyle name="Normal 38 2 2 3 3" xfId="5806" xr:uid="{DE64763C-BC06-4C49-A954-B2C608841404}"/>
    <cellStyle name="Normal 38 2 2 4" xfId="1678" xr:uid="{F56F7912-C168-488D-8CBD-7FC25B6FDF0F}"/>
    <cellStyle name="Normal 38 2 2 4 2" xfId="3980" xr:uid="{46B585CE-CE9C-471B-9AFF-5B68F77C3701}"/>
    <cellStyle name="Normal 38 2 2 4 3" xfId="6103" xr:uid="{A755777C-301E-4D4E-A7BE-A6A026D060CA}"/>
    <cellStyle name="Normal 38 2 2 5" xfId="2189" xr:uid="{1E33B493-35F2-48B1-A91B-A654C952E564}"/>
    <cellStyle name="Normal 38 2 2 5 2" xfId="4288" xr:uid="{C8F18F57-1C85-4642-AFA8-34147913A24B}"/>
    <cellStyle name="Normal 38 2 2 5 3" xfId="6452" xr:uid="{B3745AF1-5686-472A-A2F4-4F905CADE048}"/>
    <cellStyle name="Normal 38 2 2 6" xfId="2499" xr:uid="{63C1AE5E-65C6-4797-A83C-FF4ECF6FA309}"/>
    <cellStyle name="Normal 38 2 2 6 2" xfId="4596" xr:uid="{2914840E-9561-4F81-B76C-3F8F36425252}"/>
    <cellStyle name="Normal 38 2 2 6 3" xfId="6760" xr:uid="{163B1D4A-9885-4AF4-9B77-338AC1A35652}"/>
    <cellStyle name="Normal 38 2 2 7" xfId="2713" xr:uid="{70E52DB6-BB37-46F7-9A80-9A5EE46FDEE0}"/>
    <cellStyle name="Normal 38 2 2 7 2" xfId="4806" xr:uid="{1A50EEAB-9EB8-403B-8227-832E93EA9552}"/>
    <cellStyle name="Normal 38 2 2 7 3" xfId="6970" xr:uid="{C1092AEC-A32B-4090-AC59-E74382568763}"/>
    <cellStyle name="Normal 38 2 2 8" xfId="2926" xr:uid="{C64E4211-6762-4E65-91D0-82289CA48D11}"/>
    <cellStyle name="Normal 38 2 2 8 2" xfId="5011" xr:uid="{CD157DE2-B7C8-4221-9E42-A86471982073}"/>
    <cellStyle name="Normal 38 2 2 8 3" xfId="7175" xr:uid="{3F3508ED-13E4-4C9F-A8FC-5CBF656F6387}"/>
    <cellStyle name="Normal 38 2 2 9" xfId="3192" xr:uid="{2C1EEA16-95FF-40AF-9BF9-6EF9850E0914}"/>
    <cellStyle name="Normal 38 2 3" xfId="930" xr:uid="{C46E7EE2-DCE5-478B-8BBE-C6CA0D12A932}"/>
    <cellStyle name="Normal 38 2 3 2" xfId="1248" xr:uid="{279257B5-AF89-4B27-9C96-F942565F2A8A}"/>
    <cellStyle name="Normal 38 2 3 2 2" xfId="3621" xr:uid="{CAE97EBD-6859-42F5-AE3F-CEEDD240E20E}"/>
    <cellStyle name="Normal 38 2 3 2 3" xfId="5733" xr:uid="{C3D0B94F-5495-4B06-8E38-AA114BF6F5A4}"/>
    <cellStyle name="Normal 38 2 3 3" xfId="1563" xr:uid="{9444C35A-1AB4-48C9-8DA4-D2A0F9AE60FF}"/>
    <cellStyle name="Normal 38 2 3 3 2" xfId="3865" xr:uid="{629FA1AA-48BC-4B28-9136-6264609E7013}"/>
    <cellStyle name="Normal 38 2 3 3 3" xfId="5988" xr:uid="{FD29CCB4-6A78-4105-BB36-CFFB04BE326A}"/>
    <cellStyle name="Normal 38 2 3 4" xfId="2074" xr:uid="{5E67F239-85EA-43DF-8BD6-408DD55B2A1B}"/>
    <cellStyle name="Normal 38 2 3 4 2" xfId="4173" xr:uid="{D16B378F-EA86-410E-A640-5521DD5B89DF}"/>
    <cellStyle name="Normal 38 2 3 4 3" xfId="6337" xr:uid="{558A811E-8EF6-4A79-94B9-D72392AC1CE0}"/>
    <cellStyle name="Normal 38 2 3 5" xfId="2384" xr:uid="{DFD4FD6D-E3DD-4744-9465-F9DE85E86FBE}"/>
    <cellStyle name="Normal 38 2 3 5 2" xfId="4481" xr:uid="{EC260BFD-6B86-459D-A289-37559236152E}"/>
    <cellStyle name="Normal 38 2 3 5 3" xfId="6645" xr:uid="{69B0E024-B2C6-465A-8449-A4FC1B760D64}"/>
    <cellStyle name="Normal 38 2 3 6" xfId="2646" xr:uid="{599BFB41-8263-41EF-910D-4C4696553FE7}"/>
    <cellStyle name="Normal 38 2 3 6 2" xfId="4739" xr:uid="{11CD7C02-7D6B-4840-9F56-2645BEB7AC02}"/>
    <cellStyle name="Normal 38 2 3 6 3" xfId="6903" xr:uid="{7A565D9C-DA69-40CF-9930-3A6D04884FED}"/>
    <cellStyle name="Normal 38 2 3 7" xfId="2859" xr:uid="{FE7269BE-CE8D-4307-AFA3-4B965FCAC144}"/>
    <cellStyle name="Normal 38 2 3 7 2" xfId="4944" xr:uid="{9EDF2245-A44B-476F-A832-CF0080460BDC}"/>
    <cellStyle name="Normal 38 2 3 7 3" xfId="7108" xr:uid="{99B1230C-D27E-4D37-BCAE-EBCC319E023A}"/>
    <cellStyle name="Normal 38 2 3 8" xfId="3370" xr:uid="{08A4C105-2DB8-4E4D-9147-C36A53243DD7}"/>
    <cellStyle name="Normal 38 2 3 9" xfId="5473" xr:uid="{B8711759-D474-4B1F-B3EA-D09BF942EF3F}"/>
    <cellStyle name="Normal 38 2 4" xfId="856" xr:uid="{56FEAE9A-9824-4830-AE73-0786B4BA2939}"/>
    <cellStyle name="Normal 38 2 4 2" xfId="3304" xr:uid="{29E4EF42-8B83-4605-92A0-B3B9E441B855}"/>
    <cellStyle name="Normal 38 2 4 3" xfId="5404" xr:uid="{D3B58B54-6BC6-4F3A-AD27-512021824298}"/>
    <cellStyle name="Normal 38 2 5" xfId="1182" xr:uid="{F9979E19-BDC7-4345-B2BC-88BB2A2E1681}"/>
    <cellStyle name="Normal 38 2 5 2" xfId="3559" xr:uid="{76FFC4F5-D815-4CEB-85DD-460201D542D9}"/>
    <cellStyle name="Normal 38 2 5 3" xfId="5671" xr:uid="{0F2974F6-81FA-4055-852B-1A43A3286156}"/>
    <cellStyle name="Normal 38 2 6" xfId="1495" xr:uid="{169C59D0-7703-4D77-AFCF-EF6750D28335}"/>
    <cellStyle name="Normal 38 2 6 2" xfId="3799" xr:uid="{B5953044-590C-4948-939F-D38EBBCBA31F}"/>
    <cellStyle name="Normal 38 2 6 3" xfId="5922" xr:uid="{39F3EF2D-20F4-4FC9-B165-07F7D03A28DD}"/>
    <cellStyle name="Normal 38 2 7" xfId="2008" xr:uid="{5F7B67D0-8FCC-410C-86B1-583579E42863}"/>
    <cellStyle name="Normal 38 2 7 2" xfId="4107" xr:uid="{835E13DD-B841-49CD-B55C-1501D816F48D}"/>
    <cellStyle name="Normal 38 2 7 3" xfId="6271" xr:uid="{3ACC4882-1528-4E72-BA29-FD2BA480A2D7}"/>
    <cellStyle name="Normal 38 2 8" xfId="2318" xr:uid="{B911EA81-1D53-47CC-B120-65271BE5FF06}"/>
    <cellStyle name="Normal 38 2 8 2" xfId="4415" xr:uid="{F66762C8-107A-4004-8748-3589FAF884B5}"/>
    <cellStyle name="Normal 38 2 8 3" xfId="6579" xr:uid="{AAB8CF32-9635-41C6-A915-6A1C34AF93A2}"/>
    <cellStyle name="Normal 38 2 9" xfId="2584" xr:uid="{BF8E4F05-17B6-48C3-BB7F-788CC6872A56}"/>
    <cellStyle name="Normal 38 2 9 2" xfId="4677" xr:uid="{DA0FA6E7-891B-43EA-A15D-09442CB39A1B}"/>
    <cellStyle name="Normal 38 2 9 3" xfId="6841" xr:uid="{605240D5-8172-4CFF-AFE1-4FD6DB4A7AE5}"/>
    <cellStyle name="Normal 38 3" xfId="674" xr:uid="{7466C22D-EB85-47B0-BD6B-1CA049480C28}"/>
    <cellStyle name="Normal 38 3 10" xfId="5237" xr:uid="{6D5A161F-D2A7-4E4F-860F-5CB1D55E85FB}"/>
    <cellStyle name="Normal 38 3 2" xfId="991" xr:uid="{D9BDFE51-0DF7-4D7A-A411-FFE75302E6EE}"/>
    <cellStyle name="Normal 38 3 2 2" xfId="3431" xr:uid="{E4E3DC4F-5E98-48C9-A2C2-FC5398634E71}"/>
    <cellStyle name="Normal 38 3 2 3" xfId="5534" xr:uid="{9FFF02C0-9511-464D-8634-2E79716E72DD}"/>
    <cellStyle name="Normal 38 3 3" xfId="1309" xr:uid="{6FFDEB69-9D3D-4D3C-945B-F9DE7799C6A5}"/>
    <cellStyle name="Normal 38 3 3 2" xfId="3658" xr:uid="{82C2BAEC-553E-4909-99CC-DE4A7061DBA7}"/>
    <cellStyle name="Normal 38 3 3 3" xfId="5773" xr:uid="{75DF8BCE-4628-4CCE-93E8-E2930D020CE0}"/>
    <cellStyle name="Normal 38 3 4" xfId="1624" xr:uid="{F563A072-4446-4C7F-A561-96F887D98B10}"/>
    <cellStyle name="Normal 38 3 4 2" xfId="3926" xr:uid="{8FD37D20-3DCF-4C81-8B27-549CDC73AFC1}"/>
    <cellStyle name="Normal 38 3 4 3" xfId="6049" xr:uid="{BCBC77DB-5FB0-48AD-8A36-9C6194ABB5CA}"/>
    <cellStyle name="Normal 38 3 5" xfId="2135" xr:uid="{24C53AD7-B83F-4B9E-862A-775B17E34757}"/>
    <cellStyle name="Normal 38 3 5 2" xfId="4234" xr:uid="{275B65F9-A453-428B-94BF-341395296BE0}"/>
    <cellStyle name="Normal 38 3 5 3" xfId="6398" xr:uid="{799A89E5-0180-4162-8C6A-00FEC407EC45}"/>
    <cellStyle name="Normal 38 3 6" xfId="2445" xr:uid="{2E8204B2-193D-448B-B8B8-52F1EA68628A}"/>
    <cellStyle name="Normal 38 3 6 2" xfId="4542" xr:uid="{9473CDC4-895D-42F4-885F-344F9D09FEE3}"/>
    <cellStyle name="Normal 38 3 6 3" xfId="6706" xr:uid="{2C85FD4E-FCB5-4A1C-ABEC-888AED62B62B}"/>
    <cellStyle name="Normal 38 3 7" xfId="2683" xr:uid="{A910FC03-35DB-42F8-926F-334194C9755B}"/>
    <cellStyle name="Normal 38 3 7 2" xfId="4776" xr:uid="{26770332-AF87-4241-B7C6-E7B9847DADE4}"/>
    <cellStyle name="Normal 38 3 7 3" xfId="6940" xr:uid="{3C432490-D7B9-4CF2-9043-CBCE8658CAC6}"/>
    <cellStyle name="Normal 38 3 8" xfId="2896" xr:uid="{442F5349-6D2D-4E7F-AB8B-54D87C3008B8}"/>
    <cellStyle name="Normal 38 3 8 2" xfId="4981" xr:uid="{21293FF9-ED8B-4A29-91A9-39DBEF80C3A7}"/>
    <cellStyle name="Normal 38 3 8 3" xfId="7145" xr:uid="{975A7C24-6044-40DF-8CAA-36E2EC44DCC7}"/>
    <cellStyle name="Normal 38 3 9" xfId="3138" xr:uid="{5B8B97D2-5854-47C6-817C-534110503F2F}"/>
    <cellStyle name="Normal 38 4" xfId="898" xr:uid="{89F50566-48DF-4A88-9DF5-D35850E9C83B}"/>
    <cellStyle name="Normal 38 4 2" xfId="1216" xr:uid="{25697090-B823-4025-B798-A8B0B10BB2BC}"/>
    <cellStyle name="Normal 38 4 2 2" xfId="3589" xr:uid="{90465257-18B5-4FA2-ABDC-4868CE4CE4B0}"/>
    <cellStyle name="Normal 38 4 2 3" xfId="5701" xr:uid="{691B52C4-D474-4DE0-BC80-954C71F26CBD}"/>
    <cellStyle name="Normal 38 4 3" xfId="1531" xr:uid="{09F2D5D5-B321-4F56-A397-C62C1B7142B9}"/>
    <cellStyle name="Normal 38 4 3 2" xfId="3833" xr:uid="{61CE4A1A-CD97-4FF5-A712-68635B63AA5C}"/>
    <cellStyle name="Normal 38 4 3 3" xfId="5956" xr:uid="{AA66367A-D8E5-4322-BDF1-C441A064F055}"/>
    <cellStyle name="Normal 38 4 4" xfId="2042" xr:uid="{BA2A98E1-BC44-4F02-A643-943289C532F1}"/>
    <cellStyle name="Normal 38 4 4 2" xfId="4141" xr:uid="{FB153FE7-CF5C-4E22-8232-AF5A6ABC62BE}"/>
    <cellStyle name="Normal 38 4 4 3" xfId="6305" xr:uid="{42BA85EB-71A4-469D-8925-1420504B2855}"/>
    <cellStyle name="Normal 38 4 5" xfId="2352" xr:uid="{F4C0C738-55DB-4F9E-87D9-46330CA1A3D1}"/>
    <cellStyle name="Normal 38 4 5 2" xfId="4449" xr:uid="{A7D7B5C4-C960-42A2-B488-4E9FF1ED6F2A}"/>
    <cellStyle name="Normal 38 4 5 3" xfId="6613" xr:uid="{4723C90A-8F33-4379-837B-4447DFDEBBC8}"/>
    <cellStyle name="Normal 38 4 6" xfId="2614" xr:uid="{5397DE14-C07C-4C06-AD23-85EDE2704959}"/>
    <cellStyle name="Normal 38 4 6 2" xfId="4707" xr:uid="{EFF65EDA-0354-42D1-8CA4-83ABFC06B6EE}"/>
    <cellStyle name="Normal 38 4 6 3" xfId="6871" xr:uid="{E2B20FDD-8C45-4898-BCA9-BBD1470A2E9F}"/>
    <cellStyle name="Normal 38 4 7" xfId="2827" xr:uid="{3ACBE3DA-5B2F-47F5-BD2F-F36B11A4B1C1}"/>
    <cellStyle name="Normal 38 4 7 2" xfId="4912" xr:uid="{7131286A-A946-4E17-82FA-897AECDCAE41}"/>
    <cellStyle name="Normal 38 4 7 3" xfId="7076" xr:uid="{F49517FA-0CF6-4499-92A1-54661F3F73AD}"/>
    <cellStyle name="Normal 38 4 8" xfId="3338" xr:uid="{A8F5582A-B123-4F80-83F0-9E95FD4C6823}"/>
    <cellStyle name="Normal 38 4 9" xfId="5441" xr:uid="{2DA69975-0CE7-4CA1-B27B-3DE2EA2E0921}"/>
    <cellStyle name="Normal 38 5" xfId="802" xr:uid="{9C97B1B7-A872-4E16-A6C3-F24B765B62BA}"/>
    <cellStyle name="Normal 38 5 2" xfId="3250" xr:uid="{38068B3A-5AED-4E54-AA83-13E8979CF96C}"/>
    <cellStyle name="Normal 38 5 3" xfId="5350" xr:uid="{20EE1B7F-A6AA-4DFD-8E74-1648419A6E9F}"/>
    <cellStyle name="Normal 38 6" xfId="1126" xr:uid="{921A934D-35D5-494A-A232-5D0E7797C7AC}"/>
    <cellStyle name="Normal 38 6 2" xfId="3529" xr:uid="{F476F6C5-8375-4599-8363-EE0FB47CB24F}"/>
    <cellStyle name="Normal 38 6 3" xfId="5635" xr:uid="{CA99FB26-284E-4F00-B1A6-35E9CF9735E9}"/>
    <cellStyle name="Normal 38 7" xfId="1439" xr:uid="{5E5DCE37-F771-4BD0-B978-E93449E69655}"/>
    <cellStyle name="Normal 38 7 2" xfId="3745" xr:uid="{8D5C98EB-6EB8-41AD-B1FD-3B2D25F918FF}"/>
    <cellStyle name="Normal 38 7 3" xfId="5868" xr:uid="{0B9FB2EE-5268-42B4-B819-9BF1773EBCDD}"/>
    <cellStyle name="Normal 38 8" xfId="1954" xr:uid="{7B12BCE8-C024-4AA1-9CDA-D59B3AAC0027}"/>
    <cellStyle name="Normal 38 8 2" xfId="4053" xr:uid="{97268847-9A17-4469-81B4-20AAA5CBAE56}"/>
    <cellStyle name="Normal 38 8 3" xfId="6217" xr:uid="{A72E7D6A-3324-4555-95B2-87A65112D414}"/>
    <cellStyle name="Normal 38 9" xfId="2264" xr:uid="{22B9A845-C5B4-4660-93A0-4541031A84A4}"/>
    <cellStyle name="Normal 38 9 2" xfId="4361" xr:uid="{E80C8043-178B-4004-9D4C-4897AA38AB7A}"/>
    <cellStyle name="Normal 38 9 3" xfId="6525" xr:uid="{AECAF3A6-DD8B-4320-9628-17321EA280C7}"/>
    <cellStyle name="Normal 39" xfId="403" xr:uid="{6C5D4C47-5990-4067-86A2-25F45FDD8AA2}"/>
    <cellStyle name="Normal 4" xfId="138" xr:uid="{8FF1D781-B712-467C-A60E-FED1014ACC03}"/>
    <cellStyle name="Normal 4 2" xfId="139" xr:uid="{43B9B458-7481-4D82-9D60-5C0520EEF714}"/>
    <cellStyle name="Normal 4 3" xfId="140" xr:uid="{ECCAB58A-0F17-4FEA-BFA6-9568E0A2357F}"/>
    <cellStyle name="Normal 40" xfId="420" xr:uid="{83830470-0D2B-48E3-A326-8C13E0540368}"/>
    <cellStyle name="Normal 41" xfId="410" xr:uid="{FA54BC3A-4C26-415A-8A50-5E02BD9479A7}"/>
    <cellStyle name="Normal 42" xfId="416" xr:uid="{21CB104C-4918-46D1-818F-B79C3F22A053}"/>
    <cellStyle name="Normal 43" xfId="488" xr:uid="{3C5A829E-570C-43D4-ACA1-8E2AD01DA14C}"/>
    <cellStyle name="Normal 43 2" xfId="603" xr:uid="{B760D1A1-20F9-4477-9E46-F16FA7506E78}"/>
    <cellStyle name="Normal 43 3" xfId="1389" xr:uid="{C3FDE1FC-B749-4877-840E-EF9CBCA64F92}"/>
    <cellStyle name="Normal 44" xfId="531" xr:uid="{2044A44C-B109-429C-BE82-501D30BC4C73}"/>
    <cellStyle name="Normal 44 2" xfId="607" xr:uid="{6D36241B-8DF6-4A6A-BF2B-0B8109D89421}"/>
    <cellStyle name="Normal 44 3" xfId="1398" xr:uid="{15AF9085-22C9-48BB-AF4E-AD7FDB963950}"/>
    <cellStyle name="Normal 45" xfId="419" xr:uid="{166A8D22-78D0-4D61-9CCD-D8F94F7C5580}"/>
    <cellStyle name="Normal 46" xfId="423" xr:uid="{DCE7A027-6067-455E-A239-25A3AA3FCA47}"/>
    <cellStyle name="Normal 47" xfId="512" xr:uid="{AFC38C4C-750C-4B5E-9A4B-B212DFE95A71}"/>
    <cellStyle name="Normal 48" xfId="411" xr:uid="{B66E694C-246D-4231-8985-FAE25F1A1A06}"/>
    <cellStyle name="Normal 49" xfId="595" xr:uid="{2B977969-7F06-465C-A535-569222B3720B}"/>
    <cellStyle name="Normal 49 2" xfId="741" xr:uid="{538672AF-7B21-4CA2-BFC3-A60063853BCC}"/>
    <cellStyle name="Normal 49 3" xfId="1400" xr:uid="{8C6B538F-35A5-425D-924E-DE5216848E75}"/>
    <cellStyle name="Normal 5" xfId="141" xr:uid="{4E5D8A9C-478A-4A61-87E3-20AA0189898F}"/>
    <cellStyle name="Normal 50" xfId="406" xr:uid="{7D1A2989-6011-4F8C-891A-F4124F8160BF}"/>
    <cellStyle name="Normal 51" xfId="424" xr:uid="{E4A6597B-2344-4E0E-8CCE-C315DE6E6085}"/>
    <cellStyle name="Normal 52" xfId="592" xr:uid="{D9578D97-81C8-4613-AE12-8E8965BFDDF3}"/>
    <cellStyle name="Normal 53" xfId="597" xr:uid="{00D67599-F26E-410B-AC2F-C8F6F5C974D6}"/>
    <cellStyle name="Normal 54" xfId="609" xr:uid="{68513209-050C-42B5-B697-1E94E411FE8E}"/>
    <cellStyle name="Normal 54 2" xfId="685" xr:uid="{E83D54F8-16ED-4AD8-BA01-86EECDC16E6D}"/>
    <cellStyle name="Normal 54 3" xfId="935" xr:uid="{A6F54090-55EF-42C7-BF6B-6CEA0C3C584C}"/>
    <cellStyle name="Normal 54 3 2" xfId="1253" xr:uid="{CDFC3A87-33E9-4E3B-8CCA-B22D353EF30D}"/>
    <cellStyle name="Normal 54 3 2 2" xfId="3626" xr:uid="{AF7148EE-7363-49C0-9B04-4DFD1F48F213}"/>
    <cellStyle name="Normal 54 3 2 3" xfId="5738" xr:uid="{C3F616C6-1247-450D-8F48-9B777B8B1077}"/>
    <cellStyle name="Normal 54 3 3" xfId="1568" xr:uid="{79A8E96B-3F91-4631-8A6F-3FC5F2669599}"/>
    <cellStyle name="Normal 54 3 3 2" xfId="3870" xr:uid="{3DFA6AFD-7FB2-4DBD-A3C4-6F8BD2AA34C7}"/>
    <cellStyle name="Normal 54 3 3 3" xfId="5993" xr:uid="{139EFD26-9BE6-48CE-8213-32F734ECF974}"/>
    <cellStyle name="Normal 54 3 4" xfId="2079" xr:uid="{12FD612C-E015-45D6-B6A7-7963DDA528C3}"/>
    <cellStyle name="Normal 54 3 4 2" xfId="4178" xr:uid="{34723F19-E205-48A3-8F59-4E2940DD8810}"/>
    <cellStyle name="Normal 54 3 4 3" xfId="6342" xr:uid="{B2625835-DC13-4FF6-960B-7098B0AD2792}"/>
    <cellStyle name="Normal 54 3 5" xfId="2389" xr:uid="{42B041D0-E7CC-4545-AEF1-B01468B5E36C}"/>
    <cellStyle name="Normal 54 3 5 2" xfId="4486" xr:uid="{F59F75FC-07C9-4B43-8776-E36D6560D151}"/>
    <cellStyle name="Normal 54 3 5 3" xfId="6650" xr:uid="{B14E9595-00AD-4D25-810B-6C133F8958B5}"/>
    <cellStyle name="Normal 54 3 6" xfId="2651" xr:uid="{D4526ADF-6C07-4A21-B715-2428A6925AFF}"/>
    <cellStyle name="Normal 54 3 6 2" xfId="4744" xr:uid="{C411353F-AB12-4D56-84F8-306C33163685}"/>
    <cellStyle name="Normal 54 3 6 3" xfId="6908" xr:uid="{9C02D273-C74B-410C-B71A-45AE23B33F63}"/>
    <cellStyle name="Normal 54 3 7" xfId="2864" xr:uid="{6D60757D-C402-46A1-BF52-CC3BF7F78032}"/>
    <cellStyle name="Normal 54 3 7 2" xfId="4949" xr:uid="{CC4638DF-893E-48DD-93CB-837A69DB4A31}"/>
    <cellStyle name="Normal 54 3 7 3" xfId="7113" xr:uid="{B765EF26-BD8D-41FC-B70D-893C66C98970}"/>
    <cellStyle name="Normal 54 3 8" xfId="3375" xr:uid="{29B55B37-4723-4088-B3E0-61C2D297E96F}"/>
    <cellStyle name="Normal 54 3 9" xfId="5478" xr:uid="{22AA3686-208E-4706-9E5D-0FE17C97F698}"/>
    <cellStyle name="Normal 54 4" xfId="1449" xr:uid="{7E9C56C6-DDE7-4280-B323-5A3C13B8D7A7}"/>
    <cellStyle name="Normal 54 5" xfId="3082" xr:uid="{760FAB5C-91CB-4FFE-864A-2E58D816E51C}"/>
    <cellStyle name="Normal 54 6" xfId="5179" xr:uid="{49660E2A-6870-4442-9DE5-F355FB0F959D}"/>
    <cellStyle name="Normal 55" xfId="742" xr:uid="{ACF4F680-4618-4FD2-8482-17CA9B7B6D3C}"/>
    <cellStyle name="Normal 55 2" xfId="1053" xr:uid="{66AF715C-D9E3-4EFC-90F1-CAAC9391A5DE}"/>
    <cellStyle name="Normal 55 3" xfId="1503" xr:uid="{C97A59AF-13D1-4DB4-BF5F-3B7246E99A1F}"/>
    <cellStyle name="Normal 56" xfId="612" xr:uid="{B44E7F13-8E04-46B6-A95F-390EAE91329F}"/>
    <cellStyle name="Normal 57" xfId="618" xr:uid="{F89CD2A4-26AE-4CF1-B55D-B06EE718BF39}"/>
    <cellStyle name="Normal 58" xfId="617" xr:uid="{1E5D8CC7-11EB-4792-9FBF-CA62173A524C}"/>
    <cellStyle name="Normal 59" xfId="864" xr:uid="{876FD29B-F397-48BC-A755-ADB4C175BA9C}"/>
    <cellStyle name="Normal 59 2" xfId="1504" xr:uid="{AFDBF385-3C44-4499-A5D0-DE095B9CF72B}"/>
    <cellStyle name="Normal 6" xfId="142" xr:uid="{3FE1D0B9-75D0-405E-94AF-0ED54D513F3E}"/>
    <cellStyle name="Normal 6 2" xfId="143" xr:uid="{EBC76D63-49FA-4A7A-A8F6-B96D3E55101A}"/>
    <cellStyle name="Normal 6 2 2" xfId="144" xr:uid="{8F3BB95F-EA92-496D-A4D8-2B53D7E07054}"/>
    <cellStyle name="Normal 6 2 3" xfId="99" xr:uid="{09186170-B8DA-4C38-A2CA-196AFF28F554}"/>
    <cellStyle name="Normal 6 2 3 2" xfId="145" xr:uid="{DAACE45F-30A6-4DCE-AE6A-0B4466F20083}"/>
    <cellStyle name="Normal 6 2 3 2 2" xfId="508" xr:uid="{D36572D8-110F-46D5-B1C0-E66C913F5722}"/>
    <cellStyle name="Normal 6 2 4" xfId="251" xr:uid="{F4F82665-4743-4090-8719-4EDDD01F05C1}"/>
    <cellStyle name="Normal 6 2 4 2" xfId="535" xr:uid="{742B5BF7-AF42-4B10-B0B0-AE73208D2A71}"/>
    <cellStyle name="Normal 60" xfId="1054" xr:uid="{1B23359E-5DAE-49E8-88DF-CCC68A18DA07}"/>
    <cellStyle name="Normal 60 2" xfId="1686" xr:uid="{0BE9CE02-C929-40E6-9139-A53C9AAF232E}"/>
    <cellStyle name="Normal 61" xfId="750" xr:uid="{B8EC558F-1F2E-4A1C-9100-BBCB76BD27D2}"/>
    <cellStyle name="Normal 61 2" xfId="1371" xr:uid="{E2C49433-8C7F-47A1-B105-7A5318F98B96}"/>
    <cellStyle name="Normal 61 3" xfId="1687" xr:uid="{368F0290-658D-4300-BD48-E22C0C11B0FA}"/>
    <cellStyle name="Normal 62" xfId="1062" xr:uid="{17010D7A-82D4-40AA-9DE0-17438DC06FB4}"/>
    <cellStyle name="Normal 62 2" xfId="1688" xr:uid="{8062C8CB-6698-47D2-B20F-39063974702C}"/>
    <cellStyle name="Normal 62 3" xfId="3493" xr:uid="{C0FB7B69-8A22-4220-8C25-B85E9C4D2597}"/>
    <cellStyle name="Normal 62 4" xfId="5596" xr:uid="{9519C10A-A792-4F1A-A45D-933B54C0BA90}"/>
    <cellStyle name="Normal 63" xfId="1065" xr:uid="{9604545B-456F-4CBE-B409-334F1EC5EBDE}"/>
    <cellStyle name="Normal 63 2" xfId="1696" xr:uid="{EA52AB51-BAC1-4A50-BB9E-6FB16029630C}"/>
    <cellStyle name="Normal 64" xfId="1070" xr:uid="{CCE72F80-C6C8-4D44-B835-1AB3667304C9}"/>
    <cellStyle name="Normal 64 2" xfId="1704" xr:uid="{3FAC51BD-A6C2-4DEE-8890-265BD28B96EF}"/>
    <cellStyle name="Normal 65" xfId="1136" xr:uid="{B661BBC7-5762-44B6-98D7-FE5A1FB2B912}"/>
    <cellStyle name="Normal 65 2" xfId="1705" xr:uid="{19745928-5C8E-4B59-982E-2682A9FCC89D}"/>
    <cellStyle name="Normal 66" xfId="1074" xr:uid="{27A6369C-EF42-40C0-AFC5-62BCCD8F4AFA}"/>
    <cellStyle name="Normal 66 2" xfId="1713" xr:uid="{0EB2BE4F-9E6D-438C-839A-BF28035458E5}"/>
    <cellStyle name="Normal 67" xfId="1075" xr:uid="{705B32ED-2F5F-40CD-AEFA-ECFD05BFC367}"/>
    <cellStyle name="Normal 67 2" xfId="1721" xr:uid="{156D734B-75A6-4E0B-8849-05513EBB84EA}"/>
    <cellStyle name="Normal 68" xfId="1729" xr:uid="{E70901FD-6348-42BB-ADA9-F272F2104952}"/>
    <cellStyle name="Normal 69" xfId="1737" xr:uid="{9E378CB3-AB8F-4AC6-8F9C-2ADEDA031C82}"/>
    <cellStyle name="Normal 7" xfId="146" xr:uid="{14F1E6CD-AF16-4A8C-9BE3-73D3B44CB866}"/>
    <cellStyle name="Normal 7 10" xfId="1069" xr:uid="{C8C2A0CC-DF95-4177-82ED-8ECE066E1CB2}"/>
    <cellStyle name="Normal 7 10 2" xfId="3499" xr:uid="{4482EE0D-354E-43AF-A0EB-FFDD649DB167}"/>
    <cellStyle name="Normal 7 10 3" xfId="5602" xr:uid="{A96F2EC4-4AB9-4C42-9F2B-89E0625C9B5D}"/>
    <cellStyle name="Normal 7 11" xfId="1383" xr:uid="{58CF2C22-4FD9-4FD2-9C1B-225272276F6C}"/>
    <cellStyle name="Normal 7 11 2" xfId="3695" xr:uid="{E62894D2-8B09-48A7-B5DF-9F4463158512}"/>
    <cellStyle name="Normal 7 11 3" xfId="5817" xr:uid="{E26E2C34-9627-4EF1-90CB-917D25C716C5}"/>
    <cellStyle name="Normal 7 12" xfId="1901" xr:uid="{D7517336-089A-466F-8BF1-1168536AFDF0}"/>
    <cellStyle name="Normal 7 12 2" xfId="4003" xr:uid="{B8525CD5-6666-4004-AB0D-6EA7A7200F2D}"/>
    <cellStyle name="Normal 7 12 3" xfId="6167" xr:uid="{2E95935E-ED15-4874-9CE5-211DE0DA0DFE}"/>
    <cellStyle name="Normal 7 13" xfId="2213" xr:uid="{4EB89F46-4691-448C-A8B5-3589C288A29E}"/>
    <cellStyle name="Normal 7 13 2" xfId="4311" xr:uid="{CE347B16-4662-42A8-B932-06CE5800C6AE}"/>
    <cellStyle name="Normal 7 13 3" xfId="6475" xr:uid="{0C7BEEFC-C33F-4703-B2B7-108108115799}"/>
    <cellStyle name="Normal 7 14" xfId="2521" xr:uid="{70A1F949-AB08-4F28-8632-B167DE389E74}"/>
    <cellStyle name="Normal 7 14 2" xfId="4617" xr:uid="{AE431CC3-7E8A-4D66-ADAB-DBAAB9415A70}"/>
    <cellStyle name="Normal 7 14 3" xfId="6781" xr:uid="{38C9F69B-1220-40B5-949C-1DC70AC87773}"/>
    <cellStyle name="Normal 7 15" xfId="2732" xr:uid="{40A49136-070D-4889-8065-4095E7B98FCF}"/>
    <cellStyle name="Normal 7 15 2" xfId="4823" xr:uid="{383A69A1-52E3-4F70-A7E0-DA8F7E460D5D}"/>
    <cellStyle name="Normal 7 15 3" xfId="6987" xr:uid="{851973F5-0BC0-434D-AD81-3A2DF85E0B69}"/>
    <cellStyle name="Normal 7 16" xfId="2973" xr:uid="{F28DB972-EA9F-4F4A-8516-C01A429361F0}"/>
    <cellStyle name="Normal 7 17" xfId="5042" xr:uid="{88BA846B-2507-4292-8550-2AFCFDA2129A}"/>
    <cellStyle name="Normal 7 2" xfId="335" xr:uid="{F155F2AF-8874-47A2-B797-EC0C92708A7D}"/>
    <cellStyle name="Normal 7 2 10" xfId="2533" xr:uid="{21FEC17A-BD5C-4058-A063-D7E419DADE01}"/>
    <cellStyle name="Normal 7 2 10 2" xfId="4626" xr:uid="{D98160B8-5BC7-4A24-BECF-772782D2E92D}"/>
    <cellStyle name="Normal 7 2 10 3" xfId="6790" xr:uid="{6F189368-E54D-449A-BEE5-AC09E3BC7C12}"/>
    <cellStyle name="Normal 7 2 11" xfId="2745" xr:uid="{C49E13C9-7331-4E01-A8FD-A18A74FA9A40}"/>
    <cellStyle name="Normal 7 2 11 2" xfId="4831" xr:uid="{4ABC3F9D-9639-4912-A304-7CFC33EE38D2}"/>
    <cellStyle name="Normal 7 2 11 3" xfId="6995" xr:uid="{EFF67594-78C4-46B2-B36E-D9FD0BF71999}"/>
    <cellStyle name="Normal 7 2 12" xfId="2981" xr:uid="{9DF4DB8A-CA76-4169-A6CF-167D1491E87E}"/>
    <cellStyle name="Normal 7 2 13" xfId="5061" xr:uid="{73285095-AE39-40B0-A7A4-830416840DF0}"/>
    <cellStyle name="Normal 7 2 2" xfId="551" xr:uid="{EC777640-74F6-49C7-82C4-2E4F5EC636A8}"/>
    <cellStyle name="Normal 7 2 2 10" xfId="2776" xr:uid="{DA680299-3C3E-47BE-A104-33F06CCFC3E1}"/>
    <cellStyle name="Normal 7 2 2 10 2" xfId="4861" xr:uid="{D0C7D122-5CFF-4F90-B77E-6D04C28C7FB3}"/>
    <cellStyle name="Normal 7 2 2 10 3" xfId="7025" xr:uid="{5CE28D1B-4D1C-4C4F-B6AF-504154D3A6BC}"/>
    <cellStyle name="Normal 7 2 2 11" xfId="3037" xr:uid="{768D1E8F-1D9A-48AF-BA99-543195F46AE7}"/>
    <cellStyle name="Normal 7 2 2 12" xfId="5134" xr:uid="{1EE574C8-4BAD-485D-BD7B-C97B0130A24F}"/>
    <cellStyle name="Normal 7 2 2 2" xfId="700" xr:uid="{CCE0F8A7-511C-41A5-A40D-C6F1998DF0E8}"/>
    <cellStyle name="Normal 7 2 2 2 10" xfId="5259" xr:uid="{84FC502B-05EB-4B8B-B02D-312A02FC9702}"/>
    <cellStyle name="Normal 7 2 2 2 2" xfId="1012" xr:uid="{EF9B7039-4639-4922-9157-E7422D44A61D}"/>
    <cellStyle name="Normal 7 2 2 2 2 2" xfId="3452" xr:uid="{6323AE0D-FA06-48A5-9ED8-1162E38C2548}"/>
    <cellStyle name="Normal 7 2 2 2 2 3" xfId="5555" xr:uid="{A0B95FC3-9228-4434-B638-9882B0EE959D}"/>
    <cellStyle name="Normal 7 2 2 2 3" xfId="1330" xr:uid="{D13C263A-7EFF-4BAD-A9F1-AEC4656AA693}"/>
    <cellStyle name="Normal 7 2 2 2 3 2" xfId="3667" xr:uid="{AACF4AFA-BEB0-41DA-AA87-6CF480A1765F}"/>
    <cellStyle name="Normal 7 2 2 2 3 3" xfId="5785" xr:uid="{2E6D6667-8633-4543-AB2E-848F1E6667A5}"/>
    <cellStyle name="Normal 7 2 2 2 4" xfId="1645" xr:uid="{8021BE45-455D-4417-ACF3-11D4D6027DDB}"/>
    <cellStyle name="Normal 7 2 2 2 4 2" xfId="3947" xr:uid="{4C6F43D4-A74E-4C68-9667-4279E2AB5096}"/>
    <cellStyle name="Normal 7 2 2 2 4 3" xfId="6070" xr:uid="{118A6A6D-11C8-4D34-ABBB-878A4F112F4E}"/>
    <cellStyle name="Normal 7 2 2 2 5" xfId="2156" xr:uid="{F5F8727A-17D3-4CD7-AA51-9F946C3838E7}"/>
    <cellStyle name="Normal 7 2 2 2 5 2" xfId="4255" xr:uid="{B83F5AA4-A637-4B8E-B125-B834AEF64925}"/>
    <cellStyle name="Normal 7 2 2 2 5 3" xfId="6419" xr:uid="{44741E7B-01FD-4E3C-B148-EA9444A8A999}"/>
    <cellStyle name="Normal 7 2 2 2 6" xfId="2466" xr:uid="{2843D202-6AF9-4F97-ACA1-AA334A50DD08}"/>
    <cellStyle name="Normal 7 2 2 2 6 2" xfId="4563" xr:uid="{1F0869BF-A97D-4290-8CD5-B6BFA1E17F29}"/>
    <cellStyle name="Normal 7 2 2 2 6 3" xfId="6727" xr:uid="{60C3508C-085C-495D-9BF9-CFC5E7074CB6}"/>
    <cellStyle name="Normal 7 2 2 2 7" xfId="2692" xr:uid="{F87F84A2-3031-4195-9392-740F142DB729}"/>
    <cellStyle name="Normal 7 2 2 2 7 2" xfId="4785" xr:uid="{36149E3F-4DE3-496B-B566-02B502C3FFBA}"/>
    <cellStyle name="Normal 7 2 2 2 7 3" xfId="6949" xr:uid="{9CC272A3-51DC-4175-B533-FCE184A5CF26}"/>
    <cellStyle name="Normal 7 2 2 2 8" xfId="2905" xr:uid="{116F6A57-E1C8-42B9-A00B-71FE7BF617E3}"/>
    <cellStyle name="Normal 7 2 2 2 8 2" xfId="4990" xr:uid="{E2D1D7C9-C0B6-470C-9DAD-E38C4AA4FC64}"/>
    <cellStyle name="Normal 7 2 2 2 8 3" xfId="7154" xr:uid="{A240E03B-894D-4127-B465-AD55B291BD6C}"/>
    <cellStyle name="Normal 7 2 2 2 9" xfId="3159" xr:uid="{5B1B71E7-21D1-4DC4-B70D-EDA5EEBA2F7B}"/>
    <cellStyle name="Normal 7 2 2 3" xfId="909" xr:uid="{E00D087F-8FB2-4A34-B647-3EFBA8FF5B99}"/>
    <cellStyle name="Normal 7 2 2 3 2" xfId="1227" xr:uid="{2E3DEACD-3915-4FB4-ADF3-F4EBF622A776}"/>
    <cellStyle name="Normal 7 2 2 3 2 2" xfId="3600" xr:uid="{1821DB45-AB6B-4D5A-8D51-14FD5A8CF507}"/>
    <cellStyle name="Normal 7 2 2 3 2 3" xfId="5712" xr:uid="{781DE3C2-C51F-4F0B-B2EB-6E7F3D9F0192}"/>
    <cellStyle name="Normal 7 2 2 3 3" xfId="1542" xr:uid="{FFB6ACC7-88DE-4C72-9B3A-EC1862802D2A}"/>
    <cellStyle name="Normal 7 2 2 3 3 2" xfId="3844" xr:uid="{BC6D51E3-A6F9-48D6-A72E-425B28F30165}"/>
    <cellStyle name="Normal 7 2 2 3 3 3" xfId="5967" xr:uid="{CA452C55-2DCD-4980-B181-80BF290081E1}"/>
    <cellStyle name="Normal 7 2 2 3 4" xfId="2053" xr:uid="{ED513E19-5724-4DD9-BCE5-F218F2517B2A}"/>
    <cellStyle name="Normal 7 2 2 3 4 2" xfId="4152" xr:uid="{3701A453-BA0B-4993-964F-51314BBDEE36}"/>
    <cellStyle name="Normal 7 2 2 3 4 3" xfId="6316" xr:uid="{21EA59DE-4510-45DC-B7B7-3553C48C7A3F}"/>
    <cellStyle name="Normal 7 2 2 3 5" xfId="2363" xr:uid="{BB7DA1AD-B43F-45DA-B250-3101BCF575DC}"/>
    <cellStyle name="Normal 7 2 2 3 5 2" xfId="4460" xr:uid="{336A7C8F-5507-45AB-B360-C7D3EC5B7705}"/>
    <cellStyle name="Normal 7 2 2 3 5 3" xfId="6624" xr:uid="{01B706B9-4D88-4EF8-ABBF-0E654DA7008E}"/>
    <cellStyle name="Normal 7 2 2 3 6" xfId="2625" xr:uid="{E6001490-924E-484F-96D9-119C727B141F}"/>
    <cellStyle name="Normal 7 2 2 3 6 2" xfId="4718" xr:uid="{66C21117-D5EB-4D8D-9CEC-680C1628B740}"/>
    <cellStyle name="Normal 7 2 2 3 6 3" xfId="6882" xr:uid="{6FB79899-A970-4C5E-890F-924D1F83B015}"/>
    <cellStyle name="Normal 7 2 2 3 7" xfId="2838" xr:uid="{3CE643A0-CDB9-4829-8CAB-728DC42968A6}"/>
    <cellStyle name="Normal 7 2 2 3 7 2" xfId="4923" xr:uid="{BE1DFF68-9443-4E4B-B50C-404E358A05DC}"/>
    <cellStyle name="Normal 7 2 2 3 7 3" xfId="7087" xr:uid="{0545052D-71A6-41F7-97D0-136F8F76793D}"/>
    <cellStyle name="Normal 7 2 2 3 8" xfId="3349" xr:uid="{8E1CB12F-E565-4AFC-BFCE-6634020925E0}"/>
    <cellStyle name="Normal 7 2 2 3 9" xfId="5452" xr:uid="{8AA3006F-664A-4C2A-A588-958ECC02DA00}"/>
    <cellStyle name="Normal 7 2 2 4" xfId="823" xr:uid="{64D5CDDE-F801-4809-AF45-C3073A5BB148}"/>
    <cellStyle name="Normal 7 2 2 4 2" xfId="3271" xr:uid="{7AFDA590-CD78-46DC-A059-4FE219B2870E}"/>
    <cellStyle name="Normal 7 2 2 4 3" xfId="5371" xr:uid="{E72ABF33-07A9-4D5F-9B07-C9AA199CAF6E}"/>
    <cellStyle name="Normal 7 2 2 5" xfId="1149" xr:uid="{3B67287C-58E3-474E-AD22-A1A455934C69}"/>
    <cellStyle name="Normal 7 2 2 5 2" xfId="3538" xr:uid="{F884BA64-CCAA-4683-92C9-7F3B2D09833B}"/>
    <cellStyle name="Normal 7 2 2 5 3" xfId="5646" xr:uid="{F2A25935-4950-428B-A8EA-AFC096CAD2F2}"/>
    <cellStyle name="Normal 7 2 2 6" xfId="1462" xr:uid="{0BACAAEE-8CC1-425E-A6F1-0254B02584C0}"/>
    <cellStyle name="Normal 7 2 2 6 2" xfId="3766" xr:uid="{2FF862C9-033F-4597-A673-BE8F4D0EE8EE}"/>
    <cellStyle name="Normal 7 2 2 6 3" xfId="5889" xr:uid="{D3A34B18-8ECD-49C2-9B77-DEFC65739A7B}"/>
    <cellStyle name="Normal 7 2 2 7" xfId="1975" xr:uid="{A99D9927-BC88-4223-83B1-1D42D2BC9E64}"/>
    <cellStyle name="Normal 7 2 2 7 2" xfId="4074" xr:uid="{EFFA691E-360F-4B75-93D7-EA4B40214388}"/>
    <cellStyle name="Normal 7 2 2 7 3" xfId="6238" xr:uid="{1471D4EC-78F1-428E-891F-48F8A359F04B}"/>
    <cellStyle name="Normal 7 2 2 8" xfId="2285" xr:uid="{814A1F4B-B1B0-4705-8C26-733D32E51A54}"/>
    <cellStyle name="Normal 7 2 2 8 2" xfId="4382" xr:uid="{6DF1F04E-FFDF-4B27-85AD-4ABA2D0A9AEA}"/>
    <cellStyle name="Normal 7 2 2 8 3" xfId="6546" xr:uid="{D4EB7B74-217C-4B9E-A81D-4E19CCB941CD}"/>
    <cellStyle name="Normal 7 2 2 9" xfId="2563" xr:uid="{67CAC1CC-070E-4A65-ABDE-8DC2E93A77F2}"/>
    <cellStyle name="Normal 7 2 2 9 2" xfId="4656" xr:uid="{2609B065-2E14-43C2-9FBD-EB42A2C8215A}"/>
    <cellStyle name="Normal 7 2 2 9 3" xfId="6820" xr:uid="{73A55FC4-FE5A-4C74-8457-8324BD500EB3}"/>
    <cellStyle name="Normal 7 2 3" xfId="640" xr:uid="{1B0BB220-8252-4C9D-8E0D-6ABC6C7C6901}"/>
    <cellStyle name="Normal 7 2 3 10" xfId="5204" xr:uid="{E43E13B3-92F1-44E3-BA0D-2854729B1B46}"/>
    <cellStyle name="Normal 7 2 3 2" xfId="958" xr:uid="{616F0A51-10A2-41CD-BB4D-8E8B40BD856C}"/>
    <cellStyle name="Normal 7 2 3 2 2" xfId="3398" xr:uid="{0C65FF79-EFBA-40A3-A504-F5F3FA18A37A}"/>
    <cellStyle name="Normal 7 2 3 2 3" xfId="5501" xr:uid="{B062BAE6-729D-4FB8-A6E5-8C7E1F524197}"/>
    <cellStyle name="Normal 7 2 3 3" xfId="1276" xr:uid="{F7EE3A60-3D8C-445E-AE80-C8EB9048884B}"/>
    <cellStyle name="Normal 7 2 3 3 2" xfId="3637" xr:uid="{CAC3E716-CFE5-4498-A901-9EE1E9A84EC1}"/>
    <cellStyle name="Normal 7 2 3 3 3" xfId="5750" xr:uid="{19ED2E76-7A6B-428C-BC07-75ABE9E561F3}"/>
    <cellStyle name="Normal 7 2 3 4" xfId="1591" xr:uid="{ED4C3E72-0F6F-409A-B890-E9A84C8257AC}"/>
    <cellStyle name="Normal 7 2 3 4 2" xfId="3893" xr:uid="{3C0C7C87-E23E-45E9-BCB4-857411A94396}"/>
    <cellStyle name="Normal 7 2 3 4 3" xfId="6016" xr:uid="{6B0B623F-3EA7-44AA-890E-EEECCAEEC9B3}"/>
    <cellStyle name="Normal 7 2 3 5" xfId="2102" xr:uid="{F9F295AB-EE03-4ED1-BAB9-8F9A617AD125}"/>
    <cellStyle name="Normal 7 2 3 5 2" xfId="4201" xr:uid="{E01CB3F5-163D-4114-91EA-DD6820B68D1F}"/>
    <cellStyle name="Normal 7 2 3 5 3" xfId="6365" xr:uid="{79AF19C7-0021-4482-9881-267C1BA9CDCD}"/>
    <cellStyle name="Normal 7 2 3 6" xfId="2412" xr:uid="{050BEA75-B89F-4084-A973-1185614F667B}"/>
    <cellStyle name="Normal 7 2 3 6 2" xfId="4509" xr:uid="{21C69DB7-BBF1-42EB-B925-83CF46481B16}"/>
    <cellStyle name="Normal 7 2 3 6 3" xfId="6673" xr:uid="{B795C9B7-0E94-480D-86CF-32DC2AEDD80B}"/>
    <cellStyle name="Normal 7 2 3 7" xfId="2662" xr:uid="{88B48A50-4910-4666-99D4-E71D6A867E1C}"/>
    <cellStyle name="Normal 7 2 3 7 2" xfId="4755" xr:uid="{580A1798-9F20-4F37-8C2B-6709A5BA0563}"/>
    <cellStyle name="Normal 7 2 3 7 3" xfId="6919" xr:uid="{1A894926-92C6-41C2-B42F-ABEA3F2D8646}"/>
    <cellStyle name="Normal 7 2 3 8" xfId="2875" xr:uid="{BDDD6FDA-78AE-4B4D-8309-A1A431366017}"/>
    <cellStyle name="Normal 7 2 3 8 2" xfId="4960" xr:uid="{815823A5-E2CF-40F3-A8F7-91388801021C}"/>
    <cellStyle name="Normal 7 2 3 8 3" xfId="7124" xr:uid="{DD25C839-5C1E-4CBC-A252-D83241F9299B}"/>
    <cellStyle name="Normal 7 2 3 9" xfId="3105" xr:uid="{7C48959A-09A8-4060-BCC7-244191977C8C}"/>
    <cellStyle name="Normal 7 2 4" xfId="877" xr:uid="{C10176BE-5677-46CB-82FF-8FC7C5C0A9E9}"/>
    <cellStyle name="Normal 7 2 4 2" xfId="1195" xr:uid="{7C32185D-74AE-40E8-813B-E076C3B498D0}"/>
    <cellStyle name="Normal 7 2 4 2 2" xfId="3568" xr:uid="{8303BD42-E220-4C5A-A082-DBFA82FB8249}"/>
    <cellStyle name="Normal 7 2 4 2 3" xfId="5680" xr:uid="{CAA63CE4-57CA-4B61-AD24-97EC397B290E}"/>
    <cellStyle name="Normal 7 2 4 3" xfId="1510" xr:uid="{DFAE0010-847E-4402-97AF-9FC81A7F72B8}"/>
    <cellStyle name="Normal 7 2 4 3 2" xfId="3812" xr:uid="{9EC8AB96-249E-40D4-BC0E-27AC0E4B8A00}"/>
    <cellStyle name="Normal 7 2 4 3 3" xfId="5935" xr:uid="{75850243-8F05-453A-A589-F6192F12101F}"/>
    <cellStyle name="Normal 7 2 4 4" xfId="2021" xr:uid="{5A4217CC-40D2-42C6-96B2-5EC3A89F1840}"/>
    <cellStyle name="Normal 7 2 4 4 2" xfId="4120" xr:uid="{1DBC77D9-28F3-42E8-86A9-597618C6DD85}"/>
    <cellStyle name="Normal 7 2 4 4 3" xfId="6284" xr:uid="{FF5734E8-1ABB-4722-AD33-E6E996E5CBED}"/>
    <cellStyle name="Normal 7 2 4 5" xfId="2331" xr:uid="{22981FF2-D0BB-4A36-B662-0CB4F9F7BBB2}"/>
    <cellStyle name="Normal 7 2 4 5 2" xfId="4428" xr:uid="{998D475A-49E8-4597-81CA-8500C307EDD4}"/>
    <cellStyle name="Normal 7 2 4 5 3" xfId="6592" xr:uid="{D5F54B4D-FA26-4837-8A75-4B2A84285FA7}"/>
    <cellStyle name="Normal 7 2 4 6" xfId="2593" xr:uid="{3123F434-9FB8-4810-9790-66B9AF1D9B79}"/>
    <cellStyle name="Normal 7 2 4 6 2" xfId="4686" xr:uid="{01A5022B-9B15-493E-B437-140A9BEB93F7}"/>
    <cellStyle name="Normal 7 2 4 6 3" xfId="6850" xr:uid="{0BA7CA19-A46F-4AE0-8BD8-F4BB81B387E0}"/>
    <cellStyle name="Normal 7 2 4 7" xfId="2806" xr:uid="{6C67AAAB-C1A4-4E41-9241-79CD0D51DCAB}"/>
    <cellStyle name="Normal 7 2 4 7 2" xfId="4891" xr:uid="{9E2D127B-BECC-42A4-B294-50B52AACB876}"/>
    <cellStyle name="Normal 7 2 4 7 3" xfId="7055" xr:uid="{0F48ADEF-F3C3-41B5-8F13-F65F5E931B46}"/>
    <cellStyle name="Normal 7 2 4 8" xfId="3317" xr:uid="{BE55807F-890E-4D49-881E-E4D5A5600B8B}"/>
    <cellStyle name="Normal 7 2 4 9" xfId="5420" xr:uid="{51BA0BAC-27C2-4F8C-8802-46EDBC021630}"/>
    <cellStyle name="Normal 7 2 5" xfId="769" xr:uid="{6445C123-0319-4F7F-90B6-882902DB00E9}"/>
    <cellStyle name="Normal 7 2 5 2" xfId="3217" xr:uid="{F87FD6F8-860D-47E9-800A-F9AA3B75511B}"/>
    <cellStyle name="Normal 7 2 5 3" xfId="5317" xr:uid="{17B4448F-3FB6-46B1-B6C3-66A3DA25E405}"/>
    <cellStyle name="Normal 7 2 6" xfId="1093" xr:uid="{B3D5B70A-A8A2-480C-B596-10579A41B31C}"/>
    <cellStyle name="Normal 7 2 6 2" xfId="3508" xr:uid="{765C9756-E557-492F-BE6D-6C41B716EA78}"/>
    <cellStyle name="Normal 7 2 6 3" xfId="5611" xr:uid="{4D7B535C-B727-42EA-AE61-D3A1D96486FE}"/>
    <cellStyle name="Normal 7 2 7" xfId="1406" xr:uid="{351EEFEC-6C92-4816-83EA-26E8F0D86E45}"/>
    <cellStyle name="Normal 7 2 7 2" xfId="3712" xr:uid="{163967EE-A7E4-463E-B164-CF0F1DA30610}"/>
    <cellStyle name="Normal 7 2 7 3" xfId="5835" xr:uid="{0765BFCD-9379-4D04-A2D6-28BF1A53ABF2}"/>
    <cellStyle name="Normal 7 2 8" xfId="1921" xr:uid="{3DCEB137-2B50-420B-A73D-2BD65B82B5E8}"/>
    <cellStyle name="Normal 7 2 8 2" xfId="4020" xr:uid="{41663AA9-9CC7-4562-8905-6C5ED8A0955C}"/>
    <cellStyle name="Normal 7 2 8 3" xfId="6184" xr:uid="{EDD35E8E-1E4B-4674-A85D-D5985C459FB9}"/>
    <cellStyle name="Normal 7 2 9" xfId="2231" xr:uid="{732670FB-B11C-4E0C-8F0D-2B65FABC38E2}"/>
    <cellStyle name="Normal 7 2 9 2" xfId="4328" xr:uid="{F167DFE6-0A80-4C9C-AB10-75B7E47AA5FE}"/>
    <cellStyle name="Normal 7 2 9 3" xfId="6492" xr:uid="{B2DB3B3B-D0B4-4529-9C71-922CE3A5BCD5}"/>
    <cellStyle name="Normal 7 3" xfId="348" xr:uid="{39BF0E17-C9B3-4521-BA91-F1A7DA375048}"/>
    <cellStyle name="Normal 7 3 10" xfId="2539" xr:uid="{AD00FFF9-2AF0-45C7-A9B5-BB043ECBFCB4}"/>
    <cellStyle name="Normal 7 3 10 2" xfId="4632" xr:uid="{A94D0BA7-3FD4-4F03-88BE-35E0AE77BE1A}"/>
    <cellStyle name="Normal 7 3 10 3" xfId="6796" xr:uid="{01CAABDF-6541-4F16-902F-CC5EA9FE0C86}"/>
    <cellStyle name="Normal 7 3 11" xfId="2751" xr:uid="{6E9B069D-7DCE-4171-AB9B-8FA37EC8FA34}"/>
    <cellStyle name="Normal 7 3 11 2" xfId="4837" xr:uid="{1BD8ED6F-303B-4C74-A98A-ED117F49CEBF}"/>
    <cellStyle name="Normal 7 3 11 3" xfId="7001" xr:uid="{C2F7B08E-E4F3-468F-BFA0-DB4259174FD9}"/>
    <cellStyle name="Normal 7 3 12" xfId="2991" xr:uid="{D174D7E6-EBBF-4934-BBB4-09D5061B39E2}"/>
    <cellStyle name="Normal 7 3 13" xfId="5071" xr:uid="{216D0141-3990-422E-A79A-36AA9B593789}"/>
    <cellStyle name="Normal 7 3 2" xfId="561" xr:uid="{E33D0C38-6F4F-4983-BB88-54B09A0C48DE}"/>
    <cellStyle name="Normal 7 3 2 10" xfId="2782" xr:uid="{1CC2A500-35A7-49D2-B067-76B126D4DEA5}"/>
    <cellStyle name="Normal 7 3 2 10 2" xfId="4867" xr:uid="{E9B116EE-B46F-408E-A458-621737A91600}"/>
    <cellStyle name="Normal 7 3 2 10 3" xfId="7031" xr:uid="{04B64E8C-8476-492A-AD9C-7C4000F02540}"/>
    <cellStyle name="Normal 7 3 2 11" xfId="3047" xr:uid="{6FCBF864-E62E-4D9E-8D30-66CB445BBB5D}"/>
    <cellStyle name="Normal 7 3 2 12" xfId="5144" xr:uid="{15BB9B44-B52C-4E38-9234-706E8665C8BB}"/>
    <cellStyle name="Normal 7 3 2 2" xfId="710" xr:uid="{5A8FAF87-3CB2-4527-859A-34D9804EFCC3}"/>
    <cellStyle name="Normal 7 3 2 2 10" xfId="5269" xr:uid="{02AC4070-1C6E-43A9-8837-E108C1E2AE08}"/>
    <cellStyle name="Normal 7 3 2 2 2" xfId="1022" xr:uid="{C63DDBEC-F6F5-47BE-8A4C-9091CF3C79A1}"/>
    <cellStyle name="Normal 7 3 2 2 2 2" xfId="3462" xr:uid="{149237C6-1533-46B4-BABA-ECE1DD0FC05A}"/>
    <cellStyle name="Normal 7 3 2 2 2 3" xfId="5565" xr:uid="{658E3D81-744C-413B-9030-AEF32257DA0C}"/>
    <cellStyle name="Normal 7 3 2 2 3" xfId="1340" xr:uid="{B9364431-3D82-44F2-B36C-17C8AA68365B}"/>
    <cellStyle name="Normal 7 3 2 2 3 2" xfId="3673" xr:uid="{8EFDECA8-7822-4506-A995-DA830B158234}"/>
    <cellStyle name="Normal 7 3 2 2 3 3" xfId="5791" xr:uid="{358A4AA4-3CCE-47C7-8F61-D6890CD4C1AA}"/>
    <cellStyle name="Normal 7 3 2 2 4" xfId="1655" xr:uid="{ADEE41F3-FB5C-4768-86F4-97BE97580343}"/>
    <cellStyle name="Normal 7 3 2 2 4 2" xfId="3957" xr:uid="{4001B8A7-2BC3-4A43-A13C-2BD78AEC8F78}"/>
    <cellStyle name="Normal 7 3 2 2 4 3" xfId="6080" xr:uid="{2F2A72A7-E084-4E1E-8E0D-94934E2951A4}"/>
    <cellStyle name="Normal 7 3 2 2 5" xfId="2166" xr:uid="{BD657883-84C1-4768-89D7-7743CA57CF76}"/>
    <cellStyle name="Normal 7 3 2 2 5 2" xfId="4265" xr:uid="{6D191E22-B11E-4DBB-99F1-C76F17D96462}"/>
    <cellStyle name="Normal 7 3 2 2 5 3" xfId="6429" xr:uid="{9D835840-0EC2-4781-A61D-619BCC3D18B1}"/>
    <cellStyle name="Normal 7 3 2 2 6" xfId="2476" xr:uid="{25C48F40-0C22-4C91-A553-657A87ADBADA}"/>
    <cellStyle name="Normal 7 3 2 2 6 2" xfId="4573" xr:uid="{C692E9E5-EEDE-482E-90BD-17D8795F09C0}"/>
    <cellStyle name="Normal 7 3 2 2 6 3" xfId="6737" xr:uid="{B5ED4C4A-62AE-412E-A91E-B90074FEA1BE}"/>
    <cellStyle name="Normal 7 3 2 2 7" xfId="2698" xr:uid="{74F103A8-802D-47EC-B06E-13C7039E4943}"/>
    <cellStyle name="Normal 7 3 2 2 7 2" xfId="4791" xr:uid="{8725C735-945A-4A35-9419-BC341D524EA4}"/>
    <cellStyle name="Normal 7 3 2 2 7 3" xfId="6955" xr:uid="{1A0A395B-D331-455B-BCBE-EC7DAE9AEB4A}"/>
    <cellStyle name="Normal 7 3 2 2 8" xfId="2911" xr:uid="{81C4FB13-2276-4196-AB0B-A5DD310DBD83}"/>
    <cellStyle name="Normal 7 3 2 2 8 2" xfId="4996" xr:uid="{CE4CA745-F14C-4ABA-A436-059C1CFDCE2F}"/>
    <cellStyle name="Normal 7 3 2 2 8 3" xfId="7160" xr:uid="{5A65D681-535D-407E-8787-6C9F35D985A8}"/>
    <cellStyle name="Normal 7 3 2 2 9" xfId="3169" xr:uid="{425728BC-D91B-4AB6-951C-A4D6489DD7FA}"/>
    <cellStyle name="Normal 7 3 2 3" xfId="915" xr:uid="{40D82E63-3A17-4C89-BA8F-86A84414A604}"/>
    <cellStyle name="Normal 7 3 2 3 2" xfId="1233" xr:uid="{63E180B0-CA07-49A0-AB76-CC2591A188BE}"/>
    <cellStyle name="Normal 7 3 2 3 2 2" xfId="3606" xr:uid="{AE553F7D-E57D-4955-9795-16816E6706E5}"/>
    <cellStyle name="Normal 7 3 2 3 2 3" xfId="5718" xr:uid="{77E4D4A4-E542-4787-B620-C5B7C6E4D1F3}"/>
    <cellStyle name="Normal 7 3 2 3 3" xfId="1548" xr:uid="{95955FE5-335A-48AD-A5C8-B7E13D7D24DF}"/>
    <cellStyle name="Normal 7 3 2 3 3 2" xfId="3850" xr:uid="{905461B6-0A25-4C3F-9919-251B86438675}"/>
    <cellStyle name="Normal 7 3 2 3 3 3" xfId="5973" xr:uid="{DEFD9892-8183-483A-B516-37F4A513286F}"/>
    <cellStyle name="Normal 7 3 2 3 4" xfId="2059" xr:uid="{921F82FE-4DF6-493F-9483-71EFCE51100B}"/>
    <cellStyle name="Normal 7 3 2 3 4 2" xfId="4158" xr:uid="{26F6FE90-99DE-4B7F-8CD2-1F3C14FE1364}"/>
    <cellStyle name="Normal 7 3 2 3 4 3" xfId="6322" xr:uid="{29269A77-5748-4750-B5CA-61A92AF0924E}"/>
    <cellStyle name="Normal 7 3 2 3 5" xfId="2369" xr:uid="{BD819C93-EFCB-4AC8-AB30-E32CECFF0F72}"/>
    <cellStyle name="Normal 7 3 2 3 5 2" xfId="4466" xr:uid="{32DA2C13-C61A-4315-BBB7-1D993CDFC818}"/>
    <cellStyle name="Normal 7 3 2 3 5 3" xfId="6630" xr:uid="{0150F542-13BF-4AA0-A7D5-CB92E53E5ACB}"/>
    <cellStyle name="Normal 7 3 2 3 6" xfId="2631" xr:uid="{EA1230D7-D967-493C-AAE6-0738072A13E7}"/>
    <cellStyle name="Normal 7 3 2 3 6 2" xfId="4724" xr:uid="{168E1415-378D-4033-9DB3-E2A2DB049393}"/>
    <cellStyle name="Normal 7 3 2 3 6 3" xfId="6888" xr:uid="{110C8050-71B4-4744-BB03-1E8359D79157}"/>
    <cellStyle name="Normal 7 3 2 3 7" xfId="2844" xr:uid="{7689357D-D8C1-465F-A26D-278F6D6B16E2}"/>
    <cellStyle name="Normal 7 3 2 3 7 2" xfId="4929" xr:uid="{C5F6BC8A-9BBE-4BFF-B3E9-C0711BE31EE1}"/>
    <cellStyle name="Normal 7 3 2 3 7 3" xfId="7093" xr:uid="{540A6A53-EA4D-4DEB-AAA2-FF323D252934}"/>
    <cellStyle name="Normal 7 3 2 3 8" xfId="3355" xr:uid="{6AC7964C-ED9A-4989-B19D-8444F8693BB6}"/>
    <cellStyle name="Normal 7 3 2 3 9" xfId="5458" xr:uid="{7E9C0A60-05DE-4570-8105-283BFAE56ECF}"/>
    <cellStyle name="Normal 7 3 2 4" xfId="833" xr:uid="{51D58CF0-5DC1-48C1-9BBD-57F2627F7D75}"/>
    <cellStyle name="Normal 7 3 2 4 2" xfId="3281" xr:uid="{55E1C509-ADC2-404C-8CFA-0C4BB469B84C}"/>
    <cellStyle name="Normal 7 3 2 4 3" xfId="5381" xr:uid="{5D3A3A43-2CC6-43DA-ADAC-B336A18DC7CA}"/>
    <cellStyle name="Normal 7 3 2 5" xfId="1159" xr:uid="{9025593F-E442-4745-8A87-419A6A09A1C8}"/>
    <cellStyle name="Normal 7 3 2 5 2" xfId="3544" xr:uid="{87DB5FA1-BF59-4D11-B5AC-DF1C57292997}"/>
    <cellStyle name="Normal 7 3 2 5 3" xfId="5653" xr:uid="{5648B0EF-3C67-44A0-B703-AEE02D1C1348}"/>
    <cellStyle name="Normal 7 3 2 6" xfId="1472" xr:uid="{B572E2B6-81FA-4DD1-92CE-90F1A94ECE4B}"/>
    <cellStyle name="Normal 7 3 2 6 2" xfId="3776" xr:uid="{D688A519-51D8-4ECB-B72B-AD862F01F25D}"/>
    <cellStyle name="Normal 7 3 2 6 3" xfId="5899" xr:uid="{9F8D3EEC-00E5-4A09-AFD1-E697E972BD01}"/>
    <cellStyle name="Normal 7 3 2 7" xfId="1985" xr:uid="{817E0A56-8236-4A15-AAFB-D894161A4EB4}"/>
    <cellStyle name="Normal 7 3 2 7 2" xfId="4084" xr:uid="{A9840D43-3E98-40CA-A830-E397EC30E2F4}"/>
    <cellStyle name="Normal 7 3 2 7 3" xfId="6248" xr:uid="{CBAF90C9-A59A-4D26-9B90-DAD52AEBB0A7}"/>
    <cellStyle name="Normal 7 3 2 8" xfId="2295" xr:uid="{96CC7774-C71B-4E61-95BD-E22030E9284C}"/>
    <cellStyle name="Normal 7 3 2 8 2" xfId="4392" xr:uid="{9AB148B1-FDDD-472F-AA12-5B2493304021}"/>
    <cellStyle name="Normal 7 3 2 8 3" xfId="6556" xr:uid="{C74D6FBD-64A7-4ABD-AB04-A7FC61E90823}"/>
    <cellStyle name="Normal 7 3 2 9" xfId="2569" xr:uid="{710384A2-CBC7-4287-97BC-3ACCECF8D3F2}"/>
    <cellStyle name="Normal 7 3 2 9 2" xfId="4662" xr:uid="{DF184B9C-99A5-41D4-A1EC-2E7787E915DE}"/>
    <cellStyle name="Normal 7 3 2 9 3" xfId="6826" xr:uid="{02F1BD58-D87E-4622-9E2A-41F6DF8207FB}"/>
    <cellStyle name="Normal 7 3 3" xfId="650" xr:uid="{DE92D07E-48B8-4545-8D13-8B4390C28E4D}"/>
    <cellStyle name="Normal 7 3 3 10" xfId="5214" xr:uid="{7D0D37B7-6A0A-4CEA-A768-0D6AE661657F}"/>
    <cellStyle name="Normal 7 3 3 2" xfId="968" xr:uid="{2EE67BCB-4F25-4324-9335-AD8B95932A07}"/>
    <cellStyle name="Normal 7 3 3 2 2" xfId="3408" xr:uid="{F8010326-3ADD-4F82-A603-FDC3872D3991}"/>
    <cellStyle name="Normal 7 3 3 2 3" xfId="5511" xr:uid="{0ED61545-8A1B-4D91-B498-C3ABED88BCEC}"/>
    <cellStyle name="Normal 7 3 3 3" xfId="1286" xr:uid="{04D5D708-52C8-4E94-85F9-D28EB68E5279}"/>
    <cellStyle name="Normal 7 3 3 3 2" xfId="3643" xr:uid="{8B5DC40C-DFC7-4ABF-96F7-10EEE68665CC}"/>
    <cellStyle name="Normal 7 3 3 3 3" xfId="5757" xr:uid="{65848CE6-F0C5-4066-A117-56498DB56456}"/>
    <cellStyle name="Normal 7 3 3 4" xfId="1601" xr:uid="{32E4E121-6654-4319-BDCD-01329B0CCC4D}"/>
    <cellStyle name="Normal 7 3 3 4 2" xfId="3903" xr:uid="{1D3B2D24-9F6E-48EA-8BAD-9AA7F72F8C1B}"/>
    <cellStyle name="Normal 7 3 3 4 3" xfId="6026" xr:uid="{CD10B302-AACA-409D-8CCD-61C38BB3DE72}"/>
    <cellStyle name="Normal 7 3 3 5" xfId="2112" xr:uid="{71C6B0E2-92E8-4335-B5E0-B3CBD1199389}"/>
    <cellStyle name="Normal 7 3 3 5 2" xfId="4211" xr:uid="{2166797B-DB69-4254-BD4B-E9A34A164608}"/>
    <cellStyle name="Normal 7 3 3 5 3" xfId="6375" xr:uid="{1451A756-1328-4543-966D-8430246E326C}"/>
    <cellStyle name="Normal 7 3 3 6" xfId="2422" xr:uid="{F315EA9D-97D3-47E4-9327-6DC48E2509C0}"/>
    <cellStyle name="Normal 7 3 3 6 2" xfId="4519" xr:uid="{D689D0FD-7D3F-4B50-AB84-7577208A7929}"/>
    <cellStyle name="Normal 7 3 3 6 3" xfId="6683" xr:uid="{8E89067A-2A46-4726-AED9-783C0A4E9C27}"/>
    <cellStyle name="Normal 7 3 3 7" xfId="2668" xr:uid="{3E750B65-0414-46EE-A6A9-32C4FE75FE65}"/>
    <cellStyle name="Normal 7 3 3 7 2" xfId="4761" xr:uid="{E7E69623-02D8-4391-8915-D925BA145489}"/>
    <cellStyle name="Normal 7 3 3 7 3" xfId="6925" xr:uid="{9D356EB4-5804-4E31-86E0-F1FD38F4A39D}"/>
    <cellStyle name="Normal 7 3 3 8" xfId="2881" xr:uid="{D9FBF9DE-5E50-4B6F-90F8-EAD32AA594D0}"/>
    <cellStyle name="Normal 7 3 3 8 2" xfId="4966" xr:uid="{179F2BFA-110C-4221-AD9B-A5CDE5B9D73F}"/>
    <cellStyle name="Normal 7 3 3 8 3" xfId="7130" xr:uid="{8E3F5082-9F95-437B-8DF5-EA644E6B7BC4}"/>
    <cellStyle name="Normal 7 3 3 9" xfId="3115" xr:uid="{669240D5-339F-420C-87DD-8FE7357B9E09}"/>
    <cellStyle name="Normal 7 3 4" xfId="883" xr:uid="{4E5523DB-DFEB-4FA0-94B6-9FE00EB90B81}"/>
    <cellStyle name="Normal 7 3 4 2" xfId="1201" xr:uid="{58DEE809-F38F-49E9-81C4-68CEF3F75741}"/>
    <cellStyle name="Normal 7 3 4 2 2" xfId="3574" xr:uid="{C133BF25-12CB-4294-8279-F6A33BF4FCCF}"/>
    <cellStyle name="Normal 7 3 4 2 3" xfId="5686" xr:uid="{19B6AABD-80EF-49B6-B1D9-AA3C5C6C94E5}"/>
    <cellStyle name="Normal 7 3 4 3" xfId="1516" xr:uid="{88013464-B7AA-43D9-840E-2DE9D11002E3}"/>
    <cellStyle name="Normal 7 3 4 3 2" xfId="3818" xr:uid="{C7F95C67-318A-4E19-9DB0-C22EAB5E62D9}"/>
    <cellStyle name="Normal 7 3 4 3 3" xfId="5941" xr:uid="{856050C9-023C-4E6C-B218-B0D41ECF1A51}"/>
    <cellStyle name="Normal 7 3 4 4" xfId="2027" xr:uid="{B859B6F6-F56A-44B9-A504-548CEC70263C}"/>
    <cellStyle name="Normal 7 3 4 4 2" xfId="4126" xr:uid="{1BE3F96C-E368-41B1-8462-B7F515F1C32A}"/>
    <cellStyle name="Normal 7 3 4 4 3" xfId="6290" xr:uid="{177079E2-8B73-46A7-92E7-67C632FB624A}"/>
    <cellStyle name="Normal 7 3 4 5" xfId="2337" xr:uid="{A3B62AA7-CA0F-44DD-8E53-A85BF07EF238}"/>
    <cellStyle name="Normal 7 3 4 5 2" xfId="4434" xr:uid="{BE15E119-DC06-4A9E-A9D3-D366AC9533B6}"/>
    <cellStyle name="Normal 7 3 4 5 3" xfId="6598" xr:uid="{80CCCCEB-E9F1-479D-B950-4F390E4C6E3E}"/>
    <cellStyle name="Normal 7 3 4 6" xfId="2599" xr:uid="{A9243C77-5C3C-4804-8F5A-38D71FB72D91}"/>
    <cellStyle name="Normal 7 3 4 6 2" xfId="4692" xr:uid="{AAAA33A4-8427-429C-98EC-FE68B592ACAB}"/>
    <cellStyle name="Normal 7 3 4 6 3" xfId="6856" xr:uid="{EDEDC0B9-CD1B-446D-920B-6DF501579882}"/>
    <cellStyle name="Normal 7 3 4 7" xfId="2812" xr:uid="{E8134579-D1FD-4581-A58B-81CC1BBB7D37}"/>
    <cellStyle name="Normal 7 3 4 7 2" xfId="4897" xr:uid="{3C8E774B-45AD-4366-BE4E-3309F5E7AA54}"/>
    <cellStyle name="Normal 7 3 4 7 3" xfId="7061" xr:uid="{6AA33144-CCC5-4B3A-8DC9-30893D54CF98}"/>
    <cellStyle name="Normal 7 3 4 8" xfId="3323" xr:uid="{0F82AAC7-327A-4FDE-AD6B-48B3483DB4C7}"/>
    <cellStyle name="Normal 7 3 4 9" xfId="5426" xr:uid="{A572E3BC-A0F9-4118-961C-C2C2D9E6C4E0}"/>
    <cellStyle name="Normal 7 3 5" xfId="779" xr:uid="{9136DF1A-BBBD-41AA-973D-FDF9E07AB815}"/>
    <cellStyle name="Normal 7 3 5 2" xfId="3227" xr:uid="{FB19A16B-0FAF-42C9-9873-5ECF49CA89B8}"/>
    <cellStyle name="Normal 7 3 5 3" xfId="5327" xr:uid="{5DE2BCF2-0D33-4503-98B9-ABC1DC93DDEB}"/>
    <cellStyle name="Normal 7 3 6" xfId="1103" xr:uid="{56DDA4B7-FFDA-42C0-B5A3-F65ECE1FDD64}"/>
    <cellStyle name="Normal 7 3 6 2" xfId="3514" xr:uid="{022B01DD-9E21-4276-A212-4F66CCD8714A}"/>
    <cellStyle name="Normal 7 3 6 3" xfId="5617" xr:uid="{A481DCB3-2151-4CAB-8022-5132A3230DCA}"/>
    <cellStyle name="Normal 7 3 7" xfId="1416" xr:uid="{8F7B6669-C009-466B-930B-123AC8046D19}"/>
    <cellStyle name="Normal 7 3 7 2" xfId="3722" xr:uid="{F9517512-3824-4AB3-8B84-78591F0933EE}"/>
    <cellStyle name="Normal 7 3 7 3" xfId="5845" xr:uid="{8845F7E6-4DE7-4B70-8D9F-526C1AEF9156}"/>
    <cellStyle name="Normal 7 3 8" xfId="1931" xr:uid="{074228D6-9FB5-44A4-882D-B62F306701EF}"/>
    <cellStyle name="Normal 7 3 8 2" xfId="4030" xr:uid="{1DF97ADD-2B2F-4EC5-9197-C60783D711D0}"/>
    <cellStyle name="Normal 7 3 8 3" xfId="6194" xr:uid="{A6D1F0A4-07DD-4C4F-85A0-925265D35F6B}"/>
    <cellStyle name="Normal 7 3 9" xfId="2241" xr:uid="{4284C2CA-EEDA-4D28-B8CA-6628402CB4B3}"/>
    <cellStyle name="Normal 7 3 9 2" xfId="4338" xr:uid="{37037198-3EAD-463E-886F-6A174D35BC85}"/>
    <cellStyle name="Normal 7 3 9 3" xfId="6502" xr:uid="{59A3CF7D-DE52-4E96-9997-829BF867BCE6}"/>
    <cellStyle name="Normal 7 4" xfId="358" xr:uid="{294FA237-88BC-497F-A5A0-806388A36256}"/>
    <cellStyle name="Normal 7 4 10" xfId="2543" xr:uid="{87D2A80D-D541-4364-A7CD-279F18B4E57A}"/>
    <cellStyle name="Normal 7 4 10 2" xfId="4636" xr:uid="{91DF27A4-E5C1-48BA-AB7E-9767541569BB}"/>
    <cellStyle name="Normal 7 4 10 3" xfId="6800" xr:uid="{49D860DE-B838-439F-9812-488D0DE15613}"/>
    <cellStyle name="Normal 7 4 11" xfId="2755" xr:uid="{20DD3B0C-9395-4F5F-B755-941AD895D75D}"/>
    <cellStyle name="Normal 7 4 11 2" xfId="4841" xr:uid="{65790E93-7D2B-4069-835C-048F8E7249CB}"/>
    <cellStyle name="Normal 7 4 11 3" xfId="7005" xr:uid="{F3081FE4-3DBB-461F-AD80-F5F56F48A032}"/>
    <cellStyle name="Normal 7 4 12" xfId="2998" xr:uid="{4626AE95-980F-4D93-B19F-D0059FEC949E}"/>
    <cellStyle name="Normal 7 4 13" xfId="5078" xr:uid="{CD97D6C8-796D-4E62-A991-79F3D3AE616F}"/>
    <cellStyle name="Normal 7 4 2" xfId="568" xr:uid="{E16C1C16-BE29-47B5-BB23-71944468BB75}"/>
    <cellStyle name="Normal 7 4 2 10" xfId="2786" xr:uid="{2ED14611-1B1B-456E-8043-05720574B286}"/>
    <cellStyle name="Normal 7 4 2 10 2" xfId="4871" xr:uid="{9A630893-2EBA-438B-B5AB-9351B0FE22C8}"/>
    <cellStyle name="Normal 7 4 2 10 3" xfId="7035" xr:uid="{81F6E85C-0F87-4E69-B73A-00D5E39B757C}"/>
    <cellStyle name="Normal 7 4 2 11" xfId="3054" xr:uid="{96805B93-A452-47E7-ADCF-3943E55F7E63}"/>
    <cellStyle name="Normal 7 4 2 12" xfId="5151" xr:uid="{D4892D6F-AFCD-47A1-BD08-5C6285C09E05}"/>
    <cellStyle name="Normal 7 4 2 2" xfId="717" xr:uid="{2F21F605-1CDB-4CA1-9889-5F008BE90017}"/>
    <cellStyle name="Normal 7 4 2 2 10" xfId="5276" xr:uid="{F2A2E220-642D-4DCE-870B-8190B27F8459}"/>
    <cellStyle name="Normal 7 4 2 2 2" xfId="1029" xr:uid="{6774117E-7E50-4A15-AD1D-17CF11D88082}"/>
    <cellStyle name="Normal 7 4 2 2 2 2" xfId="3469" xr:uid="{2C267263-B49A-4EAE-A95E-1F01423EE712}"/>
    <cellStyle name="Normal 7 4 2 2 2 3" xfId="5572" xr:uid="{B7A38F67-924F-4F27-BECF-32CFF02A8D19}"/>
    <cellStyle name="Normal 7 4 2 2 3" xfId="1347" xr:uid="{9E2EF1F4-5562-4116-A45A-FFB8DE703908}"/>
    <cellStyle name="Normal 7 4 2 2 3 2" xfId="3677" xr:uid="{3554B4DB-1F89-4AC2-A4B3-2795B49CB87C}"/>
    <cellStyle name="Normal 7 4 2 2 3 3" xfId="5795" xr:uid="{DFE4F87A-2181-47ED-B7CC-FC9CA94EFE49}"/>
    <cellStyle name="Normal 7 4 2 2 4" xfId="1662" xr:uid="{CEA551D6-63F4-44E2-976A-814207CA0553}"/>
    <cellStyle name="Normal 7 4 2 2 4 2" xfId="3964" xr:uid="{E3A8E74C-C05B-41A9-A25E-FF7D8B6ECE85}"/>
    <cellStyle name="Normal 7 4 2 2 4 3" xfId="6087" xr:uid="{93DF9B61-15C8-447E-9FA1-652864E9A55A}"/>
    <cellStyle name="Normal 7 4 2 2 5" xfId="2173" xr:uid="{230F28AD-07D8-41F0-AEEE-17DEE159A5EE}"/>
    <cellStyle name="Normal 7 4 2 2 5 2" xfId="4272" xr:uid="{8035312E-A5DD-4CC9-9458-B5D631BF89A7}"/>
    <cellStyle name="Normal 7 4 2 2 5 3" xfId="6436" xr:uid="{CF19858E-2059-419F-8C86-5180F46022C9}"/>
    <cellStyle name="Normal 7 4 2 2 6" xfId="2483" xr:uid="{629B27B8-EA44-4047-83C7-EE531DEF2F26}"/>
    <cellStyle name="Normal 7 4 2 2 6 2" xfId="4580" xr:uid="{7F1267CD-CA83-4EBB-95E8-75562B17ECC8}"/>
    <cellStyle name="Normal 7 4 2 2 6 3" xfId="6744" xr:uid="{8819983D-219B-47DC-9538-4970DDA8B4D2}"/>
    <cellStyle name="Normal 7 4 2 2 7" xfId="2702" xr:uid="{51777AB8-E841-403B-AF62-E783C77FF725}"/>
    <cellStyle name="Normal 7 4 2 2 7 2" xfId="4795" xr:uid="{280143DD-1FDF-4C1F-87AF-160BDA56FA5B}"/>
    <cellStyle name="Normal 7 4 2 2 7 3" xfId="6959" xr:uid="{F0EA1235-EE7D-4293-8F4C-A9907A80A01B}"/>
    <cellStyle name="Normal 7 4 2 2 8" xfId="2915" xr:uid="{841D26C7-81E2-42F8-8C9D-037E716A20C0}"/>
    <cellStyle name="Normal 7 4 2 2 8 2" xfId="5000" xr:uid="{3E6D8F17-5434-4947-9EF1-1B882BCD3658}"/>
    <cellStyle name="Normal 7 4 2 2 8 3" xfId="7164" xr:uid="{EEAC51C6-656B-4D0A-A7F6-462635870421}"/>
    <cellStyle name="Normal 7 4 2 2 9" xfId="3176" xr:uid="{B0199FD9-B5C4-4723-8F49-263F3438E6BB}"/>
    <cellStyle name="Normal 7 4 2 3" xfId="919" xr:uid="{703620A9-595A-4B55-9B06-08D39AAE12F8}"/>
    <cellStyle name="Normal 7 4 2 3 2" xfId="1237" xr:uid="{BEDBA443-4F72-4EFC-AC9B-C7C7D4032F6F}"/>
    <cellStyle name="Normal 7 4 2 3 2 2" xfId="3610" xr:uid="{60D7CC96-9EFA-4044-AD04-A37B4255B19B}"/>
    <cellStyle name="Normal 7 4 2 3 2 3" xfId="5722" xr:uid="{BBB58EEE-60BB-4C9D-B29E-45748A9AB8A0}"/>
    <cellStyle name="Normal 7 4 2 3 3" xfId="1552" xr:uid="{33C77C58-1CBD-435D-AD89-B23FD320EE18}"/>
    <cellStyle name="Normal 7 4 2 3 3 2" xfId="3854" xr:uid="{CC3623B1-9408-4F8A-AD3D-2EE262A8F57F}"/>
    <cellStyle name="Normal 7 4 2 3 3 3" xfId="5977" xr:uid="{DBE091A8-5049-4BEC-8A02-F9AF9A714DE4}"/>
    <cellStyle name="Normal 7 4 2 3 4" xfId="2063" xr:uid="{60370FD9-48B2-4577-A3B8-7DB0E20FEE0F}"/>
    <cellStyle name="Normal 7 4 2 3 4 2" xfId="4162" xr:uid="{9DE65B16-1504-406F-9723-A44131647724}"/>
    <cellStyle name="Normal 7 4 2 3 4 3" xfId="6326" xr:uid="{67B2BFE8-9404-4F74-BB92-EC522020C4AD}"/>
    <cellStyle name="Normal 7 4 2 3 5" xfId="2373" xr:uid="{F9D43017-4776-403B-A42A-AD7837ACA5DB}"/>
    <cellStyle name="Normal 7 4 2 3 5 2" xfId="4470" xr:uid="{23FCAB8A-A080-445A-88B4-7D667FA6970C}"/>
    <cellStyle name="Normal 7 4 2 3 5 3" xfId="6634" xr:uid="{70C3C007-354A-4AD5-9249-95F6ADB8914C}"/>
    <cellStyle name="Normal 7 4 2 3 6" xfId="2635" xr:uid="{7EABF406-42DE-4B15-A3C4-713CE0634FBA}"/>
    <cellStyle name="Normal 7 4 2 3 6 2" xfId="4728" xr:uid="{2DB0578E-D8FD-4C77-840E-54243B3363D7}"/>
    <cellStyle name="Normal 7 4 2 3 6 3" xfId="6892" xr:uid="{8A5BF9A9-180F-4041-BC36-79F05F2293F1}"/>
    <cellStyle name="Normal 7 4 2 3 7" xfId="2848" xr:uid="{72180CBD-427D-47BE-A425-5B560D49AA3C}"/>
    <cellStyle name="Normal 7 4 2 3 7 2" xfId="4933" xr:uid="{1BE581C0-8615-4BAC-8E02-6B8E0F7A66F6}"/>
    <cellStyle name="Normal 7 4 2 3 7 3" xfId="7097" xr:uid="{0572CBDE-C9E4-497A-A000-F39BF7EC86D2}"/>
    <cellStyle name="Normal 7 4 2 3 8" xfId="3359" xr:uid="{28A60100-2B4C-4EBA-B6C6-0FB4843D4396}"/>
    <cellStyle name="Normal 7 4 2 3 9" xfId="5462" xr:uid="{FBFC150A-DF7C-40D4-9D99-722F85A1EE52}"/>
    <cellStyle name="Normal 7 4 2 4" xfId="840" xr:uid="{286CA5F8-E4BF-4A3C-BBAF-DBD82C00D561}"/>
    <cellStyle name="Normal 7 4 2 4 2" xfId="3288" xr:uid="{53A3FA11-865A-4567-80CE-F58574515656}"/>
    <cellStyle name="Normal 7 4 2 4 3" xfId="5388" xr:uid="{913BD6C2-A123-4B5B-8D15-B6B92A525D6E}"/>
    <cellStyle name="Normal 7 4 2 5" xfId="1166" xr:uid="{34648EAA-D7BE-4374-8393-938FC9BBFA50}"/>
    <cellStyle name="Normal 7 4 2 5 2" xfId="3548" xr:uid="{4ECCD137-A315-4857-A8D7-2585B79A2CA8}"/>
    <cellStyle name="Normal 7 4 2 5 3" xfId="5658" xr:uid="{FDD9ABD4-290D-4FFC-8056-A8A96CFFC6DC}"/>
    <cellStyle name="Normal 7 4 2 6" xfId="1479" xr:uid="{62DA5C39-1D27-48A3-A453-06BB5993386E}"/>
    <cellStyle name="Normal 7 4 2 6 2" xfId="3783" xr:uid="{65ECF183-1B1F-4FF5-B92C-39EC0494ABD9}"/>
    <cellStyle name="Normal 7 4 2 6 3" xfId="5906" xr:uid="{BBAA286C-4F6E-4366-92B0-2391AD490FC4}"/>
    <cellStyle name="Normal 7 4 2 7" xfId="1992" xr:uid="{DE104DA6-4C57-41FC-8C48-AA19D6864DE7}"/>
    <cellStyle name="Normal 7 4 2 7 2" xfId="4091" xr:uid="{ABDBFDE4-52CD-467B-9C79-B155DA54A221}"/>
    <cellStyle name="Normal 7 4 2 7 3" xfId="6255" xr:uid="{2DD64932-E57E-4F0E-893A-B3CD4358DBB0}"/>
    <cellStyle name="Normal 7 4 2 8" xfId="2302" xr:uid="{EFD980C7-A39C-4C0E-91E7-B62146AF2975}"/>
    <cellStyle name="Normal 7 4 2 8 2" xfId="4399" xr:uid="{92702913-E7B8-4199-9EC2-74C20A608AA8}"/>
    <cellStyle name="Normal 7 4 2 8 3" xfId="6563" xr:uid="{FCEA619B-C3AA-4BB2-A9A2-F5EB82B22CB2}"/>
    <cellStyle name="Normal 7 4 2 9" xfId="2573" xr:uid="{94293C81-37BF-4617-8F41-67AB5A600D46}"/>
    <cellStyle name="Normal 7 4 2 9 2" xfId="4666" xr:uid="{FCDF61D2-E620-4F10-A10B-B70BC93130B3}"/>
    <cellStyle name="Normal 7 4 2 9 3" xfId="6830" xr:uid="{778D2D8F-3AE7-47A7-9DA2-CF2C023ACD66}"/>
    <cellStyle name="Normal 7 4 3" xfId="657" xr:uid="{7B54DD73-E77A-4335-B34F-BF8C7FE7D911}"/>
    <cellStyle name="Normal 7 4 3 10" xfId="5221" xr:uid="{F6DD1A81-F71C-4396-9B3F-8C5B31BD73F9}"/>
    <cellStyle name="Normal 7 4 3 2" xfId="975" xr:uid="{3885EBAD-46EF-4544-B426-4F3C1A982876}"/>
    <cellStyle name="Normal 7 4 3 2 2" xfId="3415" xr:uid="{D7F350F4-2E2A-493F-9996-2CF29DBE6615}"/>
    <cellStyle name="Normal 7 4 3 2 3" xfId="5518" xr:uid="{13A73A62-5D58-41AF-ABAE-05086E766240}"/>
    <cellStyle name="Normal 7 4 3 3" xfId="1293" xr:uid="{780FC6A0-4A50-4D96-B960-839DBC859AA4}"/>
    <cellStyle name="Normal 7 4 3 3 2" xfId="3647" xr:uid="{5AE17C9B-C25A-4326-9749-F909B6C24E39}"/>
    <cellStyle name="Normal 7 4 3 3 3" xfId="5761" xr:uid="{E4DF4E59-1980-4337-8C8A-A3FC7125403C}"/>
    <cellStyle name="Normal 7 4 3 4" xfId="1608" xr:uid="{1099F86E-9F89-4E06-ACE7-54D13EAD3F71}"/>
    <cellStyle name="Normal 7 4 3 4 2" xfId="3910" xr:uid="{CA7A56C1-E61C-409F-AB1E-AF6693073738}"/>
    <cellStyle name="Normal 7 4 3 4 3" xfId="6033" xr:uid="{4EF4FB3F-F9D9-429B-AAE8-54B16C57195B}"/>
    <cellStyle name="Normal 7 4 3 5" xfId="2119" xr:uid="{825C52EC-1C5E-45F7-9588-3981478AAE34}"/>
    <cellStyle name="Normal 7 4 3 5 2" xfId="4218" xr:uid="{1B88B670-41BE-4F0D-A7A8-63BF968406AD}"/>
    <cellStyle name="Normal 7 4 3 5 3" xfId="6382" xr:uid="{AD2E7B90-E2D1-4FAB-8E5A-F925BF86099F}"/>
    <cellStyle name="Normal 7 4 3 6" xfId="2429" xr:uid="{4490182E-37E6-4A27-8784-669F56678251}"/>
    <cellStyle name="Normal 7 4 3 6 2" xfId="4526" xr:uid="{EF9F96D8-48BD-4A9D-B717-6C35BFDD5A89}"/>
    <cellStyle name="Normal 7 4 3 6 3" xfId="6690" xr:uid="{FAF3E6CB-7FFD-491D-BC10-84FF4569C9CC}"/>
    <cellStyle name="Normal 7 4 3 7" xfId="2672" xr:uid="{C10355D0-B553-49B6-89B6-B369E9C96C33}"/>
    <cellStyle name="Normal 7 4 3 7 2" xfId="4765" xr:uid="{D25F51FD-87BB-4999-A247-D6477A93DD32}"/>
    <cellStyle name="Normal 7 4 3 7 3" xfId="6929" xr:uid="{D9262CFD-633C-4D8A-8D5E-83FE53F5E0AB}"/>
    <cellStyle name="Normal 7 4 3 8" xfId="2885" xr:uid="{5D64A3EB-D273-4C5C-9718-7776C24EDEA6}"/>
    <cellStyle name="Normal 7 4 3 8 2" xfId="4970" xr:uid="{BD325D1C-197A-484E-80C4-7BFF42E08B9B}"/>
    <cellStyle name="Normal 7 4 3 8 3" xfId="7134" xr:uid="{AA06E5B7-DEF3-44E3-A8D5-C62459E46AAF}"/>
    <cellStyle name="Normal 7 4 3 9" xfId="3122" xr:uid="{545F8ADE-27B0-4626-A960-A2B24B411D4B}"/>
    <cellStyle name="Normal 7 4 4" xfId="887" xr:uid="{1E0C60F0-F857-471F-90D3-E6DEB9A4962B}"/>
    <cellStyle name="Normal 7 4 4 2" xfId="1205" xr:uid="{CA68918D-EE76-4339-BEBB-79E0EDA4F365}"/>
    <cellStyle name="Normal 7 4 4 2 2" xfId="3578" xr:uid="{342AA506-DF48-4C24-9E73-9FD7FBF21541}"/>
    <cellStyle name="Normal 7 4 4 2 3" xfId="5690" xr:uid="{860BAD07-04E4-40C4-ABA2-BFE358144450}"/>
    <cellStyle name="Normal 7 4 4 3" xfId="1520" xr:uid="{9D150962-79F8-4814-8D93-429052C8C4BB}"/>
    <cellStyle name="Normal 7 4 4 3 2" xfId="3822" xr:uid="{4704431C-68F8-43BE-ACDF-218C1993E7EF}"/>
    <cellStyle name="Normal 7 4 4 3 3" xfId="5945" xr:uid="{522FFEA7-39A0-4A04-8C2A-25748720E065}"/>
    <cellStyle name="Normal 7 4 4 4" xfId="2031" xr:uid="{8C307E0E-35C0-471D-90BD-DE36EC54B254}"/>
    <cellStyle name="Normal 7 4 4 4 2" xfId="4130" xr:uid="{F50EB54F-5039-4661-88E8-950CD6404935}"/>
    <cellStyle name="Normal 7 4 4 4 3" xfId="6294" xr:uid="{E8781D9C-1869-4FB8-BA2C-E68150EE63F7}"/>
    <cellStyle name="Normal 7 4 4 5" xfId="2341" xr:uid="{48E7B13D-7A81-4B0F-8F01-32E6A8C2A2CE}"/>
    <cellStyle name="Normal 7 4 4 5 2" xfId="4438" xr:uid="{C075558F-658A-450E-9702-AB56268B47CA}"/>
    <cellStyle name="Normal 7 4 4 5 3" xfId="6602" xr:uid="{C9AC823B-E72D-4F76-90A2-3D0CF2453E09}"/>
    <cellStyle name="Normal 7 4 4 6" xfId="2603" xr:uid="{3ED10253-E83D-4728-A34F-71D1B357478D}"/>
    <cellStyle name="Normal 7 4 4 6 2" xfId="4696" xr:uid="{0143EA96-13B8-48C8-8D98-00238B984205}"/>
    <cellStyle name="Normal 7 4 4 6 3" xfId="6860" xr:uid="{4DF92307-FA8C-42A5-8BF4-9AEEC8F30FE8}"/>
    <cellStyle name="Normal 7 4 4 7" xfId="2816" xr:uid="{8736CCDF-C6FB-444A-8EA5-CB4D392F15AC}"/>
    <cellStyle name="Normal 7 4 4 7 2" xfId="4901" xr:uid="{CFB96E9C-E034-4C38-83DE-CD2AA598595C}"/>
    <cellStyle name="Normal 7 4 4 7 3" xfId="7065" xr:uid="{483BA59F-B4E7-4703-AE4D-2893DC80747D}"/>
    <cellStyle name="Normal 7 4 4 8" xfId="3327" xr:uid="{B1E2E72D-E090-49B5-8EDB-F0431611F465}"/>
    <cellStyle name="Normal 7 4 4 9" xfId="5430" xr:uid="{BB1AC825-9380-44AA-A4DF-204E481E4E68}"/>
    <cellStyle name="Normal 7 4 5" xfId="786" xr:uid="{7B8D0780-FB05-46ED-9A57-B436D6AA988C}"/>
    <cellStyle name="Normal 7 4 5 2" xfId="3234" xr:uid="{F400C01A-60B0-4B44-B312-2BBD080F54F5}"/>
    <cellStyle name="Normal 7 4 5 3" xfId="5334" xr:uid="{55CFFCF8-C56C-4802-841D-ACEF5645CE12}"/>
    <cellStyle name="Normal 7 4 6" xfId="1110" xr:uid="{7F453095-11B0-45F3-8800-10D2EB97FB05}"/>
    <cellStyle name="Normal 7 4 6 2" xfId="3518" xr:uid="{6333D373-34AB-46A4-848C-693D18411E63}"/>
    <cellStyle name="Normal 7 4 6 3" xfId="5621" xr:uid="{B662F057-A62D-44A2-A3F7-E33C5928BF29}"/>
    <cellStyle name="Normal 7 4 7" xfId="1423" xr:uid="{55FACC3F-5A36-49C7-A891-9C9BA46EB0DB}"/>
    <cellStyle name="Normal 7 4 7 2" xfId="3729" xr:uid="{81D5E2B3-922D-4D33-A0E5-DF4AB8BAF995}"/>
    <cellStyle name="Normal 7 4 7 3" xfId="5852" xr:uid="{3D589B34-E81D-4C97-92AA-5891AF891DDF}"/>
    <cellStyle name="Normal 7 4 8" xfId="1938" xr:uid="{79C671F6-6DC5-4AD6-A022-AF5ECE78BA12}"/>
    <cellStyle name="Normal 7 4 8 2" xfId="4037" xr:uid="{CF6640E0-1D12-4668-A150-C2D9BC873EAB}"/>
    <cellStyle name="Normal 7 4 8 3" xfId="6201" xr:uid="{A46D4BBF-6020-4F3E-8E6C-248CE77C12EC}"/>
    <cellStyle name="Normal 7 4 9" xfId="2248" xr:uid="{16BC633B-7BAB-4D3C-B8FD-ACB9065D4F17}"/>
    <cellStyle name="Normal 7 4 9 2" xfId="4345" xr:uid="{ECF0CC65-22B6-4D7B-AF44-64F43E7BBB06}"/>
    <cellStyle name="Normal 7 4 9 3" xfId="6509" xr:uid="{B86BFBE5-4884-470C-8712-83658FC20C13}"/>
    <cellStyle name="Normal 7 5" xfId="413" xr:uid="{D3341C5B-8396-415D-AE78-48D79BAB9479}"/>
    <cellStyle name="Normal 7 5 10" xfId="2769" xr:uid="{E3E543CA-F30A-4C74-AE2A-F392D84B7C93}"/>
    <cellStyle name="Normal 7 5 10 2" xfId="4855" xr:uid="{86180197-AFF4-4FBF-9936-E364E1502497}"/>
    <cellStyle name="Normal 7 5 10 3" xfId="7019" xr:uid="{953EB012-DFCE-4065-B841-736B83A656B9}"/>
    <cellStyle name="Normal 7 5 11" xfId="3020" xr:uid="{C940099A-4355-42B7-8680-C1959606DB07}"/>
    <cellStyle name="Normal 7 5 12" xfId="5105" xr:uid="{6E1B54A1-E3EF-488D-A53B-36F2CCDE96AE}"/>
    <cellStyle name="Normal 7 5 2" xfId="680" xr:uid="{8147BBC6-A3D2-40F9-B804-E3AB4DB6F8E7}"/>
    <cellStyle name="Normal 7 5 2 10" xfId="5243" xr:uid="{2A54C87F-5C4D-43C3-923F-50ED0320D5BF}"/>
    <cellStyle name="Normal 7 5 2 2" xfId="997" xr:uid="{6875E1CF-DFB5-4F32-A5B8-D0E6115B9B7C}"/>
    <cellStyle name="Normal 7 5 2 2 2" xfId="3437" xr:uid="{21C07304-4911-4208-A10E-AC0210FB4004}"/>
    <cellStyle name="Normal 7 5 2 2 3" xfId="5540" xr:uid="{235DEE7C-85C0-4118-818D-A5254399DC09}"/>
    <cellStyle name="Normal 7 5 2 3" xfId="1315" xr:uid="{2A7C683F-442B-4275-98C0-0653132E9185}"/>
    <cellStyle name="Normal 7 5 2 3 2" xfId="3661" xr:uid="{17FD5D2F-0B04-4F22-84FA-B3119D752C4E}"/>
    <cellStyle name="Normal 7 5 2 3 3" xfId="5776" xr:uid="{CAD8526D-A310-4E6D-BE1D-0B9D18DD26D6}"/>
    <cellStyle name="Normal 7 5 2 4" xfId="1630" xr:uid="{A5856297-D1D2-4E36-9904-6DCD29B7FC4B}"/>
    <cellStyle name="Normal 7 5 2 4 2" xfId="3932" xr:uid="{621030D4-39AF-48D0-A48E-BB3E8E23E9B8}"/>
    <cellStyle name="Normal 7 5 2 4 3" xfId="6055" xr:uid="{6530A8F4-051B-434B-9F7C-B50C401512A9}"/>
    <cellStyle name="Normal 7 5 2 5" xfId="2141" xr:uid="{56B5A582-FD17-44ED-A227-C06560A74B99}"/>
    <cellStyle name="Normal 7 5 2 5 2" xfId="4240" xr:uid="{3FF5BB17-17BA-4478-B8A9-5B9644F411F2}"/>
    <cellStyle name="Normal 7 5 2 5 3" xfId="6404" xr:uid="{E061DC12-3B7E-4761-B680-3AE8A0A3FD51}"/>
    <cellStyle name="Normal 7 5 2 6" xfId="2451" xr:uid="{6E93DB50-A2DE-4254-8794-7EADD758C0FC}"/>
    <cellStyle name="Normal 7 5 2 6 2" xfId="4548" xr:uid="{4632DFC5-CD7A-4B2A-8C95-603B627DB6B7}"/>
    <cellStyle name="Normal 7 5 2 6 3" xfId="6712" xr:uid="{345CEB5D-9E0B-44D2-8C93-3DC17C1EAC1D}"/>
    <cellStyle name="Normal 7 5 2 7" xfId="2686" xr:uid="{E0BC8F57-83D0-4A4D-A4B3-D7567F14E440}"/>
    <cellStyle name="Normal 7 5 2 7 2" xfId="4779" xr:uid="{80C80F84-1CA6-4864-80FD-7FA88E8DB637}"/>
    <cellStyle name="Normal 7 5 2 7 3" xfId="6943" xr:uid="{86627927-8A3A-4B70-8732-429B3966FE4B}"/>
    <cellStyle name="Normal 7 5 2 8" xfId="2899" xr:uid="{5353ECD3-0C8B-49F5-A5DE-86A012BB2B44}"/>
    <cellStyle name="Normal 7 5 2 8 2" xfId="4984" xr:uid="{6BFF4FC2-55D1-444F-B237-CEBF0DB14549}"/>
    <cellStyle name="Normal 7 5 2 8 3" xfId="7148" xr:uid="{C2F3D15E-ECDA-4A0E-844A-A7545E1B399F}"/>
    <cellStyle name="Normal 7 5 2 9" xfId="3144" xr:uid="{182AD2EB-421C-4E7A-B21F-10FF5F57FC03}"/>
    <cellStyle name="Normal 7 5 3" xfId="901" xr:uid="{55D71F94-0E8A-4D43-A17E-BF1FE428E22A}"/>
    <cellStyle name="Normal 7 5 3 2" xfId="1219" xr:uid="{016DF7E6-9E68-4872-A84F-B5B46323AE1F}"/>
    <cellStyle name="Normal 7 5 3 2 2" xfId="3592" xr:uid="{C6934C07-A9A2-4C2F-9F4B-14DCCBFA185C}"/>
    <cellStyle name="Normal 7 5 3 2 3" xfId="5704" xr:uid="{1CF50ABB-6251-49D5-8371-09CF32ECC6B6}"/>
    <cellStyle name="Normal 7 5 3 3" xfId="1534" xr:uid="{DDCC7ED1-6F73-4A4F-A2C8-DA8131CB037D}"/>
    <cellStyle name="Normal 7 5 3 3 2" xfId="3836" xr:uid="{37E5F977-283B-444F-A2A9-0AD310771D63}"/>
    <cellStyle name="Normal 7 5 3 3 3" xfId="5959" xr:uid="{6274A1CF-6949-4982-ACC2-37F49091E4FD}"/>
    <cellStyle name="Normal 7 5 3 4" xfId="2045" xr:uid="{A51A94D1-038D-4F91-829F-CBAB6FFD67EE}"/>
    <cellStyle name="Normal 7 5 3 4 2" xfId="4144" xr:uid="{D9E63370-ABFF-45D9-8F43-279CDA2D71BF}"/>
    <cellStyle name="Normal 7 5 3 4 3" xfId="6308" xr:uid="{B97E17A9-E030-49D7-87E5-3CD755405E3D}"/>
    <cellStyle name="Normal 7 5 3 5" xfId="2355" xr:uid="{D4CF825D-0B86-4D9F-A4FE-1BF9865D9363}"/>
    <cellStyle name="Normal 7 5 3 5 2" xfId="4452" xr:uid="{6FED25C3-218D-4A62-8EC4-7BE576A819C0}"/>
    <cellStyle name="Normal 7 5 3 5 3" xfId="6616" xr:uid="{B1184211-251A-4BD3-8D64-45B64B0ACE26}"/>
    <cellStyle name="Normal 7 5 3 6" xfId="2617" xr:uid="{762855F2-2B7B-447A-AD32-EA73E6338ACD}"/>
    <cellStyle name="Normal 7 5 3 6 2" xfId="4710" xr:uid="{798FACB5-996F-4752-8BE5-2C258AEEBF03}"/>
    <cellStyle name="Normal 7 5 3 6 3" xfId="6874" xr:uid="{BAFC26C7-3E78-475D-AAC8-BF52AF661890}"/>
    <cellStyle name="Normal 7 5 3 7" xfId="2830" xr:uid="{3742F831-0C76-4657-AE6E-AC10D70C4F2B}"/>
    <cellStyle name="Normal 7 5 3 7 2" xfId="4915" xr:uid="{7C36AEEC-E064-4CBC-87B7-918A645396E4}"/>
    <cellStyle name="Normal 7 5 3 7 3" xfId="7079" xr:uid="{B0A00CA0-EF45-49CB-A49A-F78F28ACA10C}"/>
    <cellStyle name="Normal 7 5 3 8" xfId="3341" xr:uid="{7C4C49DB-ED9E-4E91-BE40-5FC404816033}"/>
    <cellStyle name="Normal 7 5 3 9" xfId="5444" xr:uid="{E29C7DF7-154F-4A4F-9FD5-E4E70885E3D2}"/>
    <cellStyle name="Normal 7 5 4" xfId="808" xr:uid="{D878B2A0-4624-43EA-AF6C-2D4FF1F4C81F}"/>
    <cellStyle name="Normal 7 5 4 2" xfId="3256" xr:uid="{83073655-FB75-4EBE-A626-6BFFFA094389}"/>
    <cellStyle name="Normal 7 5 4 3" xfId="5356" xr:uid="{779DBF8B-0B07-4987-9B9A-D3ACBE8118B8}"/>
    <cellStyle name="Normal 7 5 5" xfId="1132" xr:uid="{1520B0DB-076B-4861-9B09-93A5FDA44183}"/>
    <cellStyle name="Normal 7 5 5 2" xfId="3532" xr:uid="{A1C71CE7-85AD-45BA-9447-FBC0C849EAD8}"/>
    <cellStyle name="Normal 7 5 5 3" xfId="5640" xr:uid="{A1048566-329C-4CEB-BEE4-05F7824BE8D1}"/>
    <cellStyle name="Normal 7 5 6" xfId="1445" xr:uid="{FECEA8EF-FC82-4D7D-84BD-4B13E5F18ABC}"/>
    <cellStyle name="Normal 7 5 6 2" xfId="3751" xr:uid="{360980A3-1A47-455B-BC58-2EFF26B775A1}"/>
    <cellStyle name="Normal 7 5 6 3" xfId="5874" xr:uid="{207C04E0-6BD8-4A53-9532-946A804CF465}"/>
    <cellStyle name="Normal 7 5 7" xfId="1960" xr:uid="{B07C3BB2-4D41-486E-8D1B-C50C639D5557}"/>
    <cellStyle name="Normal 7 5 7 2" xfId="4059" xr:uid="{A1D72A0B-68E7-4B63-AA80-A7B500C0526B}"/>
    <cellStyle name="Normal 7 5 7 3" xfId="6223" xr:uid="{AA572E0A-F21A-4C77-A414-49873493E318}"/>
    <cellStyle name="Normal 7 5 8" xfId="2270" xr:uid="{CE6B1E3F-333B-48F8-9A1F-B37B25A4FAD5}"/>
    <cellStyle name="Normal 7 5 8 2" xfId="4367" xr:uid="{4EC66CD3-063C-4BF6-BE7A-08758DEBE712}"/>
    <cellStyle name="Normal 7 5 8 3" xfId="6531" xr:uid="{EC56FFE4-4AB1-4008-96EF-8D9AEA601D52}"/>
    <cellStyle name="Normal 7 5 9" xfId="2557" xr:uid="{85165752-667E-4B50-AA11-058AA7D89A8B}"/>
    <cellStyle name="Normal 7 5 9 2" xfId="4650" xr:uid="{E734642D-4D2F-4EE1-B870-0D11B634AC32}"/>
    <cellStyle name="Normal 7 5 9 3" xfId="6814" xr:uid="{810DE0E8-987E-49E0-8DA1-4E3F6B6BFBD1}"/>
    <cellStyle name="Normal 7 6" xfId="509" xr:uid="{3B8C2E7A-AB76-4D7B-9DCF-5EB20AED8783}"/>
    <cellStyle name="Normal 7 6 10" xfId="2740" xr:uid="{5279025D-9EB8-4E50-A188-A9FAB481BCE2}"/>
    <cellStyle name="Normal 7 6 10 2" xfId="4827" xr:uid="{7CE476BF-6439-4484-9057-876E8D2C1A68}"/>
    <cellStyle name="Normal 7 6 10 3" xfId="6991" xr:uid="{08AC6325-ADA3-4EC2-8565-859016B3D57B}"/>
    <cellStyle name="Normal 7 6 11" xfId="3030" xr:uid="{055F8371-A037-4A45-BB41-31967AB9943A}"/>
    <cellStyle name="Normal 7 6 12" xfId="5127" xr:uid="{391F83C5-9E13-4317-8885-5C98763EFFE8}"/>
    <cellStyle name="Normal 7 6 2" xfId="632" xr:uid="{D14D4C57-2E8D-4C5D-93AF-369602697FB9}"/>
    <cellStyle name="Normal 7 6 2 10" xfId="5197" xr:uid="{FCAF9287-D691-4602-BE39-2E4D3250D02A}"/>
    <cellStyle name="Normal 7 6 2 2" xfId="951" xr:uid="{CFEE43DD-0713-46FB-A441-4BC56758774B}"/>
    <cellStyle name="Normal 7 6 2 2 2" xfId="3391" xr:uid="{C2C2BD65-1AB5-4D18-951C-9B2F184F10CE}"/>
    <cellStyle name="Normal 7 6 2 2 3" xfId="5494" xr:uid="{21339FCD-820C-4342-9122-31BEB5C7D043}"/>
    <cellStyle name="Normal 7 6 2 3" xfId="1269" xr:uid="{EAC1FD9C-1D4A-4D1A-B464-A9074405957C}"/>
    <cellStyle name="Normal 7 6 2 3 2" xfId="3633" xr:uid="{E0B934DA-A351-4FC4-BDA0-E8476222F247}"/>
    <cellStyle name="Normal 7 6 2 3 3" xfId="5746" xr:uid="{273CC78C-534B-4649-8C76-7E0C4E8590C2}"/>
    <cellStyle name="Normal 7 6 2 4" xfId="1584" xr:uid="{63D4A337-FCD9-467A-9917-1D94813A7602}"/>
    <cellStyle name="Normal 7 6 2 4 2" xfId="3886" xr:uid="{A0CCED79-7B5C-4F27-AFBE-B199536502D9}"/>
    <cellStyle name="Normal 7 6 2 4 3" xfId="6009" xr:uid="{63F4F00D-F4C7-4478-BB52-DEACADB3EF75}"/>
    <cellStyle name="Normal 7 6 2 5" xfId="2095" xr:uid="{8CB322BC-5FB2-46F9-B6FC-B797BD98F7A1}"/>
    <cellStyle name="Normal 7 6 2 5 2" xfId="4194" xr:uid="{E2EA1BBC-0FA0-4B47-8629-C13B4BC8C66F}"/>
    <cellStyle name="Normal 7 6 2 5 3" xfId="6358" xr:uid="{FFCF551D-0AE4-4635-9F8F-80855D0FFB96}"/>
    <cellStyle name="Normal 7 6 2 6" xfId="2405" xr:uid="{BE525C4E-8678-49D3-AABB-6AB57481EE14}"/>
    <cellStyle name="Normal 7 6 2 6 2" xfId="4502" xr:uid="{996F36D7-3E5F-4C7E-AC06-D246C684BBB6}"/>
    <cellStyle name="Normal 7 6 2 6 3" xfId="6666" xr:uid="{C2EBA8DD-9738-4213-927E-AAE9E1979749}"/>
    <cellStyle name="Normal 7 6 2 7" xfId="2658" xr:uid="{FAD4E8FC-27D8-410B-AF1B-DBB76E7A5E58}"/>
    <cellStyle name="Normal 7 6 2 7 2" xfId="4751" xr:uid="{C9330F68-6335-4AD3-B87D-CC3F07E369AE}"/>
    <cellStyle name="Normal 7 6 2 7 3" xfId="6915" xr:uid="{6AB6022A-17BF-4130-AF7E-81C110536848}"/>
    <cellStyle name="Normal 7 6 2 8" xfId="2871" xr:uid="{D5750D5A-E509-4550-8B86-C8F5F8BB4576}"/>
    <cellStyle name="Normal 7 6 2 8 2" xfId="4956" xr:uid="{4706209B-C22A-4875-921E-DDDB77CE3867}"/>
    <cellStyle name="Normal 7 6 2 8 3" xfId="7120" xr:uid="{26E49339-FE51-446E-B2EC-31C9F7BFFA08}"/>
    <cellStyle name="Normal 7 6 2 9" xfId="3098" xr:uid="{0FDEF5D9-808C-495A-8DB6-BAB6C23F1998}"/>
    <cellStyle name="Normal 7 6 3" xfId="905" xr:uid="{66DB4355-34C9-404A-B67D-796503A3C3A6}"/>
    <cellStyle name="Normal 7 6 3 2" xfId="1223" xr:uid="{60638CC3-1C42-4CAB-93AC-B057425D3F8D}"/>
    <cellStyle name="Normal 7 6 3 2 2" xfId="3596" xr:uid="{75600853-669B-485C-93AA-C804FCC11DB3}"/>
    <cellStyle name="Normal 7 6 3 2 3" xfId="5708" xr:uid="{9C8E69C3-6CF6-470B-98DE-F2E6D0F32286}"/>
    <cellStyle name="Normal 7 6 3 3" xfId="1538" xr:uid="{96C445F3-EB86-4B39-8AA9-7683DC0821D0}"/>
    <cellStyle name="Normal 7 6 3 3 2" xfId="3840" xr:uid="{C4935441-3F49-4944-94D8-5E9330F13B25}"/>
    <cellStyle name="Normal 7 6 3 3 3" xfId="5963" xr:uid="{986D8A81-2B40-4ACA-BB54-E8DCA09CE736}"/>
    <cellStyle name="Normal 7 6 3 4" xfId="2049" xr:uid="{B8BFD27A-6B9E-4AB3-A401-FDE37160C8DC}"/>
    <cellStyle name="Normal 7 6 3 4 2" xfId="4148" xr:uid="{3FE12A1C-5D0F-4233-ADE4-64C2194E40ED}"/>
    <cellStyle name="Normal 7 6 3 4 3" xfId="6312" xr:uid="{CD2B916C-D3EC-4385-BF8B-11D1B812E73B}"/>
    <cellStyle name="Normal 7 6 3 5" xfId="2359" xr:uid="{50D948EC-01A9-4F17-9C3D-9D02567D07A4}"/>
    <cellStyle name="Normal 7 6 3 5 2" xfId="4456" xr:uid="{FC6B5676-3302-4C45-927C-3A2C494D8121}"/>
    <cellStyle name="Normal 7 6 3 5 3" xfId="6620" xr:uid="{48B13545-EE93-4717-A535-759D0A174D70}"/>
    <cellStyle name="Normal 7 6 3 6" xfId="2621" xr:uid="{F841A404-B2E9-4B38-89C8-E6126C029FA2}"/>
    <cellStyle name="Normal 7 6 3 6 2" xfId="4714" xr:uid="{1472A68B-CAD7-43C3-B713-3A935C6988C4}"/>
    <cellStyle name="Normal 7 6 3 6 3" xfId="6878" xr:uid="{1D9A9568-C390-4737-A338-22C088131C43}"/>
    <cellStyle name="Normal 7 6 3 7" xfId="2834" xr:uid="{3B030FB4-17C3-4D03-815D-48BD22F5D18D}"/>
    <cellStyle name="Normal 7 6 3 7 2" xfId="4919" xr:uid="{DFD6EB34-8D3E-4E3E-B366-3DB79619076A}"/>
    <cellStyle name="Normal 7 6 3 7 3" xfId="7083" xr:uid="{008C5DF4-C1FC-4A1B-98E8-6C525F6A2012}"/>
    <cellStyle name="Normal 7 6 3 8" xfId="3345" xr:uid="{67D6296B-F33E-4281-ABBF-B07A1ED5FD0A}"/>
    <cellStyle name="Normal 7 6 3 9" xfId="5448" xr:uid="{711755D1-8C99-4487-A527-4A5AD51A4613}"/>
    <cellStyle name="Normal 7 6 4" xfId="762" xr:uid="{7DCAAA0D-7BE7-48B3-A00A-FCE3805D9C65}"/>
    <cellStyle name="Normal 7 6 4 2" xfId="3210" xr:uid="{99E34E05-AFFB-4C3C-841B-E6B6CE811F43}"/>
    <cellStyle name="Normal 7 6 4 3" xfId="5310" xr:uid="{1103A331-FC4C-4D78-99E3-8069946A4769}"/>
    <cellStyle name="Normal 7 6 5" xfId="1085" xr:uid="{30B704ED-A573-49B4-8766-FC052421E43C}"/>
    <cellStyle name="Normal 7 6 5 2" xfId="3504" xr:uid="{20A2C907-6BB6-4CAB-BF90-B5AB1949D150}"/>
    <cellStyle name="Normal 7 6 5 3" xfId="5607" xr:uid="{155B1C01-61AD-4511-AD0C-917EDA5A4E54}"/>
    <cellStyle name="Normal 7 6 6" xfId="1396" xr:uid="{7D32EDF1-2F81-4523-94C4-1EB036FCF3F8}"/>
    <cellStyle name="Normal 7 6 6 2" xfId="3705" xr:uid="{1746776C-B4EC-411D-9672-43BC6288216E}"/>
    <cellStyle name="Normal 7 6 6 3" xfId="5828" xr:uid="{EDB10A90-9AE7-4DFF-AE6C-855C27B6A2AB}"/>
    <cellStyle name="Normal 7 6 7" xfId="1914" xr:uid="{55A68EE5-F2CA-47BF-950E-6E2CA5F5787F}"/>
    <cellStyle name="Normal 7 6 7 2" xfId="4013" xr:uid="{C57E5168-B702-4123-8BEC-C65B9308EA5C}"/>
    <cellStyle name="Normal 7 6 7 3" xfId="6177" xr:uid="{ECAFC569-566F-4155-B28D-735BB7671B92}"/>
    <cellStyle name="Normal 7 6 8" xfId="2224" xr:uid="{857EB6A5-0B66-4968-B06A-8BFFE7BA2719}"/>
    <cellStyle name="Normal 7 6 8 2" xfId="4321" xr:uid="{DB790578-1612-4D94-8636-9526622F26FC}"/>
    <cellStyle name="Normal 7 6 8 3" xfId="6485" xr:uid="{09468274-1C90-4F53-9EF8-0F57812EA672}"/>
    <cellStyle name="Normal 7 6 9" xfId="2529" xr:uid="{FB537E57-83DA-46D6-B347-499059D7DB08}"/>
    <cellStyle name="Normal 7 6 9 2" xfId="4622" xr:uid="{3274134E-0068-448A-91A8-8946247895B0}"/>
    <cellStyle name="Normal 7 6 9 3" xfId="6786" xr:uid="{98C1BB72-E6EF-455A-87EC-14768C7DE43F}"/>
    <cellStyle name="Normal 7 7" xfId="616" xr:uid="{A1D32EA8-9D3F-40DD-A8FE-44F1FD638DB6}"/>
    <cellStyle name="Normal 7 7 10" xfId="5185" xr:uid="{1E4DD2D2-C521-422C-9224-CEFE81DEA140}"/>
    <cellStyle name="Normal 7 7 2" xfId="941" xr:uid="{A24350EB-84FD-4C5E-B6F0-7E7A9CAF9DC4}"/>
    <cellStyle name="Normal 7 7 2 2" xfId="3381" xr:uid="{CA37304E-6302-4951-AB9F-8ECF0E40F22E}"/>
    <cellStyle name="Normal 7 7 2 3" xfId="5484" xr:uid="{E4E1E2B6-5527-4605-907B-8077EBA1FA53}"/>
    <cellStyle name="Normal 7 7 3" xfId="1259" xr:uid="{F8A04115-CFDA-44BB-8FDB-E277CB64EDA0}"/>
    <cellStyle name="Normal 7 7 3 2" xfId="3629" xr:uid="{6103E523-34A1-488F-A865-25293481EE82}"/>
    <cellStyle name="Normal 7 7 3 3" xfId="5741" xr:uid="{C0B0DBDC-37FE-4377-B02A-17CB01516D0F}"/>
    <cellStyle name="Normal 7 7 4" xfId="1574" xr:uid="{EE18546A-75CE-4E9A-872A-4B3345BC923A}"/>
    <cellStyle name="Normal 7 7 4 2" xfId="3876" xr:uid="{9D187A34-A420-4FD7-A941-1D9E7293ABB8}"/>
    <cellStyle name="Normal 7 7 4 3" xfId="5999" xr:uid="{66C823EC-7EE2-49C8-876E-B22E74D18DDD}"/>
    <cellStyle name="Normal 7 7 5" xfId="2085" xr:uid="{6E638381-D027-4A42-9133-9550F86F7D97}"/>
    <cellStyle name="Normal 7 7 5 2" xfId="4184" xr:uid="{C2D3B7EE-FE23-44E2-B609-4873F6291EF4}"/>
    <cellStyle name="Normal 7 7 5 3" xfId="6348" xr:uid="{5C08799C-9B0F-478D-B76A-45CD7A5DCD49}"/>
    <cellStyle name="Normal 7 7 6" xfId="2395" xr:uid="{C2E97330-1A01-44AA-94CA-F9FB85B414D5}"/>
    <cellStyle name="Normal 7 7 6 2" xfId="4492" xr:uid="{D78B4977-63D1-426D-B115-39C62E1B0783}"/>
    <cellStyle name="Normal 7 7 6 3" xfId="6656" xr:uid="{4A2C8EEF-5932-43DC-BB4C-46253F2B36CA}"/>
    <cellStyle name="Normal 7 7 7" xfId="2654" xr:uid="{7D79EEA7-8710-4D46-987F-4E52516ADAEA}"/>
    <cellStyle name="Normal 7 7 7 2" xfId="4747" xr:uid="{8D6E4A4C-F1E0-484B-BB3E-27B9F55E1286}"/>
    <cellStyle name="Normal 7 7 7 3" xfId="6911" xr:uid="{99E28D45-CA62-4854-8F6B-968E8140A631}"/>
    <cellStyle name="Normal 7 7 8" xfId="2867" xr:uid="{D157545C-EAB4-498D-9AB9-1CDB8DF296F8}"/>
    <cellStyle name="Normal 7 7 8 2" xfId="4952" xr:uid="{2AEBCCD1-30AC-4E64-A212-5ADEE18D3481}"/>
    <cellStyle name="Normal 7 7 8 3" xfId="7116" xr:uid="{F317636A-4772-402A-B152-0025CD6F232D}"/>
    <cellStyle name="Normal 7 7 9" xfId="3088" xr:uid="{27E3E0CE-DC69-4285-B55B-2D4C7A68A88F}"/>
    <cellStyle name="Normal 7 8" xfId="873" xr:uid="{7F2750CC-1072-4BD9-9C59-00B9A5AB4B06}"/>
    <cellStyle name="Normal 7 8 2" xfId="1191" xr:uid="{41B6410B-D4BC-4430-94E7-684F34DF5617}"/>
    <cellStyle name="Normal 7 8 2 2" xfId="3564" xr:uid="{9BA62659-6F64-4034-9E45-C1C058EF0D49}"/>
    <cellStyle name="Normal 7 8 2 3" xfId="5676" xr:uid="{8BD18EAE-4EDC-448A-A2A0-AD88445C02B2}"/>
    <cellStyle name="Normal 7 8 3" xfId="1506" xr:uid="{45997F81-4E0D-4E8E-BBAF-10DE00EF3898}"/>
    <cellStyle name="Normal 7 8 3 2" xfId="3808" xr:uid="{682005F9-48F8-4124-A282-5151005B9FCA}"/>
    <cellStyle name="Normal 7 8 3 3" xfId="5931" xr:uid="{9785F69D-957A-4066-AE80-48E2DFABFE42}"/>
    <cellStyle name="Normal 7 8 4" xfId="2017" xr:uid="{6A4882A9-6DD7-40BB-AC40-127DD9D0CD3C}"/>
    <cellStyle name="Normal 7 8 4 2" xfId="4116" xr:uid="{2FDBED13-957A-480E-BF25-8AE3D082B248}"/>
    <cellStyle name="Normal 7 8 4 3" xfId="6280" xr:uid="{F710B669-293F-4034-B2CB-06F57EB209BA}"/>
    <cellStyle name="Normal 7 8 5" xfId="2327" xr:uid="{B6B86E15-CDE9-401E-AF9D-77E46267FDD9}"/>
    <cellStyle name="Normal 7 8 5 2" xfId="4424" xr:uid="{30E81A33-32A3-4A68-BA74-4A1DB72067CA}"/>
    <cellStyle name="Normal 7 8 5 3" xfId="6588" xr:uid="{F00D1B84-1E22-44A4-8A49-7D24E7EB7737}"/>
    <cellStyle name="Normal 7 8 6" xfId="2589" xr:uid="{92189B47-DD84-42D2-8C52-48802C2F2CAC}"/>
    <cellStyle name="Normal 7 8 6 2" xfId="4682" xr:uid="{E18D5918-0B85-45D1-9ADE-40E19657054E}"/>
    <cellStyle name="Normal 7 8 6 3" xfId="6846" xr:uid="{64EC0CE2-B8D3-4031-880C-264CF660D469}"/>
    <cellStyle name="Normal 7 8 7" xfId="2802" xr:uid="{E5E73B6F-DEA5-4323-9C59-0921CD9A8927}"/>
    <cellStyle name="Normal 7 8 7 2" xfId="4887" xr:uid="{46D1491E-A9AC-47F5-9C09-7D0650EC436D}"/>
    <cellStyle name="Normal 7 8 7 3" xfId="7051" xr:uid="{D9EB2F19-C4F2-419D-8999-EA79D73FE72C}"/>
    <cellStyle name="Normal 7 8 8" xfId="3313" xr:uid="{3D3A317C-9EEC-4B4F-9F03-22B829317C4D}"/>
    <cellStyle name="Normal 7 8 9" xfId="5416" xr:uid="{322F7723-DEBE-4D46-ABF6-DAD2BB00D467}"/>
    <cellStyle name="Normal 7 9" xfId="752" xr:uid="{2C06E118-376A-4F23-B177-E69FEF66DDAF}"/>
    <cellStyle name="Normal 7 9 2" xfId="3201" xr:uid="{25A42B5F-B649-4621-9942-03510E74F020}"/>
    <cellStyle name="Normal 7 9 3" xfId="5301" xr:uid="{BB287126-5199-4A64-87A4-18D59C469AC4}"/>
    <cellStyle name="Normal 70" xfId="1752" xr:uid="{03A4AD39-19EF-49A1-AC56-DE322034606E}"/>
    <cellStyle name="Normal 71" xfId="1753" xr:uid="{BE43C910-2225-496A-82B6-109619F4BB8F}"/>
    <cellStyle name="Normal 72" xfId="1761" xr:uid="{C5FD0F03-240A-4812-A5EA-A4B1B988796A}"/>
    <cellStyle name="Normal 73" xfId="1769" xr:uid="{7037CC76-9546-4668-88D9-EA75B70FCA30}"/>
    <cellStyle name="Normal 74" xfId="1777" xr:uid="{72FDF0C6-E019-4D5A-8902-E2DB882FEE15}"/>
    <cellStyle name="Normal 75" xfId="1785" xr:uid="{6E29F445-9BA9-4AE2-9D3C-C775681E9F14}"/>
    <cellStyle name="Normal 76" xfId="1793" xr:uid="{2A5B7C9B-8915-404A-9DE9-773290A461A4}"/>
    <cellStyle name="Normal 77" xfId="1813" xr:uid="{C1717E0C-9C32-41F9-B2DE-F97A17B2D741}"/>
    <cellStyle name="Normal 78" xfId="1800" xr:uid="{AF230CC6-A9E6-4E35-A7EB-46757E56A47F}"/>
    <cellStyle name="Normal 78 2" xfId="2197" xr:uid="{74C0079B-BA52-4348-AC8E-281C88DEE2CA}"/>
    <cellStyle name="Normal 78 2 2" xfId="4296" xr:uid="{96121EAC-E45F-4FAB-970E-9092FCE001E3}"/>
    <cellStyle name="Normal 78 2 3" xfId="6460" xr:uid="{9D8A3B6E-B99D-44F0-B914-4206BE85734B}"/>
    <cellStyle name="Normal 78 3" xfId="2507" xr:uid="{3C92EC72-CF16-48C6-856E-B344F496A8D3}"/>
    <cellStyle name="Normal 78 3 2" xfId="4604" xr:uid="{422D9BDB-DC36-4081-A354-FAF268AF93B2}"/>
    <cellStyle name="Normal 78 3 3" xfId="6768" xr:uid="{CC5DEC1F-04DE-438D-AB8C-C76B16FFC6C9}"/>
    <cellStyle name="Normal 78 4" xfId="2717" xr:uid="{385AD2D0-D27A-47A7-9665-DEF64E22533F}"/>
    <cellStyle name="Normal 78 4 2" xfId="4810" xr:uid="{A460B1E0-F4AB-46C0-8E9C-BE48AD96D4FA}"/>
    <cellStyle name="Normal 78 4 3" xfId="6974" xr:uid="{904D1414-EAE8-40A8-A6B0-5A8033DB837C}"/>
    <cellStyle name="Normal 78 5" xfId="2930" xr:uid="{B7BB6E61-FAB6-4E28-B8FF-F4F2AED5F276}"/>
    <cellStyle name="Normal 78 5 2" xfId="5015" xr:uid="{C783C943-7ACE-4AB7-B450-38F38AA3B9E7}"/>
    <cellStyle name="Normal 78 5 3" xfId="7179" xr:uid="{E2699C63-4C80-4C7E-9B54-EBB0F2C7D0CB}"/>
    <cellStyle name="Normal 78 6" xfId="3988" xr:uid="{DD20813A-02B0-4089-9EA9-C97E16F9B63E}"/>
    <cellStyle name="Normal 78 7" xfId="6137" xr:uid="{8693FC62-13F2-426D-B5AE-13EF4739E645}"/>
    <cellStyle name="Normal 79" xfId="1804" xr:uid="{5D218A13-BC0A-4EED-A113-C3657B32CB51}"/>
    <cellStyle name="Normal 8" xfId="147" xr:uid="{D81DFF86-3BEF-4487-BFDC-34D3975D11D0}"/>
    <cellStyle name="Normal 80" xfId="1819" xr:uid="{00A8F5CD-6C59-4955-9B38-DB4A39FD2C2E}"/>
    <cellStyle name="Normal 81" xfId="1827" xr:uid="{9C29D6D2-4C93-445B-8D99-9072168452B7}"/>
    <cellStyle name="Normal 81 2" xfId="2198" xr:uid="{EBDCD1B8-AE3D-4165-A97A-0CB45FF020AD}"/>
    <cellStyle name="Normal 81 2 2" xfId="4297" xr:uid="{19D26157-6C4A-4814-952A-1E721AAB31DD}"/>
    <cellStyle name="Normal 81 2 3" xfId="6461" xr:uid="{16288720-84A2-4680-9310-16DA9EC8505B}"/>
    <cellStyle name="Normal 81 3" xfId="2508" xr:uid="{83B89281-90E0-49F7-8EA0-B721D35FF473}"/>
    <cellStyle name="Normal 81 3 2" xfId="4605" xr:uid="{33A15D47-B55A-4B7D-8C06-CF664FD6CE87}"/>
    <cellStyle name="Normal 81 3 3" xfId="6769" xr:uid="{E8990CF8-7A9C-4674-8147-C60C5524BD22}"/>
    <cellStyle name="Normal 81 4" xfId="2718" xr:uid="{EFB1F171-90EF-44A7-8850-0D7AB0AEA502}"/>
    <cellStyle name="Normal 81 4 2" xfId="4811" xr:uid="{90FE6AFE-1C42-4E0B-BB44-F2CCD9345077}"/>
    <cellStyle name="Normal 81 4 3" xfId="6975" xr:uid="{0DE36535-D80F-4668-AEE7-F3C227284EB8}"/>
    <cellStyle name="Normal 81 5" xfId="2931" xr:uid="{D446CAB2-CA94-41ED-B8EA-2B77E279BC81}"/>
    <cellStyle name="Normal 81 5 2" xfId="5016" xr:uid="{D4D4E6C0-49CC-41DF-B3FD-C78ED03FA3D4}"/>
    <cellStyle name="Normal 81 5 3" xfId="7180" xr:uid="{D8F29EEA-D9AA-41ED-B157-BC882948D577}"/>
    <cellStyle name="Normal 81 6" xfId="3989" xr:uid="{F445C628-60E8-4D0E-8198-72F497520577}"/>
    <cellStyle name="Normal 81 7" xfId="6142" xr:uid="{66DB7595-A4DE-4A3E-9A24-88B64DA89A52}"/>
    <cellStyle name="Normal 82" xfId="1828" xr:uid="{D3D93F53-50D9-4038-B31B-3A55BF91EC4B}"/>
    <cellStyle name="Normal 82 2" xfId="2199" xr:uid="{CBD1C40A-683F-4502-99E2-C3A28064C230}"/>
    <cellStyle name="Normal 82 2 2" xfId="4298" xr:uid="{20222435-92C5-4402-8A63-50018AE39295}"/>
    <cellStyle name="Normal 82 2 3" xfId="6462" xr:uid="{D3072EA7-12E8-4D82-84AB-F7CDB947BCAA}"/>
    <cellStyle name="Normal 82 3" xfId="2509" xr:uid="{44ED61D4-B8E9-4C4C-A501-C2D746797560}"/>
    <cellStyle name="Normal 82 3 2" xfId="4606" xr:uid="{ED527107-2464-4B91-86DA-04D952A9DE3A}"/>
    <cellStyle name="Normal 82 3 3" xfId="6770" xr:uid="{ADDDBFD7-438B-4678-B3ED-4C4F2FF601F8}"/>
    <cellStyle name="Normal 82 4" xfId="2719" xr:uid="{2E7D2A8F-140C-40F5-9D11-5A8BCC139742}"/>
    <cellStyle name="Normal 82 4 2" xfId="4812" xr:uid="{3F0A2B82-0642-4D51-BD71-26D1081CE3A2}"/>
    <cellStyle name="Normal 82 4 3" xfId="6976" xr:uid="{05A64B2B-ECA8-4229-9BD3-72222AE3A64A}"/>
    <cellStyle name="Normal 82 5" xfId="2932" xr:uid="{32D179E8-62C5-4A78-A4F1-E99867A58E2F}"/>
    <cellStyle name="Normal 82 5 2" xfId="5017" xr:uid="{D46AD655-E4E4-4488-B11D-A54D8086306D}"/>
    <cellStyle name="Normal 82 5 3" xfId="7181" xr:uid="{7C6DB4C1-7641-4C8C-A7C6-6B0C767722BC}"/>
    <cellStyle name="Normal 82 6" xfId="3990" xr:uid="{01BD0367-8524-40BC-8B82-86F44AFE8AA3}"/>
    <cellStyle name="Normal 82 7" xfId="6143" xr:uid="{C41C3B13-162E-4995-9396-72B7A2E806EC}"/>
    <cellStyle name="Normal 83" xfId="1829" xr:uid="{491875F5-1B8B-4969-92A1-D5856076F42C}"/>
    <cellStyle name="Normal 83 2" xfId="2200" xr:uid="{419CCE1B-C9C9-48F3-8CA6-576043869C28}"/>
    <cellStyle name="Normal 83 2 2" xfId="4299" xr:uid="{B059E1BD-F052-4B13-8E08-C26423A0100D}"/>
    <cellStyle name="Normal 83 2 3" xfId="6463" xr:uid="{AF413586-1D91-488E-BFEA-B82E302FFDA7}"/>
    <cellStyle name="Normal 83 3" xfId="2510" xr:uid="{251CC796-6D22-412E-9630-71961A832CC4}"/>
    <cellStyle name="Normal 83 3 2" xfId="4607" xr:uid="{205FC001-B284-4678-B405-98D8B0050042}"/>
    <cellStyle name="Normal 83 3 3" xfId="6771" xr:uid="{D5EAE98C-00C6-4BE3-BC62-3338F2F060CB}"/>
    <cellStyle name="Normal 83 4" xfId="2720" xr:uid="{C0CB04E8-2E47-4582-9D4E-96EADC8115F9}"/>
    <cellStyle name="Normal 83 4 2" xfId="4813" xr:uid="{BD1147D1-FC37-4B67-A0C4-E9A12EC06D8D}"/>
    <cellStyle name="Normal 83 4 3" xfId="6977" xr:uid="{0A6940D3-98B0-4D12-B492-1E36D1D32EB1}"/>
    <cellStyle name="Normal 83 5" xfId="2933" xr:uid="{A167D9D7-F309-4F52-A0A1-5615BD78BB53}"/>
    <cellStyle name="Normal 83 5 2" xfId="5018" xr:uid="{D387D073-3703-457F-9442-650B5D5F3DCC}"/>
    <cellStyle name="Normal 83 5 3" xfId="7182" xr:uid="{A09835DB-F6DD-4CA6-873F-64F857A27590}"/>
    <cellStyle name="Normal 83 6" xfId="3991" xr:uid="{447CF6B0-942A-45B7-8680-81D7EF0045AA}"/>
    <cellStyle name="Normal 83 7" xfId="6144" xr:uid="{4914D547-7248-4713-8029-3E3B809145AF}"/>
    <cellStyle name="Normal 84" xfId="1830" xr:uid="{E9E0FC33-52D4-4BDC-A9C2-58518336F22C}"/>
    <cellStyle name="Normal 85" xfId="1838" xr:uid="{E4A9FCA4-0A8E-464F-9F24-8232C1AF2FD6}"/>
    <cellStyle name="Normal 86" xfId="1853" xr:uid="{A6E18B61-16AB-4D89-A012-73519D9BEE4B}"/>
    <cellStyle name="Normal 87" xfId="1854" xr:uid="{53C2C268-91F4-4882-B6F5-875A4E2C91CF}"/>
    <cellStyle name="Normal 88" xfId="1862" xr:uid="{1002039E-941D-4155-8704-A32941D7C389}"/>
    <cellStyle name="Normal 89" xfId="1870" xr:uid="{811C0A3F-AEB6-47DA-B07E-1A45170A9B54}"/>
    <cellStyle name="Normal 89 2" xfId="2201" xr:uid="{4500295F-E086-46BD-A8B5-CC53F5337292}"/>
    <cellStyle name="Normal 89 2 2" xfId="4300" xr:uid="{583814E2-E728-48DE-8BCE-884C3B95CAB5}"/>
    <cellStyle name="Normal 89 2 3" xfId="6464" xr:uid="{BC23B0A4-BCD5-44F6-AF34-053497BD463F}"/>
    <cellStyle name="Normal 89 3" xfId="2511" xr:uid="{AB0A72DC-968E-4B93-9C9D-0F6A0F80E363}"/>
    <cellStyle name="Normal 89 3 2" xfId="4608" xr:uid="{86D1591D-B866-49DF-89CC-8E80E7A17AC4}"/>
    <cellStyle name="Normal 89 3 3" xfId="6772" xr:uid="{409B1052-E04C-4D55-8DEC-BBC5B8BF9483}"/>
    <cellStyle name="Normal 89 4" xfId="2721" xr:uid="{C2859E69-8DEA-4A37-BB7C-1440D4C5C458}"/>
    <cellStyle name="Normal 89 4 2" xfId="4814" xr:uid="{62EBFEDF-8ECB-4261-8C30-DDEDFAAFFD67}"/>
    <cellStyle name="Normal 89 4 3" xfId="6978" xr:uid="{E1E32D62-B042-4330-9078-1AC4713B29C7}"/>
    <cellStyle name="Normal 89 5" xfId="2934" xr:uid="{6104633A-DFFC-43FD-9E21-95868680EFCB}"/>
    <cellStyle name="Normal 89 5 2" xfId="5019" xr:uid="{ED0C73F5-91C2-4B5A-92FE-B9C0FE018A89}"/>
    <cellStyle name="Normal 89 5 3" xfId="7183" xr:uid="{74F47B2D-4777-4685-B7F4-157036B96EE2}"/>
    <cellStyle name="Normal 89 6" xfId="3992" xr:uid="{6167CEAE-F8CB-4F87-ADF3-899F88E678AF}"/>
    <cellStyle name="Normal 89 7" xfId="6150" xr:uid="{BF52242F-308D-43B1-A1A5-A301A5D32C3E}"/>
    <cellStyle name="Normal 9" xfId="110" xr:uid="{68D646E7-8071-4BC9-8FDB-4A264D5A6838}"/>
    <cellStyle name="Normal 90" xfId="1871" xr:uid="{64AA979B-B347-4A63-B2C3-2B090F5401D1}"/>
    <cellStyle name="Normal 91" xfId="1879" xr:uid="{2A32597A-5C81-4CB9-ACDA-2F2A1B7D56BA}"/>
    <cellStyle name="Normal 92" xfId="1887" xr:uid="{C2796D37-7621-471F-9E00-50C46C110EF5}"/>
    <cellStyle name="Normal 92 2" xfId="2202" xr:uid="{FB23FDAB-7FC2-45F9-A21D-56C5AECD2082}"/>
    <cellStyle name="Normal 92 2 2" xfId="4301" xr:uid="{AA89C1AF-A15D-495E-BCA8-C8A6C7064730}"/>
    <cellStyle name="Normal 92 2 3" xfId="6465" xr:uid="{3153D6AF-69D3-491B-BC15-F747C3D6AF1E}"/>
    <cellStyle name="Normal 92 3" xfId="2512" xr:uid="{79D4E31C-EE47-4883-A074-9DABDE9CBB38}"/>
    <cellStyle name="Normal 92 3 2" xfId="4609" xr:uid="{CE86B258-1DE6-49BA-A4EA-ACD8FC2B8661}"/>
    <cellStyle name="Normal 92 3 3" xfId="6773" xr:uid="{FEC62024-C4B7-448B-BC16-32957AF0998E}"/>
    <cellStyle name="Normal 92 4" xfId="2722" xr:uid="{BF50D837-5B6E-45C4-8CB0-D34EAB395E08}"/>
    <cellStyle name="Normal 92 4 2" xfId="4815" xr:uid="{8E85A031-73ED-4E23-9536-D028B2F51841}"/>
    <cellStyle name="Normal 92 4 3" xfId="6979" xr:uid="{17E0CD10-EF67-4E7C-8520-BB1B42E317DB}"/>
    <cellStyle name="Normal 92 5" xfId="2935" xr:uid="{9641E49C-B08B-4732-AF61-1015A9EFA013}"/>
    <cellStyle name="Normal 92 5 2" xfId="5020" xr:uid="{26CCC1D5-6A21-4EEB-8D6E-5829D1DE5B25}"/>
    <cellStyle name="Normal 92 5 3" xfId="7184" xr:uid="{5A307319-E0C4-4D34-B9E0-3AA6F7997716}"/>
    <cellStyle name="Normal 92 6" xfId="3993" xr:uid="{47954D87-B6B3-4DF1-87E2-5B2C91FE597D}"/>
    <cellStyle name="Normal 92 7" xfId="6156" xr:uid="{3EC67874-6C6F-4CEF-91D4-D6A2E0C4756A}"/>
    <cellStyle name="Normal 93" xfId="1888" xr:uid="{B6F95687-B64F-4156-B2CB-F6BD70EEC3D7}"/>
    <cellStyle name="Normal 93 2" xfId="2203" xr:uid="{DB37D2A6-360E-4DEC-BA5D-C8C90204498C}"/>
    <cellStyle name="Normal 93 2 2" xfId="4302" xr:uid="{8D2F96A1-C87F-4514-8F43-D21BD9F73FF8}"/>
    <cellStyle name="Normal 93 2 3" xfId="6466" xr:uid="{32E41AEE-1DC1-41FE-89B5-E2FA589979AD}"/>
    <cellStyle name="Normal 93 3" xfId="2513" xr:uid="{E0811C6A-C21C-4050-AC1D-428A68F2D53A}"/>
    <cellStyle name="Normal 93 3 2" xfId="4610" xr:uid="{D292EFF1-A700-47A9-A9B0-60709CFE7DF0}"/>
    <cellStyle name="Normal 93 3 3" xfId="6774" xr:uid="{8031628A-EF0E-4DAE-A2FD-803B1F309123}"/>
    <cellStyle name="Normal 93 4" xfId="2723" xr:uid="{EF76EAE9-0016-4B9A-A36B-2E52400D03AD}"/>
    <cellStyle name="Normal 93 4 2" xfId="4816" xr:uid="{9544DA23-FF56-4608-AA6F-57FEBB28CB1D}"/>
    <cellStyle name="Normal 93 4 3" xfId="6980" xr:uid="{E41D9E49-8C56-468B-8F4E-58650C129BD0}"/>
    <cellStyle name="Normal 93 5" xfId="2936" xr:uid="{C9DF06C2-06C4-4933-B80D-2D934430F410}"/>
    <cellStyle name="Normal 93 5 2" xfId="5021" xr:uid="{5DDF9213-B465-438D-B356-A02BBC337C38}"/>
    <cellStyle name="Normal 93 5 3" xfId="7185" xr:uid="{BFE2C504-2CBC-42E6-9068-5F695D0C002D}"/>
    <cellStyle name="Normal 93 6" xfId="3994" xr:uid="{5C3EF4CB-5D32-4302-B158-62A61752EF81}"/>
    <cellStyle name="Normal 93 7" xfId="6157" xr:uid="{91B37750-1D4A-42E0-9BE3-A1AE58CB03F4}"/>
    <cellStyle name="Normal 94" xfId="1889" xr:uid="{37EDBF10-BC7F-4572-9550-91B97147FB3F}"/>
    <cellStyle name="Normal 95" xfId="1890" xr:uid="{D3FCB6FC-9058-45A5-9185-E1BB2C07A846}"/>
    <cellStyle name="Normal 95 2" xfId="2204" xr:uid="{5879828C-E179-4557-9B14-027158D8F221}"/>
    <cellStyle name="Normal 95 2 2" xfId="4303" xr:uid="{7D24CA01-362E-4BCB-87B7-6C1D6AB285DE}"/>
    <cellStyle name="Normal 95 2 3" xfId="6467" xr:uid="{6EAFFDEC-5E32-4BE9-B72D-276DB32CA455}"/>
    <cellStyle name="Normal 95 3" xfId="2514" xr:uid="{39BDAA38-94BF-4E74-A8DC-3980F8FE9B6E}"/>
    <cellStyle name="Normal 95 3 2" xfId="4611" xr:uid="{DF781372-4F8F-49E5-ACD1-5F8AB78DE749}"/>
    <cellStyle name="Normal 95 3 3" xfId="6775" xr:uid="{7D135C52-37DD-490A-B52D-ABEF56D28230}"/>
    <cellStyle name="Normal 95 4" xfId="2724" xr:uid="{4DFCC0E4-4B0D-49F2-87E3-0882E55D2638}"/>
    <cellStyle name="Normal 95 4 2" xfId="4817" xr:uid="{42C8F1BC-C851-4843-A758-34B87EB413F3}"/>
    <cellStyle name="Normal 95 4 3" xfId="6981" xr:uid="{986B7279-B18F-41D9-BCD3-5CC1A1A3758A}"/>
    <cellStyle name="Normal 95 5" xfId="2937" xr:uid="{CABC2212-3100-47B1-A5BF-611C31971D62}"/>
    <cellStyle name="Normal 95 5 2" xfId="5022" xr:uid="{4EC70495-5D91-4A6E-AB03-BB074BA3221B}"/>
    <cellStyle name="Normal 95 5 3" xfId="7186" xr:uid="{B01D50A3-89E9-454F-AB53-F0D17626673F}"/>
    <cellStyle name="Normal 95 6" xfId="3995" xr:uid="{A5A33E64-9F87-48CF-BE88-319FBAAE8BD1}"/>
    <cellStyle name="Normal 95 7" xfId="6158" xr:uid="{38EB0E86-41CA-4D58-82D4-C2E742DF6236}"/>
    <cellStyle name="Normal 96" xfId="1891" xr:uid="{4CFD334E-C8E5-45F7-AB2F-8D10354F4E8A}"/>
    <cellStyle name="Normal 96 2" xfId="2205" xr:uid="{75C97B23-9727-4DD5-9AE9-F648358AAA4C}"/>
    <cellStyle name="Normal 96 2 2" xfId="4304" xr:uid="{1F0E6A4E-7821-4F04-A6DD-026B8843DABE}"/>
    <cellStyle name="Normal 96 2 3" xfId="6468" xr:uid="{3E7EE883-F9F6-4428-B4BD-D7B28816F1C5}"/>
    <cellStyle name="Normal 96 3" xfId="2515" xr:uid="{633F11B2-37C8-4308-BD02-F41A0926288D}"/>
    <cellStyle name="Normal 96 3 2" xfId="4612" xr:uid="{6DA33889-CCEE-47AA-9848-708736773935}"/>
    <cellStyle name="Normal 96 3 3" xfId="6776" xr:uid="{77F30C39-E9CA-4483-82F2-A1EE8BC17307}"/>
    <cellStyle name="Normal 96 4" xfId="2725" xr:uid="{49242E3B-5672-4850-902B-A993854C1653}"/>
    <cellStyle name="Normal 96 4 2" xfId="4818" xr:uid="{706E5CD3-B3AF-49F4-98D5-751259F1A1C9}"/>
    <cellStyle name="Normal 96 4 3" xfId="6982" xr:uid="{A943A1AE-4241-4A74-B03D-C17DE49D8ABD}"/>
    <cellStyle name="Normal 96 5" xfId="2938" xr:uid="{9E047AED-6E4D-46FD-B5A1-2FF58B553A99}"/>
    <cellStyle name="Normal 96 5 2" xfId="5023" xr:uid="{4720329F-27E6-4727-A567-5BE3B305A888}"/>
    <cellStyle name="Normal 96 5 3" xfId="7187" xr:uid="{E1A0C86A-03FF-4E9D-A204-96B0CA669E8D}"/>
    <cellStyle name="Normal 96 6" xfId="3996" xr:uid="{C5C3E822-BBBF-42EF-BC65-CD644B8BDA5F}"/>
    <cellStyle name="Normal 96 7" xfId="6159" xr:uid="{1D944ED0-4EAD-4FBE-8D74-9B8F859314E8}"/>
    <cellStyle name="Normal 97" xfId="1892" xr:uid="{675DAE87-8B7D-4CA8-AFD0-30462B2E128F}"/>
    <cellStyle name="Normal 97 2" xfId="2206" xr:uid="{C6C82061-C471-4D32-82C2-00C87B5BD221}"/>
    <cellStyle name="Normal 97 2 2" xfId="4305" xr:uid="{82F7BF2C-E6B1-44E0-9675-8B99995FA714}"/>
    <cellStyle name="Normal 97 2 3" xfId="6469" xr:uid="{92805761-F2E6-43DA-9880-C291CF712B91}"/>
    <cellStyle name="Normal 97 3" xfId="2516" xr:uid="{C7CFF32A-832A-44A0-BC3F-277399750673}"/>
    <cellStyle name="Normal 97 3 2" xfId="4613" xr:uid="{DE28F7B2-ABEF-4CA4-92AE-B8854B1D1598}"/>
    <cellStyle name="Normal 97 3 3" xfId="6777" xr:uid="{D2524C17-0C1E-4D56-B434-E2FFC55A1809}"/>
    <cellStyle name="Normal 97 4" xfId="2726" xr:uid="{19627D46-F51E-44CD-A0DE-AC4DA120F27B}"/>
    <cellStyle name="Normal 97 4 2" xfId="4819" xr:uid="{9A4A74E3-F53B-45DB-8440-4B1925720C5B}"/>
    <cellStyle name="Normal 97 4 3" xfId="6983" xr:uid="{F52A54EB-1327-470D-9B34-B45AE2E107A2}"/>
    <cellStyle name="Normal 97 5" xfId="2939" xr:uid="{A838782E-5E0E-4D78-8491-F507533C7C74}"/>
    <cellStyle name="Normal 97 5 2" xfId="5024" xr:uid="{5359FB19-3138-466B-91F0-F296BA8E9A95}"/>
    <cellStyle name="Normal 97 5 3" xfId="7188" xr:uid="{B6D4117B-3305-4276-924E-042E8C0EE8E7}"/>
    <cellStyle name="Normal 97 6" xfId="3997" xr:uid="{9B5216C0-0130-4421-A3D3-1EE3C243C821}"/>
    <cellStyle name="Normal 97 7" xfId="6160" xr:uid="{85F382F7-4240-4178-B72D-C6A25F2BEFBF}"/>
    <cellStyle name="Normal 98" xfId="1893" xr:uid="{EE2142F0-947C-4161-A6CB-8098F005EEF0}"/>
    <cellStyle name="Normal 98 2" xfId="2207" xr:uid="{3457C58F-7F6C-462B-BF2A-B4718365619B}"/>
    <cellStyle name="Normal 98 2 2" xfId="4306" xr:uid="{103B1585-4E5B-42E6-AFFF-BE29BBC6843D}"/>
    <cellStyle name="Normal 98 2 3" xfId="6470" xr:uid="{7F1475B0-2605-4963-B4F6-0589F635B191}"/>
    <cellStyle name="Normal 98 3" xfId="2517" xr:uid="{5DE3C2A6-FD21-47A6-8771-8716DE8B0AC6}"/>
    <cellStyle name="Normal 98 3 2" xfId="4614" xr:uid="{2D448ACC-C42A-43B1-AC72-6AD711001F79}"/>
    <cellStyle name="Normal 98 3 3" xfId="6778" xr:uid="{9B556C1E-A4F0-48AD-A526-F5334E86C1AA}"/>
    <cellStyle name="Normal 98 4" xfId="2727" xr:uid="{7570E73C-12BB-4CDF-BFC1-B23C4C549D78}"/>
    <cellStyle name="Normal 98 4 2" xfId="4820" xr:uid="{5FB69037-8A93-4A3C-A93D-17A0254A687C}"/>
    <cellStyle name="Normal 98 4 3" xfId="6984" xr:uid="{1E3389D6-0776-44F9-A7E6-40F87A406A33}"/>
    <cellStyle name="Normal 98 5" xfId="2940" xr:uid="{2FAB9C9C-502F-4BF5-A398-80CD404A90C9}"/>
    <cellStyle name="Normal 98 5 2" xfId="5025" xr:uid="{DFEEE098-B2F1-4939-A7A2-13D3F8B7732B}"/>
    <cellStyle name="Normal 98 5 3" xfId="7189" xr:uid="{C1982C68-2D8B-49F7-BAEA-63D10E5ABD1E}"/>
    <cellStyle name="Normal 98 6" xfId="3998" xr:uid="{37AD1BBD-A7A6-4759-9B9B-AF1BE1DC52D1}"/>
    <cellStyle name="Normal 98 7" xfId="6161" xr:uid="{52D59299-BD24-4951-B078-03F0FBD677DF}"/>
    <cellStyle name="Normal 99" xfId="1895" xr:uid="{A2FF3743-A3F7-4D94-B462-539F40C37FF3}"/>
    <cellStyle name="Normal_ERNT TFI-POD Q3-2010_HR_FINAL" xfId="6" xr:uid="{295CB827-88FE-4E95-B4EC-FE65DCC1B404}"/>
    <cellStyle name="Note 2" xfId="148" xr:uid="{159089E7-2B14-41DE-8EAA-9B991E988BC2}"/>
    <cellStyle name="Note 2 2" xfId="390" xr:uid="{C45E5FCB-97C5-4EE9-BB94-B61504FF2090}"/>
    <cellStyle name="Note 2 3" xfId="510" xr:uid="{222E8D9D-60D2-4FAC-BDF4-3D1B12C0958A}"/>
    <cellStyle name="Note 3" xfId="437" xr:uid="{AE3045C9-A334-4D38-8445-B7BE8AF537E3}"/>
    <cellStyle name="Note 4" xfId="2963" xr:uid="{77A8B1DC-4E44-4C98-AD7E-F3B1FF84E22A}"/>
    <cellStyle name="Note 5" xfId="47" xr:uid="{6C81B369-F74C-49F9-9F94-D7ECE1990463}"/>
    <cellStyle name="Obično_Knjiga2" xfId="149" xr:uid="{D018117D-06F7-4AFC-BEB2-3BAC163E2F0C}"/>
    <cellStyle name="Output 2" xfId="150" xr:uid="{07C9FD92-40AB-439B-8F02-3F742E13F2C0}"/>
    <cellStyle name="Output 2 2" xfId="391" xr:uid="{83191B4D-EC69-45A7-B756-574AFFFB191E}"/>
    <cellStyle name="Output 3" xfId="438" xr:uid="{370C5C30-480F-47AB-A986-4A2CD85DE6F2}"/>
    <cellStyle name="Output 4" xfId="2964" xr:uid="{9266BA66-F179-4A3E-9A43-D15CF28E2365}"/>
    <cellStyle name="Output 5" xfId="48" xr:uid="{99F5D3A1-7D53-49F2-8D06-8936AB512DD2}"/>
    <cellStyle name="Percent [2]" xfId="152" xr:uid="{71670911-93CF-4E44-906A-B7E42962F2A2}"/>
    <cellStyle name="Percent [2] 2" xfId="511" xr:uid="{73AA8992-F11E-49BB-A79D-3068322B4DA3}"/>
    <cellStyle name="Percent 10" xfId="337" xr:uid="{607C3DAC-5766-4919-BF27-E69CBECBBD6C}"/>
    <cellStyle name="Percent 11" xfId="340" xr:uid="{2039F7FC-2B22-45ED-B87A-A407BB3043A5}"/>
    <cellStyle name="Percent 12" xfId="350" xr:uid="{A989A81A-484F-45A9-AEE4-AEB5D1310C18}"/>
    <cellStyle name="Percent 13" xfId="363" xr:uid="{F3080F31-AA6A-4E68-B5B5-BB565CE40C46}"/>
    <cellStyle name="Percent 14" xfId="366" xr:uid="{2C555263-26C0-46CB-B754-B7EFCD4220EC}"/>
    <cellStyle name="Percent 15" xfId="355" xr:uid="{96F6BE47-2C3C-40E4-B152-3BDAA6C70EF1}"/>
    <cellStyle name="Percent 16" xfId="369" xr:uid="{B313DCEE-B651-4B6C-908D-B7A4E691AD24}"/>
    <cellStyle name="Percent 17" xfId="368" xr:uid="{B5117336-B70B-44C2-BD50-2F46D734D240}"/>
    <cellStyle name="Percent 18" xfId="425" xr:uid="{18C7E7BC-7118-40D8-A43C-BB23B8D038D1}"/>
    <cellStyle name="Percent 19" xfId="422" xr:uid="{32D752FD-0718-40EE-AD85-F1B0CBA2CBCD}"/>
    <cellStyle name="Percent 2" xfId="94" xr:uid="{698760B0-97C0-4D32-8431-AAE3127A6B37}"/>
    <cellStyle name="Percent 2 2" xfId="151" xr:uid="{16CF880C-B083-4C40-8630-7000C16D7A04}"/>
    <cellStyle name="Percent 2 3" xfId="500" xr:uid="{B8487983-F996-408C-A1A5-FFD5ACE2620C}"/>
    <cellStyle name="Percent 20" xfId="405" xr:uid="{6F851A28-99DA-4F8A-89FE-E345E5A44D5B}"/>
    <cellStyle name="Percent 21" xfId="487" xr:uid="{C8F3747C-C32A-4544-8474-B341AE9752F8}"/>
    <cellStyle name="Percent 22" xfId="418" xr:uid="{8947F27B-DDCD-4E35-B6B8-EBCFDD111089}"/>
    <cellStyle name="Percent 23" xfId="486" xr:uid="{8CF350B4-3228-4FC6-872C-4A91E46FF294}"/>
    <cellStyle name="Percent 24" xfId="598" xr:uid="{4B972477-6A2B-4D17-819A-D7773F116EF1}"/>
    <cellStyle name="Percent 25" xfId="584" xr:uid="{F09F6401-7ED3-4A9E-A0E6-4C1FB09C9402}"/>
    <cellStyle name="Percent 26" xfId="409" xr:uid="{F4D9F630-C436-4B93-8335-B4B46CB98B5D}"/>
    <cellStyle name="Percent 27" xfId="412" xr:uid="{6ABA6D3F-62B6-4A3C-B7F7-5B39AEE9BACB}"/>
    <cellStyle name="Percent 28" xfId="600" xr:uid="{219251ED-835A-43D9-B32D-1E6E527139F7}"/>
    <cellStyle name="Percent 29" xfId="414" xr:uid="{6FE8E13F-6B08-47E3-987D-B55CFBC288BC}"/>
    <cellStyle name="Percent 3" xfId="248" xr:uid="{2AB984DD-30F7-45C5-8BE8-4E2F78660916}"/>
    <cellStyle name="Percent 3 2" xfId="532" xr:uid="{7D4DB3E7-359A-4937-82C0-58AFE552EB32}"/>
    <cellStyle name="Percent 30" xfId="620" xr:uid="{41640734-902A-48D1-B7A2-1CF513652794}"/>
    <cellStyle name="Percent 31" xfId="633" xr:uid="{0174690B-C811-48DE-8D70-E0CA09037B0B}"/>
    <cellStyle name="Percent 32" xfId="673" xr:uid="{D82D54B6-C794-405D-98E6-9D592247FEC5}"/>
    <cellStyle name="Percent 33" xfId="753" xr:uid="{EE8A3DBA-72D5-4FE4-9764-FA22F3845C8A}"/>
    <cellStyle name="Percent 34" xfId="1076" xr:uid="{47301A70-8A7B-4EB9-9A19-C4ED26D86FBE}"/>
    <cellStyle name="Percent 35" xfId="1137" xr:uid="{23DB0DEE-F6CA-4028-A8EC-9CD6D42BB15C}"/>
    <cellStyle name="Percent 36" xfId="1086" xr:uid="{7C67FDC9-2058-499B-A925-ECAF5885C45D}"/>
    <cellStyle name="Percent 37" xfId="1072" xr:uid="{E9C9E2CE-ED1D-4265-9EB2-148A6ECA5FA1}"/>
    <cellStyle name="Percent 38" xfId="1073" xr:uid="{D761E844-4BB2-4BDA-B497-5B23764F26C7}"/>
    <cellStyle name="Percent 39" xfId="1385" xr:uid="{2650438A-43FD-4061-B085-6D66F29CB838}"/>
    <cellStyle name="Percent 4" xfId="329" xr:uid="{04B818B5-6FCD-4EEA-BECF-DCBE459847B4}"/>
    <cellStyle name="Percent 40" xfId="1450" xr:uid="{26EC7F6B-CA56-4D3C-8D0F-E452C5A68704}"/>
    <cellStyle name="Percent 41" xfId="1905" xr:uid="{A370694A-1D00-48FE-BD95-1AC75E0C143D}"/>
    <cellStyle name="Percent 42" xfId="1902" xr:uid="{B560017A-E03D-42C5-B563-D4921C57F40F}"/>
    <cellStyle name="Percent 43" xfId="2215" xr:uid="{FFE16CAB-F3C4-4C17-B35C-947A7FB62B0E}"/>
    <cellStyle name="Percent 44" xfId="2525" xr:uid="{D721398A-15E3-44D5-B27E-5A811E9A4F49}"/>
    <cellStyle name="Percent 45" xfId="2522" xr:uid="{E7DC6C71-46F1-4E15-82FF-014C64B29AF9}"/>
    <cellStyle name="Percent 46" xfId="2736" xr:uid="{84A30759-F5BA-45A3-83C5-146922A27DD1}"/>
    <cellStyle name="Percent 47" xfId="2731" xr:uid="{C4935320-DB8B-41A5-87D5-CBEE4B13B798}"/>
    <cellStyle name="Percent 48" xfId="2772" xr:uid="{C49B2A7C-A31E-4F93-9D66-03111C57FA0E}"/>
    <cellStyle name="Percent 49" xfId="2733" xr:uid="{6B937D6E-6312-4419-A7FE-A7A1D144919C}"/>
    <cellStyle name="Percent 5" xfId="324" xr:uid="{2B65F381-5A4A-44F6-AE54-81A37DCB99CF}"/>
    <cellStyle name="Percent 50" xfId="2943" xr:uid="{4A1D8C06-93F9-4BE4-85DD-B0B6164B6653}"/>
    <cellStyle name="Percent 51" xfId="5120" xr:uid="{CA12D0A3-5927-4B09-9811-1C002C4D4B6F}"/>
    <cellStyle name="Percent 6" xfId="328" xr:uid="{771B6E1F-ECDA-4DA5-BE63-57333823FFDF}"/>
    <cellStyle name="Percent 7" xfId="325" xr:uid="{FE81E701-8AE9-4E3A-A28A-F6A356D39A02}"/>
    <cellStyle name="Percent 8" xfId="327" xr:uid="{44A97893-E885-4AE2-9F1A-48D462F38216}"/>
    <cellStyle name="Percent 9" xfId="326" xr:uid="{9E3688D1-1C54-46EF-AD99-3E05AD6DFD90}"/>
    <cellStyle name="SAPBEXaggData" xfId="49" xr:uid="{960D26F2-03A5-411D-BBE6-9218E5C5742B}"/>
    <cellStyle name="SAPBEXaggData 2" xfId="105" xr:uid="{29EB8961-049D-4424-AC0E-4746768167BA}"/>
    <cellStyle name="SAPBEXaggData 3" xfId="252" xr:uid="{148F51F5-4FD2-47AA-B5DB-3F3A1F8646FF}"/>
    <cellStyle name="SAPBEXaggData 4" xfId="153" xr:uid="{36E1EA23-E00F-4D98-A201-82B78E72334D}"/>
    <cellStyle name="SAPBEXaggData_BS GFI9 1306A PA2" xfId="154" xr:uid="{225D50C5-29AA-4CDD-ACEA-E79272B602AE}"/>
    <cellStyle name="SAPBEXaggDataEmph" xfId="50" xr:uid="{967027F0-66CA-4291-928E-40143C16CF40}"/>
    <cellStyle name="SAPBEXaggDataEmph 2" xfId="156" xr:uid="{53BCFACF-124A-4D93-9251-12B36E50B10B}"/>
    <cellStyle name="SAPBEXaggDataEmph 3" xfId="155" xr:uid="{279122A1-430C-4D85-9A40-608B3111912A}"/>
    <cellStyle name="SAPBEXaggDataEmph_MRIS 1308A" xfId="157" xr:uid="{D82E982B-63FB-44A0-AAD6-A9BD67DEE5FD}"/>
    <cellStyle name="SAPBEXaggItem" xfId="51" xr:uid="{F6A1A632-E01B-468F-AABC-E1FD8320AEB2}"/>
    <cellStyle name="SAPBEXaggItem 2" xfId="102" xr:uid="{FF67E56D-FB57-4085-A278-F4CE460FCD99}"/>
    <cellStyle name="SAPBEXaggItem 3" xfId="253" xr:uid="{B942598B-A5EA-4909-9A12-570F46283B60}"/>
    <cellStyle name="SAPBEXaggItem 4" xfId="158" xr:uid="{7A3C3D10-BDFB-4439-B4AC-76B29517777C}"/>
    <cellStyle name="SAPBEXaggItem_BS GFI9 1306A PA2" xfId="159" xr:uid="{2CE645CE-6A91-416B-B632-027C039E0E1B}"/>
    <cellStyle name="SAPBEXaggItemX" xfId="52" xr:uid="{CABE3D61-3201-45F0-99BD-D10A0462D2B0}"/>
    <cellStyle name="SAPBEXaggItemX 2" xfId="160" xr:uid="{18202477-64E8-4871-9C04-BF72A2F5B1E9}"/>
    <cellStyle name="SAPBEXaggItemX 2 2" xfId="439" xr:uid="{78F91228-DCC6-4E75-92E9-EA6F6D9B0B4F}"/>
    <cellStyle name="SAPBEXaggItemX 2 3" xfId="513" xr:uid="{1038FDAB-4A1E-4FCE-89F4-1FDB923620E0}"/>
    <cellStyle name="SAPBEXchaText" xfId="53" xr:uid="{92D87783-831D-4720-A743-B4B0733436A3}"/>
    <cellStyle name="SAPBEXchaText 2" xfId="100" xr:uid="{ED9BF1E5-BCDA-4A40-8F45-97C2BD8CA87B}"/>
    <cellStyle name="SAPBEXchaText 3" xfId="254" xr:uid="{1A8EA13F-4F69-4C6A-93ED-0A6C50F3DF90}"/>
    <cellStyle name="SAPBEXchaText 4" xfId="161" xr:uid="{6241925D-022B-44D0-8315-4AF259651EA1}"/>
    <cellStyle name="SAPBEXchaText_BS GFI9 1306A PA2" xfId="162" xr:uid="{9D80D9F9-4F6F-4BC8-86AD-FFFB6FD090DB}"/>
    <cellStyle name="SAPBEXexcBad7" xfId="54" xr:uid="{79793B81-1B14-4F9C-A4FC-DFB9A5173943}"/>
    <cellStyle name="SAPBEXexcBad7 2" xfId="164" xr:uid="{D68AF4E7-E514-45D4-8BD8-FD92AA178FB0}"/>
    <cellStyle name="SAPBEXexcBad7 3" xfId="255" xr:uid="{CCC793FA-698C-4B08-BB7F-AF5F1567A6F1}"/>
    <cellStyle name="SAPBEXexcBad7 4" xfId="163" xr:uid="{F49E99CE-54EB-48C9-B706-93549C9452F8}"/>
    <cellStyle name="SAPBEXexcBad7_BS GFI9 1306A PA2" xfId="165" xr:uid="{FABFC8A7-73C2-47B5-93F9-9ACFD242B404}"/>
    <cellStyle name="SAPBEXexcBad8" xfId="55" xr:uid="{89ECD361-679F-40D2-A017-9F07C2C78424}"/>
    <cellStyle name="SAPBEXexcBad8 2" xfId="167" xr:uid="{81EAA05E-70FF-4116-BE64-90BFB0F5A0A8}"/>
    <cellStyle name="SAPBEXexcBad8 3" xfId="256" xr:uid="{5F6675CC-F492-47E1-8C2D-F626A273A2F8}"/>
    <cellStyle name="SAPBEXexcBad8 4" xfId="166" xr:uid="{635FFD70-F548-453B-9052-55AEF8EF7444}"/>
    <cellStyle name="SAPBEXexcBad8_BS GFI9 1306A PA2" xfId="168" xr:uid="{88A89A6B-A7A7-47D7-ADA8-235118D1C7B1}"/>
    <cellStyle name="SAPBEXexcBad9" xfId="56" xr:uid="{B1B5957D-690B-4F69-B6EB-26C76F91D4CC}"/>
    <cellStyle name="SAPBEXexcBad9 2" xfId="170" xr:uid="{8848B1FF-2B34-4B39-843D-411A80B1D766}"/>
    <cellStyle name="SAPBEXexcBad9 3" xfId="257" xr:uid="{5B75E60E-ACDE-41F5-A364-F5AB4FF4AF1B}"/>
    <cellStyle name="SAPBEXexcBad9 4" xfId="169" xr:uid="{7C1DF57D-1D80-4DD6-B690-67E282BDE0CD}"/>
    <cellStyle name="SAPBEXexcBad9_BS GFI9 1306A PA2" xfId="171" xr:uid="{21C3F778-A2B1-4F8C-B547-344DFC42B3AA}"/>
    <cellStyle name="SAPBEXexcCritical4" xfId="57" xr:uid="{77A54EBC-5C91-4A3C-BC43-AF7D1909337B}"/>
    <cellStyle name="SAPBEXexcCritical4 2" xfId="173" xr:uid="{E4933E46-F04C-41F1-8023-EEA0236C5E42}"/>
    <cellStyle name="SAPBEXexcCritical4 3" xfId="258" xr:uid="{C15D83A6-DF22-4109-B1E6-DD470FEAF186}"/>
    <cellStyle name="SAPBEXexcCritical4 4" xfId="172" xr:uid="{87605148-8A29-4AF1-B4BD-72DF5A5A7065}"/>
    <cellStyle name="SAPBEXexcCritical4_BS GFI9 1306A PA2" xfId="174" xr:uid="{0906F63B-EC8E-4D07-8531-B04A3F848953}"/>
    <cellStyle name="SAPBEXexcCritical5" xfId="58" xr:uid="{6D98B427-768D-4437-A80A-483A8CC68637}"/>
    <cellStyle name="SAPBEXexcCritical5 2" xfId="176" xr:uid="{69FB4E17-67F3-4017-8E62-9EB09900CF06}"/>
    <cellStyle name="SAPBEXexcCritical5 3" xfId="259" xr:uid="{34C2FEC8-7F20-459A-B73A-CC4670244F73}"/>
    <cellStyle name="SAPBEXexcCritical5 4" xfId="175" xr:uid="{6E3BD4BB-9D7F-4A55-85EE-6713533F46B4}"/>
    <cellStyle name="SAPBEXexcCritical5_BS GFI9 1306A PA2" xfId="177" xr:uid="{55202B0B-F042-4167-8203-AD4C278FBFC0}"/>
    <cellStyle name="SAPBEXexcCritical6" xfId="59" xr:uid="{EA185681-0186-46C2-A697-75331C7F4983}"/>
    <cellStyle name="SAPBEXexcCritical6 2" xfId="179" xr:uid="{7F2B4F9A-C67B-4745-BB5C-3E9C073CA87F}"/>
    <cellStyle name="SAPBEXexcCritical6 3" xfId="260" xr:uid="{C18AEC18-7B16-445C-8C54-59C776A0E644}"/>
    <cellStyle name="SAPBEXexcCritical6 4" xfId="178" xr:uid="{BBE002A0-3802-43D2-91EC-599BC9FB44DB}"/>
    <cellStyle name="SAPBEXexcCritical6_BS GFI9 1306A PA2" xfId="180" xr:uid="{C9714EC1-4E45-4F0F-905F-E155960D32F9}"/>
    <cellStyle name="SAPBEXexcGood1" xfId="60" xr:uid="{6B9B99FE-3CA2-4201-A501-57379D2DFA41}"/>
    <cellStyle name="SAPBEXexcGood1 2" xfId="182" xr:uid="{9ADB5E11-8C67-45F5-9FF9-E2276DA52B17}"/>
    <cellStyle name="SAPBEXexcGood1 3" xfId="261" xr:uid="{598207C5-BB1A-41F7-81FD-0C4D470070C7}"/>
    <cellStyle name="SAPBEXexcGood1 4" xfId="181" xr:uid="{7F53CDC1-1DEB-418A-A50F-6A714E7AE5DF}"/>
    <cellStyle name="SAPBEXexcGood1_BS GFI9 1306A PA2" xfId="183" xr:uid="{DC148660-9F05-4E52-87F8-03062C56A2B7}"/>
    <cellStyle name="SAPBEXexcGood2" xfId="61" xr:uid="{DFF5C301-B435-4FA6-80ED-97A941F8B2C6}"/>
    <cellStyle name="SAPBEXexcGood2 2" xfId="185" xr:uid="{6F750DED-0A21-40A9-B61F-F1228C02EE31}"/>
    <cellStyle name="SAPBEXexcGood2 3" xfId="262" xr:uid="{2A1AF6C1-C065-4418-86E2-2BD4E66376B1}"/>
    <cellStyle name="SAPBEXexcGood2 4" xfId="184" xr:uid="{01A5F0C9-EE13-441E-B46F-DE936F735123}"/>
    <cellStyle name="SAPBEXexcGood2_BS GFI9 1306A PA2" xfId="186" xr:uid="{97E97AF4-A4F9-4A19-85A2-5158D5B6DFFC}"/>
    <cellStyle name="SAPBEXexcGood3" xfId="62" xr:uid="{8688BEA0-8C0B-4AD0-A90F-2BD00F8B744E}"/>
    <cellStyle name="SAPBEXexcGood3 2" xfId="188" xr:uid="{81942FC9-B70C-4F78-A03B-5BEB5B50741D}"/>
    <cellStyle name="SAPBEXexcGood3 3" xfId="263" xr:uid="{5CB796D7-883C-434D-9734-4DE3E0114FFA}"/>
    <cellStyle name="SAPBEXexcGood3 4" xfId="187" xr:uid="{D6D10353-5423-45A0-BBC6-C68F52242D67}"/>
    <cellStyle name="SAPBEXexcGood3_BS GFI9 1306A PA2" xfId="189" xr:uid="{B6E7D03C-36C7-4B9C-B6AC-3CB4C1782CB6}"/>
    <cellStyle name="SAPBEXfilterDrill" xfId="63" xr:uid="{C4E3F960-5992-49C8-8DBF-63B95FE772D6}"/>
    <cellStyle name="SAPBEXfilterDrill 2" xfId="191" xr:uid="{16F568C6-92BC-4147-9585-27F3ED4DCBD0}"/>
    <cellStyle name="SAPBEXfilterDrill 3" xfId="264" xr:uid="{72F70C3E-3D84-42C6-8367-2ADF066B487B}"/>
    <cellStyle name="SAPBEXfilterDrill 4" xfId="190" xr:uid="{7C7EF861-F1A5-4EA7-82CB-C8B5F1983487}"/>
    <cellStyle name="SAPBEXfilterDrill_BS GFI9 1306A PA2" xfId="192" xr:uid="{8F7F475A-85CB-427B-92DA-DE16AB6C64B1}"/>
    <cellStyle name="SAPBEXfilterItem" xfId="64" xr:uid="{079FE2CD-19DA-43C0-97E1-99A4034DB351}"/>
    <cellStyle name="SAPBEXfilterItem 2" xfId="194" xr:uid="{0C4E71A7-37E6-4CE4-B1CF-C6169D02C7DE}"/>
    <cellStyle name="SAPBEXfilterItem 3" xfId="109" xr:uid="{71906070-24D9-42B0-9719-66C6F6F87D00}"/>
    <cellStyle name="SAPBEXfilterItem 4" xfId="193" xr:uid="{92EBA485-7F80-477C-9068-CC8241B5A7A2}"/>
    <cellStyle name="SAPBEXfilterItem_GFI9 Konsolidiran 1308A" xfId="195" xr:uid="{C530889B-1CF5-4135-8B26-A818B42B83FB}"/>
    <cellStyle name="SAPBEXfilterText" xfId="65" xr:uid="{B38C3A26-9C93-4307-A0C6-11CB4E2FE891}"/>
    <cellStyle name="SAPBEXfilterText 2" xfId="196" xr:uid="{2D7D8F51-13E6-4270-B7EF-79707FDD525A}"/>
    <cellStyle name="SAPBEXfilterText 2 2" xfId="440" xr:uid="{BD14FE1E-8C8A-445F-B266-2F6BABA770E6}"/>
    <cellStyle name="SAPBEXfilterText 2 3" xfId="514" xr:uid="{5D0D0C25-A746-49CD-9452-AD0646D24F00}"/>
    <cellStyle name="SAPBEXformats" xfId="66" xr:uid="{F3FFA2D2-4066-4518-8AD1-60DD455E4851}"/>
    <cellStyle name="SAPBEXformats 2" xfId="198" xr:uid="{98352DDD-ADDB-4C65-8B98-44BA80850AE6}"/>
    <cellStyle name="SAPBEXformats 3" xfId="265" xr:uid="{EC8D300F-0242-46D5-BA48-28164E17DD4E}"/>
    <cellStyle name="SAPBEXformats 4" xfId="197" xr:uid="{76E277AB-347B-4D9B-ADC6-E96CC12BCD73}"/>
    <cellStyle name="SAPBEXformats_BS GFI9 1306A PA2" xfId="199" xr:uid="{B5E9D712-67EF-4B9B-9F8F-105E7403BC82}"/>
    <cellStyle name="SAPBEXheaderItem" xfId="67" xr:uid="{F84B0508-9285-45CE-8CA4-D38A87155088}"/>
    <cellStyle name="SAPBEXheaderItem 2" xfId="201" xr:uid="{7ECCF3E7-4568-4800-9C82-51C35B127601}"/>
    <cellStyle name="SAPBEXheaderItem 3" xfId="266" xr:uid="{78BD3033-7002-435F-9622-1EFE67BE9AFD}"/>
    <cellStyle name="SAPBEXheaderItem 4" xfId="200" xr:uid="{4CE201EB-C565-4567-B955-AC013C539B19}"/>
    <cellStyle name="SAPBEXheaderItem_BS GFI9 1306A PA2" xfId="202" xr:uid="{4A2CCA0B-A0DE-4BE7-AE51-7A217627E6E8}"/>
    <cellStyle name="SAPBEXheaderText" xfId="68" xr:uid="{1F0653D9-C6E3-4658-9484-808602D8B417}"/>
    <cellStyle name="SAPBEXheaderText 2" xfId="204" xr:uid="{0BDD7135-6264-4954-8DDB-E9E9FF23AD35}"/>
    <cellStyle name="SAPBEXheaderText 3" xfId="267" xr:uid="{AA23C459-01AE-4983-92E4-B630D1F783B2}"/>
    <cellStyle name="SAPBEXheaderText 4" xfId="203" xr:uid="{FBB70A7E-D3D5-4D7B-A03C-0B4E4E28A808}"/>
    <cellStyle name="SAPBEXheaderText_BS GFI9 1306A PA2" xfId="205" xr:uid="{01659135-B3A8-4C50-9D07-244FB63A49C4}"/>
    <cellStyle name="SAPBEXHLevel0" xfId="69" xr:uid="{90DADB9C-D443-4526-BEA2-A4E69FC1BBF6}"/>
    <cellStyle name="SAPBEXHLevel0 2" xfId="103" xr:uid="{59326025-15B3-4BE8-8AA4-A45E1000FD95}"/>
    <cellStyle name="SAPBEXHLevel0 3" xfId="268" xr:uid="{640C92DA-8151-409B-B4E9-7169EE66C064}"/>
    <cellStyle name="SAPBEXHLevel0 4" xfId="206" xr:uid="{13662338-04EB-45F9-A171-A5303A491E85}"/>
    <cellStyle name="SAPBEXHLevel0_BS GFI9 1306A PA2" xfId="207" xr:uid="{2359207E-F1A6-49F3-9F2C-11647C121C0D}"/>
    <cellStyle name="SAPBEXHLevel0X" xfId="70" xr:uid="{31638795-FF1E-48A2-BFEE-EC264A1C9E87}"/>
    <cellStyle name="SAPBEXHLevel0X 2" xfId="208" xr:uid="{354A47D1-ABCE-4F01-A5CA-1EA1B69935E8}"/>
    <cellStyle name="SAPBEXHLevel0X 2 2" xfId="441" xr:uid="{5D9A9C5C-BCAF-48E8-B4C8-70B7A7EF1BF2}"/>
    <cellStyle name="SAPBEXHLevel0X 2 3" xfId="515" xr:uid="{E06E033B-E95C-4070-ADEB-D4E4ECB781A6}"/>
    <cellStyle name="SAPBEXHLevel1" xfId="71" xr:uid="{DFF546EF-B9B5-4079-97A8-47140768B244}"/>
    <cellStyle name="SAPBEXHLevel1 2" xfId="106" xr:uid="{1218FAE2-9BA5-486B-B9EB-76FF7580506E}"/>
    <cellStyle name="SAPBEXHLevel1 3" xfId="269" xr:uid="{F0F22695-E694-4BA1-8D97-66774F2D598B}"/>
    <cellStyle name="SAPBEXHLevel1 4" xfId="209" xr:uid="{FB043F8C-402D-4BA2-9F68-952CB65194B2}"/>
    <cellStyle name="SAPBEXHLevel1_BS GFI9 1306A PA2" xfId="210" xr:uid="{95FCFBDD-D80F-49BC-92E1-C33F3557A8CB}"/>
    <cellStyle name="SAPBEXHLevel1X" xfId="72" xr:uid="{8AD97184-4FA1-427A-A1B9-2F3F2F5C2EBE}"/>
    <cellStyle name="SAPBEXHLevel1X 2" xfId="211" xr:uid="{802A3BD1-B5BD-46CF-9F84-A35DF9E76C19}"/>
    <cellStyle name="SAPBEXHLevel1X 2 2" xfId="442" xr:uid="{4A9681B1-ACA5-4BB7-AB34-5BB33B908CB3}"/>
    <cellStyle name="SAPBEXHLevel1X 2 3" xfId="516" xr:uid="{E740139D-9AC8-479A-8401-7B45A89E8797}"/>
    <cellStyle name="SAPBEXHLevel2" xfId="73" xr:uid="{62F5417F-BFDA-4268-8C18-BA17B70E57AD}"/>
    <cellStyle name="SAPBEXHLevel2 2" xfId="107" xr:uid="{5D026C96-387A-4B68-9E21-8032812DA9B2}"/>
    <cellStyle name="SAPBEXHLevel2 3" xfId="270" xr:uid="{86D15E5D-7658-4146-B0C4-AE79DC75172C}"/>
    <cellStyle name="SAPBEXHLevel2 4" xfId="212" xr:uid="{EC4F9F4C-1813-4D5B-ADAA-14C6EF9B22F5}"/>
    <cellStyle name="SAPBEXHLevel2_BS GFI9 1306A PA2" xfId="213" xr:uid="{86C77D0A-5141-4904-A049-FB5D0E366091}"/>
    <cellStyle name="SAPBEXHLevel2X" xfId="74" xr:uid="{24DAFA65-8FA5-445E-8C65-89E16B5E0ADB}"/>
    <cellStyle name="SAPBEXHLevel2X 2" xfId="214" xr:uid="{5A9BBD43-2DDD-4FDA-B523-FF6EF94EB2CB}"/>
    <cellStyle name="SAPBEXHLevel2X 2 2" xfId="443" xr:uid="{2353CA83-BCBA-47D9-87C3-C80E6D1EDE28}"/>
    <cellStyle name="SAPBEXHLevel2X 2 3" xfId="517" xr:uid="{A1EF354D-3564-497A-9E5C-92DBD7B59AFA}"/>
    <cellStyle name="SAPBEXHLevel3" xfId="75" xr:uid="{AE2DA0D9-5613-47AA-A5C9-4B297767F753}"/>
    <cellStyle name="SAPBEXHLevel3 2" xfId="108" xr:uid="{C1954545-7A3D-4A6E-BB4B-242202AD25A4}"/>
    <cellStyle name="SAPBEXHLevel3 3" xfId="271" xr:uid="{1DA347CD-8C25-41BC-A5DF-34DAFE900777}"/>
    <cellStyle name="SAPBEXHLevel3 4" xfId="215" xr:uid="{749099EA-DF76-476A-A0B7-493AD2FE9006}"/>
    <cellStyle name="SAPBEXHLevel3_BS GFI9 1306A PA2" xfId="216" xr:uid="{B0C736DC-E65C-4641-99ED-BA5E6224C5BF}"/>
    <cellStyle name="SAPBEXHLevel3X" xfId="76" xr:uid="{4AEC4025-83FE-468C-ACD6-DAC3DC6BD0C6}"/>
    <cellStyle name="SAPBEXHLevel3X 2" xfId="217" xr:uid="{E935DBA6-CBB2-44B9-ABE7-1F29936E92DB}"/>
    <cellStyle name="SAPBEXHLevel3X 2 2" xfId="444" xr:uid="{30C781B1-0848-4780-BF35-9DB6625E65F6}"/>
    <cellStyle name="SAPBEXHLevel3X 2 3" xfId="518" xr:uid="{B8BC42C9-7939-473B-9E61-141EB40A37F7}"/>
    <cellStyle name="SAPBEXinputData" xfId="77" xr:uid="{172C9FB6-3C12-4CD7-98F9-6510D504DCBE}"/>
    <cellStyle name="SAPBEXinputData 2" xfId="218" xr:uid="{BBA1A976-49E4-43FC-A029-27B91755B546}"/>
    <cellStyle name="SAPBEXinputData 2 2" xfId="445" xr:uid="{80E353FE-B736-4B71-B7A5-1B2592939905}"/>
    <cellStyle name="SAPBEXinputData 2 3" xfId="519" xr:uid="{FBBF2378-2C0A-45A6-9CBB-31BB596470A3}"/>
    <cellStyle name="SAPBEXItemHeader" xfId="78" xr:uid="{8D37B9B6-0544-49D2-9E18-B3D48D70B106}"/>
    <cellStyle name="SAPBEXresData" xfId="79" xr:uid="{24DFE87F-2585-46EA-8568-8A1336DEFA7A}"/>
    <cellStyle name="SAPBEXresData 2" xfId="219" xr:uid="{65BEA7DA-D324-42C3-8FAB-4BB2BFA661B6}"/>
    <cellStyle name="SAPBEXresData 2 2" xfId="446" xr:uid="{35616A37-BB9B-4EBC-9D58-A0FD4662E883}"/>
    <cellStyle name="SAPBEXresData 2 3" xfId="520" xr:uid="{423767BE-231B-4287-B80C-4139A5F86875}"/>
    <cellStyle name="SAPBEXresDataEmph" xfId="80" xr:uid="{F92329EF-2066-4D5C-ACB3-136F8448F623}"/>
    <cellStyle name="SAPBEXresDataEmph 2" xfId="220" xr:uid="{9D1CC30F-E9F0-4B15-BC1F-F2CC8D1B3358}"/>
    <cellStyle name="SAPBEXresDataEmph 2 2" xfId="447" xr:uid="{82D74C98-FA13-4647-AAD1-1C36EBB21ECF}"/>
    <cellStyle name="SAPBEXresDataEmph 2 3" xfId="521" xr:uid="{EBF97EDB-B90B-43F6-AD0B-9A06A72589EE}"/>
    <cellStyle name="SAPBEXresItem" xfId="81" xr:uid="{52B2EDF2-DC31-4C19-AC01-6281B75A8B84}"/>
    <cellStyle name="SAPBEXresItem 2" xfId="222" xr:uid="{66F713CC-F529-4316-9F89-76A1CF97F8BD}"/>
    <cellStyle name="SAPBEXresItem 3" xfId="221" xr:uid="{4F51E269-1A26-44F4-8F14-7C523F11BA09}"/>
    <cellStyle name="SAPBEXresItemX" xfId="82" xr:uid="{35325E9D-35D2-4463-8AC4-8D21DEFA4769}"/>
    <cellStyle name="SAPBEXresItemX 2" xfId="223" xr:uid="{33140031-9227-49DE-B269-2A7AE884F20E}"/>
    <cellStyle name="SAPBEXresItemX 2 2" xfId="448" xr:uid="{9FE95209-9325-413D-BA7D-F63D779D2D09}"/>
    <cellStyle name="SAPBEXresItemX 2 3" xfId="522" xr:uid="{A1999E2D-0212-4ECA-B27B-28D638EE062F}"/>
    <cellStyle name="SAPBEXstdData" xfId="83" xr:uid="{74DBBEEA-5141-4D87-8B19-F3465890F0D9}"/>
    <cellStyle name="SAPBEXstdData 2" xfId="104" xr:uid="{639E2436-0515-4FE6-BCDE-1672B8656679}"/>
    <cellStyle name="SAPBEXstdData 3" xfId="272" xr:uid="{D308CA44-15EB-48A2-B337-4D5167302B84}"/>
    <cellStyle name="SAPBEXstdData 4" xfId="224" xr:uid="{55936F57-0D1D-48CC-8F44-78A977C0965F}"/>
    <cellStyle name="SAPBEXstdData_BS GFI9 1306A PA2" xfId="225" xr:uid="{998165AE-41AE-4BBC-A9D6-BAC4447F2F65}"/>
    <cellStyle name="SAPBEXstdDataEmph" xfId="84" xr:uid="{A8863F47-8DED-480C-8E0F-AC79942DE291}"/>
    <cellStyle name="SAPBEXstdDataEmph 2" xfId="227" xr:uid="{6D7895F1-6626-4E0E-90E8-33D40329B342}"/>
    <cellStyle name="SAPBEXstdDataEmph 3" xfId="226" xr:uid="{947793F9-34B7-44DA-B818-6243568ADB21}"/>
    <cellStyle name="SAPBEXstdDataEmph_MRIS 1308A" xfId="228" xr:uid="{684D4B30-EF18-4627-8030-74BF0110D0AE}"/>
    <cellStyle name="SAPBEXstdItem" xfId="85" xr:uid="{DA4C223F-1CDE-4943-A731-B70701923BE2}"/>
    <cellStyle name="SAPBEXstdItem 2" xfId="101" xr:uid="{AFFEE0CD-0D84-4060-BFE8-2A2D8128B034}"/>
    <cellStyle name="SAPBEXstdItem 3" xfId="273" xr:uid="{B61317AD-768F-4163-8DF7-EDA985CC570A}"/>
    <cellStyle name="SAPBEXstdItem 4" xfId="229" xr:uid="{6555A2D1-8FDB-4E73-A852-FD7B3BEB5DFE}"/>
    <cellStyle name="SAPBEXstdItem_BS GFI9 1306A PA2" xfId="231" xr:uid="{13BD1785-2705-4420-9BE8-FEA41CF7F13B}"/>
    <cellStyle name="SAPBEXstdItemX" xfId="86" xr:uid="{B30EC886-A17D-4491-BA33-E7E39D47AFD5}"/>
    <cellStyle name="SAPBEXstdItemX 2" xfId="232" xr:uid="{50C0E40E-9B09-4B98-B85C-06EF1D3808DE}"/>
    <cellStyle name="SAPBEXstdItemX 2 2" xfId="449" xr:uid="{B27D6CC4-FF00-4FC6-A037-4C27401235AC}"/>
    <cellStyle name="SAPBEXstdItemX 2 3" xfId="523" xr:uid="{7608E025-E73F-4735-8F48-5D0B3D84240B}"/>
    <cellStyle name="SAPBEXtitle" xfId="87" xr:uid="{E685B73F-C708-4EFC-AAC6-6C187378AE1F}"/>
    <cellStyle name="SAPBEXtitle 2" xfId="233" xr:uid="{AC48305A-1DB8-4EAF-882E-2E8A26F010AD}"/>
    <cellStyle name="SAPBEXtitle 2 2" xfId="450" xr:uid="{B8897CA7-35B8-4D57-B921-9BACAFF12AAB}"/>
    <cellStyle name="SAPBEXtitle 2 3" xfId="524" xr:uid="{FBA8102E-0868-4316-ACA2-1CD18CB7D68E}"/>
    <cellStyle name="SAPBEXunassignedItem" xfId="88" xr:uid="{5EC905A9-F9B6-4EDC-B698-770633026E19}"/>
    <cellStyle name="SAPBEXunassignedItem 2" xfId="235" xr:uid="{F55CC71A-62D2-4342-8F7B-3E982DCB00F4}"/>
    <cellStyle name="SAPBEXunassignedItem 3" xfId="274" xr:uid="{8650E5CF-0FD4-43CA-9E51-4FF5AC14BDF3}"/>
    <cellStyle name="SAPBEXunassignedItem 4" xfId="234" xr:uid="{0B7E98DC-B5D7-4E52-A216-30F54EEB04C0}"/>
    <cellStyle name="SAPBEXunassignedItem_BS GFI9 1306A PA2" xfId="236" xr:uid="{4B5380E0-8079-4358-9546-DA47AFA7F1A5}"/>
    <cellStyle name="SAPBEXundefined" xfId="89" xr:uid="{2A608A93-04F7-4447-A891-A60AF6E276D7}"/>
    <cellStyle name="SAPBEXundefined 2" xfId="237" xr:uid="{AB9811BF-D0A0-4BC0-9115-26774214B58A}"/>
    <cellStyle name="SAPBEXundefined 2 2" xfId="451" xr:uid="{D1333AA9-D009-4E58-AD5D-EF7932B60E74}"/>
    <cellStyle name="SAPBEXundefined 2 3" xfId="525" xr:uid="{5D136605-9027-43EB-AE9A-1300C2537714}"/>
    <cellStyle name="Sheet Title" xfId="90" xr:uid="{FDCF7F66-D8E8-4BDC-8FDC-BE8CF63FC7DF}"/>
    <cellStyle name="Style 1" xfId="1" xr:uid="{00000000-0005-0000-0000-000004000000}"/>
    <cellStyle name="Table" xfId="240" xr:uid="{A7DDDA65-EEA0-4063-B436-B1A5757D6336}"/>
    <cellStyle name="Table 2" xfId="528" xr:uid="{ADE70F00-1395-4EAA-B289-C25D16D778B3}"/>
    <cellStyle name="Title 2" xfId="241" xr:uid="{CA670137-D3B9-40A2-8D22-0C8D998B14FA}"/>
    <cellStyle name="Total 2" xfId="242" xr:uid="{68719579-4AA0-4849-8612-60FCEFEB19B6}"/>
    <cellStyle name="Total 2 2" xfId="392" xr:uid="{29E77FDF-5722-43F1-A2C4-441BF88617EA}"/>
    <cellStyle name="Total 2 3" xfId="529" xr:uid="{B1453422-68BB-4714-99FD-9F0B2B398292}"/>
    <cellStyle name="Total 3" xfId="452" xr:uid="{BEE2F8B7-4D09-4DD5-95EA-B828D1EC3006}"/>
    <cellStyle name="Total 4" xfId="2965" xr:uid="{5D93169A-04D9-402D-BE10-DBB28CF933D0}"/>
    <cellStyle name="Total 5" xfId="91" xr:uid="{597D3C51-2267-4886-9BFC-87FA15A06503}"/>
    <cellStyle name="Tusental_A-listan (fixad)" xfId="243" xr:uid="{C74EDD43-B7E7-41F7-B97F-2AB7A3A5E6AB}"/>
    <cellStyle name="Valuta_NPV" xfId="244" xr:uid="{22344327-ED4D-40D0-BCE9-F5CFF1A3DD4F}"/>
    <cellStyle name="Warning Text 2" xfId="245" xr:uid="{638B1F7C-BED3-4741-BB64-ABA77CDE6285}"/>
    <cellStyle name="Warning Text 2 2" xfId="393" xr:uid="{22D80308-32F6-478E-9D2C-408D28423095}"/>
    <cellStyle name="Warning Text 3" xfId="453" xr:uid="{44EF4CB7-92CD-4BC6-83B9-177060BF7F5F}"/>
    <cellStyle name="Warning Text 4" xfId="2966" xr:uid="{941E13AF-85B3-4FD1-A88E-766DE7090823}"/>
    <cellStyle name="Warning Text 5" xfId="92" xr:uid="{862D888F-3300-4703-ADBF-305FCB5C59A8}"/>
    <cellStyle name="WHead - Style2" xfId="246" xr:uid="{CBCF9940-D72E-40F6-A7B9-30075779E9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Normal="100" workbookViewId="0">
      <selection sqref="A1:C1"/>
    </sheetView>
  </sheetViews>
  <sheetFormatPr defaultColWidth="9.140625" defaultRowHeight="15"/>
  <cols>
    <col min="1" max="8" width="9.140625" style="62"/>
    <col min="9" max="9" width="15.28515625" style="62" customWidth="1"/>
    <col min="10" max="16384" width="9.140625" style="62"/>
  </cols>
  <sheetData>
    <row r="1" spans="1:14" ht="15.75">
      <c r="A1" s="181" t="s">
        <v>0</v>
      </c>
      <c r="B1" s="182"/>
      <c r="C1" s="182"/>
      <c r="D1" s="60"/>
      <c r="E1" s="60"/>
      <c r="F1" s="60"/>
      <c r="G1" s="60"/>
      <c r="H1" s="60"/>
      <c r="I1" s="60"/>
      <c r="J1" s="61"/>
    </row>
    <row r="2" spans="1:14" ht="14.45" customHeight="1">
      <c r="A2" s="183" t="s">
        <v>1</v>
      </c>
      <c r="B2" s="184"/>
      <c r="C2" s="184"/>
      <c r="D2" s="184"/>
      <c r="E2" s="184"/>
      <c r="F2" s="184"/>
      <c r="G2" s="184"/>
      <c r="H2" s="184"/>
      <c r="I2" s="184"/>
      <c r="J2" s="185"/>
      <c r="N2" s="110" t="s">
        <v>393</v>
      </c>
    </row>
    <row r="3" spans="1:14">
      <c r="A3" s="63"/>
      <c r="B3" s="64"/>
      <c r="C3" s="64"/>
      <c r="D3" s="64"/>
      <c r="E3" s="64"/>
      <c r="F3" s="64"/>
      <c r="G3" s="64"/>
      <c r="H3" s="64"/>
      <c r="I3" s="64"/>
      <c r="J3" s="65"/>
      <c r="N3" s="110" t="s">
        <v>394</v>
      </c>
    </row>
    <row r="4" spans="1:14" ht="33.6" customHeight="1">
      <c r="A4" s="186" t="s">
        <v>2</v>
      </c>
      <c r="B4" s="187"/>
      <c r="C4" s="187"/>
      <c r="D4" s="187"/>
      <c r="E4" s="188">
        <v>44562</v>
      </c>
      <c r="F4" s="189"/>
      <c r="G4" s="66" t="s">
        <v>3</v>
      </c>
      <c r="H4" s="190">
        <v>44834</v>
      </c>
      <c r="I4" s="191"/>
      <c r="J4" s="67"/>
      <c r="N4" s="110" t="s">
        <v>395</v>
      </c>
    </row>
    <row r="5" spans="1:14" s="68" customFormat="1" ht="10.15" customHeight="1">
      <c r="A5" s="192"/>
      <c r="B5" s="193"/>
      <c r="C5" s="193"/>
      <c r="D5" s="193"/>
      <c r="E5" s="193"/>
      <c r="F5" s="193"/>
      <c r="G5" s="193"/>
      <c r="H5" s="193"/>
      <c r="I5" s="193"/>
      <c r="J5" s="194"/>
      <c r="N5" s="111" t="s">
        <v>396</v>
      </c>
    </row>
    <row r="6" spans="1:14" ht="20.45" customHeight="1">
      <c r="A6" s="69"/>
      <c r="B6" s="70" t="s">
        <v>4</v>
      </c>
      <c r="C6" s="71"/>
      <c r="D6" s="71"/>
      <c r="E6" s="77">
        <v>2022</v>
      </c>
      <c r="F6" s="72"/>
      <c r="G6" s="66"/>
      <c r="H6" s="72"/>
      <c r="I6" s="73"/>
      <c r="J6" s="74"/>
      <c r="N6" s="110"/>
    </row>
    <row r="7" spans="1:14" s="76" customFormat="1" ht="10.9" customHeight="1">
      <c r="A7" s="69"/>
      <c r="B7" s="71"/>
      <c r="C7" s="71"/>
      <c r="D7" s="71"/>
      <c r="E7" s="75"/>
      <c r="F7" s="75"/>
      <c r="G7" s="66"/>
      <c r="H7" s="72"/>
      <c r="I7" s="73"/>
      <c r="J7" s="74"/>
    </row>
    <row r="8" spans="1:14" ht="20.45" customHeight="1">
      <c r="A8" s="69"/>
      <c r="B8" s="70" t="s">
        <v>5</v>
      </c>
      <c r="C8" s="71"/>
      <c r="D8" s="71"/>
      <c r="E8" s="77" t="s">
        <v>395</v>
      </c>
      <c r="F8" s="72"/>
      <c r="G8" s="66"/>
      <c r="H8" s="72"/>
      <c r="I8" s="73"/>
      <c r="J8" s="74"/>
    </row>
    <row r="9" spans="1:14" s="76" customFormat="1" ht="10.9" customHeight="1">
      <c r="A9" s="69"/>
      <c r="B9" s="71"/>
      <c r="C9" s="71"/>
      <c r="D9" s="71"/>
      <c r="E9" s="75"/>
      <c r="F9" s="75"/>
      <c r="G9" s="66"/>
      <c r="H9" s="75"/>
      <c r="I9" s="78"/>
      <c r="J9" s="74"/>
    </row>
    <row r="10" spans="1:14" ht="37.9" customHeight="1">
      <c r="A10" s="202" t="s">
        <v>6</v>
      </c>
      <c r="B10" s="203"/>
      <c r="C10" s="203"/>
      <c r="D10" s="203"/>
      <c r="E10" s="203"/>
      <c r="F10" s="203"/>
      <c r="G10" s="203"/>
      <c r="H10" s="203"/>
      <c r="I10" s="203"/>
      <c r="J10" s="79"/>
    </row>
    <row r="11" spans="1:14" ht="24.6" customHeight="1">
      <c r="A11" s="204" t="s">
        <v>7</v>
      </c>
      <c r="B11" s="205"/>
      <c r="C11" s="197" t="s">
        <v>504</v>
      </c>
      <c r="D11" s="198"/>
      <c r="E11" s="80"/>
      <c r="F11" s="206" t="s">
        <v>8</v>
      </c>
      <c r="G11" s="196"/>
      <c r="H11" s="207" t="s">
        <v>505</v>
      </c>
      <c r="I11" s="208"/>
      <c r="J11" s="81"/>
    </row>
    <row r="12" spans="1:14" ht="14.45" customHeight="1">
      <c r="A12" s="82"/>
      <c r="B12" s="83"/>
      <c r="C12" s="83"/>
      <c r="D12" s="83"/>
      <c r="E12" s="200"/>
      <c r="F12" s="200"/>
      <c r="G12" s="200"/>
      <c r="H12" s="200"/>
      <c r="I12" s="84"/>
      <c r="J12" s="81"/>
    </row>
    <row r="13" spans="1:14" ht="21" customHeight="1">
      <c r="A13" s="195" t="s">
        <v>9</v>
      </c>
      <c r="B13" s="196"/>
      <c r="C13" s="197" t="s">
        <v>506</v>
      </c>
      <c r="D13" s="198"/>
      <c r="E13" s="199"/>
      <c r="F13" s="200"/>
      <c r="G13" s="200"/>
      <c r="H13" s="200"/>
      <c r="I13" s="84"/>
      <c r="J13" s="81"/>
    </row>
    <row r="14" spans="1:14" ht="10.9" customHeight="1">
      <c r="A14" s="80"/>
      <c r="B14" s="84"/>
      <c r="C14" s="83"/>
      <c r="D14" s="83"/>
      <c r="E14" s="201"/>
      <c r="F14" s="201"/>
      <c r="G14" s="201"/>
      <c r="H14" s="201"/>
      <c r="I14" s="83"/>
      <c r="J14" s="85"/>
    </row>
    <row r="15" spans="1:14" ht="22.9" customHeight="1">
      <c r="A15" s="195" t="s">
        <v>10</v>
      </c>
      <c r="B15" s="196"/>
      <c r="C15" s="197" t="s">
        <v>507</v>
      </c>
      <c r="D15" s="198"/>
      <c r="E15" s="215"/>
      <c r="F15" s="216"/>
      <c r="G15" s="86" t="s">
        <v>11</v>
      </c>
      <c r="H15" s="207" t="s">
        <v>508</v>
      </c>
      <c r="I15" s="208"/>
      <c r="J15" s="87"/>
    </row>
    <row r="16" spans="1:14" ht="10.9" customHeight="1">
      <c r="A16" s="80"/>
      <c r="B16" s="84"/>
      <c r="C16" s="83"/>
      <c r="D16" s="83"/>
      <c r="E16" s="201"/>
      <c r="F16" s="201"/>
      <c r="G16" s="201"/>
      <c r="H16" s="201"/>
      <c r="I16" s="83"/>
      <c r="J16" s="85"/>
    </row>
    <row r="17" spans="1:10" ht="22.9" customHeight="1">
      <c r="A17" s="88"/>
      <c r="B17" s="86" t="s">
        <v>12</v>
      </c>
      <c r="C17" s="197" t="s">
        <v>509</v>
      </c>
      <c r="D17" s="198"/>
      <c r="E17" s="89"/>
      <c r="F17" s="89"/>
      <c r="G17" s="89"/>
      <c r="H17" s="89"/>
      <c r="I17" s="89"/>
      <c r="J17" s="87"/>
    </row>
    <row r="18" spans="1:10">
      <c r="A18" s="209"/>
      <c r="B18" s="210"/>
      <c r="C18" s="201"/>
      <c r="D18" s="201"/>
      <c r="E18" s="201"/>
      <c r="F18" s="201"/>
      <c r="G18" s="201"/>
      <c r="H18" s="201"/>
      <c r="I18" s="83"/>
      <c r="J18" s="85"/>
    </row>
    <row r="19" spans="1:10">
      <c r="A19" s="204" t="s">
        <v>13</v>
      </c>
      <c r="B19" s="211"/>
      <c r="C19" s="212" t="s">
        <v>510</v>
      </c>
      <c r="D19" s="213"/>
      <c r="E19" s="213"/>
      <c r="F19" s="213"/>
      <c r="G19" s="213"/>
      <c r="H19" s="213"/>
      <c r="I19" s="213"/>
      <c r="J19" s="214"/>
    </row>
    <row r="20" spans="1:10">
      <c r="A20" s="82"/>
      <c r="B20" s="83"/>
      <c r="C20" s="90"/>
      <c r="D20" s="83"/>
      <c r="E20" s="201"/>
      <c r="F20" s="201"/>
      <c r="G20" s="201"/>
      <c r="H20" s="201"/>
      <c r="I20" s="83"/>
      <c r="J20" s="85"/>
    </row>
    <row r="21" spans="1:10">
      <c r="A21" s="204" t="s">
        <v>14</v>
      </c>
      <c r="B21" s="211"/>
      <c r="C21" s="207">
        <v>10000</v>
      </c>
      <c r="D21" s="208"/>
      <c r="E21" s="201"/>
      <c r="F21" s="201"/>
      <c r="G21" s="212" t="s">
        <v>511</v>
      </c>
      <c r="H21" s="213"/>
      <c r="I21" s="213"/>
      <c r="J21" s="214"/>
    </row>
    <row r="22" spans="1:10">
      <c r="A22" s="82"/>
      <c r="B22" s="83"/>
      <c r="C22" s="83"/>
      <c r="D22" s="83"/>
      <c r="E22" s="201"/>
      <c r="F22" s="201"/>
      <c r="G22" s="201"/>
      <c r="H22" s="201"/>
      <c r="I22" s="83"/>
      <c r="J22" s="85"/>
    </row>
    <row r="23" spans="1:10">
      <c r="A23" s="204" t="s">
        <v>15</v>
      </c>
      <c r="B23" s="211"/>
      <c r="C23" s="212" t="s">
        <v>512</v>
      </c>
      <c r="D23" s="213"/>
      <c r="E23" s="213"/>
      <c r="F23" s="213"/>
      <c r="G23" s="213"/>
      <c r="H23" s="213"/>
      <c r="I23" s="213"/>
      <c r="J23" s="214"/>
    </row>
    <row r="24" spans="1:10">
      <c r="A24" s="82"/>
      <c r="B24" s="83"/>
      <c r="C24" s="83"/>
      <c r="D24" s="83"/>
      <c r="E24" s="201"/>
      <c r="F24" s="201"/>
      <c r="G24" s="201"/>
      <c r="H24" s="201"/>
      <c r="I24" s="83"/>
      <c r="J24" s="85"/>
    </row>
    <row r="25" spans="1:10">
      <c r="A25" s="204" t="s">
        <v>16</v>
      </c>
      <c r="B25" s="211"/>
      <c r="C25" s="218" t="s">
        <v>513</v>
      </c>
      <c r="D25" s="219"/>
      <c r="E25" s="219"/>
      <c r="F25" s="219"/>
      <c r="G25" s="219"/>
      <c r="H25" s="219"/>
      <c r="I25" s="219"/>
      <c r="J25" s="220"/>
    </row>
    <row r="26" spans="1:10">
      <c r="A26" s="82"/>
      <c r="B26" s="83"/>
      <c r="C26" s="90"/>
      <c r="D26" s="83"/>
      <c r="E26" s="201"/>
      <c r="F26" s="201"/>
      <c r="G26" s="201"/>
      <c r="H26" s="201"/>
      <c r="I26" s="83"/>
      <c r="J26" s="85"/>
    </row>
    <row r="27" spans="1:10">
      <c r="A27" s="204" t="s">
        <v>17</v>
      </c>
      <c r="B27" s="211"/>
      <c r="C27" s="218" t="s">
        <v>514</v>
      </c>
      <c r="D27" s="219"/>
      <c r="E27" s="219"/>
      <c r="F27" s="219"/>
      <c r="G27" s="219"/>
      <c r="H27" s="219"/>
      <c r="I27" s="219"/>
      <c r="J27" s="220"/>
    </row>
    <row r="28" spans="1:10" ht="13.9" customHeight="1">
      <c r="A28" s="82"/>
      <c r="B28" s="83"/>
      <c r="C28" s="90"/>
      <c r="D28" s="83"/>
      <c r="E28" s="201"/>
      <c r="F28" s="201"/>
      <c r="G28" s="201"/>
      <c r="H28" s="201"/>
      <c r="I28" s="83"/>
      <c r="J28" s="85"/>
    </row>
    <row r="29" spans="1:10" ht="22.9" customHeight="1">
      <c r="A29" s="195" t="s">
        <v>18</v>
      </c>
      <c r="B29" s="211"/>
      <c r="C29" s="91">
        <v>3501</v>
      </c>
      <c r="D29" s="92"/>
      <c r="E29" s="217"/>
      <c r="F29" s="217"/>
      <c r="G29" s="217"/>
      <c r="H29" s="217"/>
      <c r="I29" s="93"/>
      <c r="J29" s="94"/>
    </row>
    <row r="30" spans="1:10">
      <c r="A30" s="82"/>
      <c r="B30" s="83"/>
      <c r="C30" s="83"/>
      <c r="D30" s="83"/>
      <c r="E30" s="201"/>
      <c r="F30" s="201"/>
      <c r="G30" s="201"/>
      <c r="H30" s="201"/>
      <c r="I30" s="93"/>
      <c r="J30" s="94"/>
    </row>
    <row r="31" spans="1:10">
      <c r="A31" s="204" t="s">
        <v>19</v>
      </c>
      <c r="B31" s="211"/>
      <c r="C31" s="107" t="s">
        <v>515</v>
      </c>
      <c r="D31" s="221" t="s">
        <v>20</v>
      </c>
      <c r="E31" s="222"/>
      <c r="F31" s="222"/>
      <c r="G31" s="222"/>
      <c r="H31" s="95"/>
      <c r="I31" s="96" t="s">
        <v>21</v>
      </c>
      <c r="J31" s="97" t="s">
        <v>22</v>
      </c>
    </row>
    <row r="32" spans="1:10">
      <c r="A32" s="204"/>
      <c r="B32" s="211"/>
      <c r="C32" s="98"/>
      <c r="D32" s="66"/>
      <c r="E32" s="216"/>
      <c r="F32" s="216"/>
      <c r="G32" s="216"/>
      <c r="H32" s="216"/>
      <c r="I32" s="93"/>
      <c r="J32" s="94"/>
    </row>
    <row r="33" spans="1:10">
      <c r="A33" s="204" t="s">
        <v>23</v>
      </c>
      <c r="B33" s="211"/>
      <c r="C33" s="91" t="s">
        <v>516</v>
      </c>
      <c r="D33" s="221" t="s">
        <v>24</v>
      </c>
      <c r="E33" s="222"/>
      <c r="F33" s="222"/>
      <c r="G33" s="222"/>
      <c r="H33" s="89"/>
      <c r="I33" s="96" t="s">
        <v>25</v>
      </c>
      <c r="J33" s="97" t="s">
        <v>26</v>
      </c>
    </row>
    <row r="34" spans="1:10">
      <c r="A34" s="82"/>
      <c r="B34" s="83"/>
      <c r="C34" s="83"/>
      <c r="D34" s="83"/>
      <c r="E34" s="201"/>
      <c r="F34" s="201"/>
      <c r="G34" s="201"/>
      <c r="H34" s="201"/>
      <c r="I34" s="83"/>
      <c r="J34" s="85"/>
    </row>
    <row r="35" spans="1:10">
      <c r="A35" s="221" t="s">
        <v>27</v>
      </c>
      <c r="B35" s="222"/>
      <c r="C35" s="222"/>
      <c r="D35" s="222"/>
      <c r="E35" s="222" t="s">
        <v>28</v>
      </c>
      <c r="F35" s="222"/>
      <c r="G35" s="222"/>
      <c r="H35" s="222"/>
      <c r="I35" s="222"/>
      <c r="J35" s="99" t="s">
        <v>29</v>
      </c>
    </row>
    <row r="36" spans="1:10">
      <c r="A36" s="82"/>
      <c r="B36" s="83"/>
      <c r="C36" s="83"/>
      <c r="D36" s="83"/>
      <c r="E36" s="201"/>
      <c r="F36" s="201"/>
      <c r="G36" s="201"/>
      <c r="H36" s="201"/>
      <c r="I36" s="83"/>
      <c r="J36" s="94"/>
    </row>
    <row r="37" spans="1:10">
      <c r="A37" s="223" t="s">
        <v>517</v>
      </c>
      <c r="B37" s="224"/>
      <c r="C37" s="224"/>
      <c r="D37" s="224"/>
      <c r="E37" s="223" t="s">
        <v>518</v>
      </c>
      <c r="F37" s="224"/>
      <c r="G37" s="224"/>
      <c r="H37" s="224"/>
      <c r="I37" s="225"/>
      <c r="J37" s="100">
        <v>1449613</v>
      </c>
    </row>
    <row r="38" spans="1:10">
      <c r="A38" s="82"/>
      <c r="B38" s="83"/>
      <c r="C38" s="90"/>
      <c r="D38" s="226"/>
      <c r="E38" s="226"/>
      <c r="F38" s="226"/>
      <c r="G38" s="226"/>
      <c r="H38" s="226"/>
      <c r="I38" s="226"/>
      <c r="J38" s="85"/>
    </row>
    <row r="39" spans="1:10">
      <c r="A39" s="223" t="s">
        <v>521</v>
      </c>
      <c r="B39" s="224"/>
      <c r="C39" s="224"/>
      <c r="D39" s="225"/>
      <c r="E39" s="223" t="s">
        <v>520</v>
      </c>
      <c r="F39" s="224"/>
      <c r="G39" s="224"/>
      <c r="H39" s="224"/>
      <c r="I39" s="225"/>
      <c r="J39" s="91" t="s">
        <v>519</v>
      </c>
    </row>
    <row r="40" spans="1:10">
      <c r="A40" s="82"/>
      <c r="B40" s="83"/>
      <c r="C40" s="90"/>
      <c r="D40" s="101"/>
      <c r="E40" s="226"/>
      <c r="F40" s="226"/>
      <c r="G40" s="226"/>
      <c r="H40" s="226"/>
      <c r="I40" s="84"/>
      <c r="J40" s="85"/>
    </row>
    <row r="41" spans="1:10">
      <c r="A41" s="223" t="s">
        <v>522</v>
      </c>
      <c r="B41" s="224"/>
      <c r="C41" s="224"/>
      <c r="D41" s="225"/>
      <c r="E41" s="223" t="s">
        <v>525</v>
      </c>
      <c r="F41" s="224"/>
      <c r="G41" s="224"/>
      <c r="H41" s="224"/>
      <c r="I41" s="225"/>
      <c r="J41" s="91">
        <v>70633647</v>
      </c>
    </row>
    <row r="42" spans="1:10">
      <c r="A42" s="82"/>
      <c r="B42" s="83"/>
      <c r="C42" s="90"/>
      <c r="D42" s="101"/>
      <c r="E42" s="226"/>
      <c r="F42" s="226"/>
      <c r="G42" s="226"/>
      <c r="H42" s="226"/>
      <c r="I42" s="84"/>
      <c r="J42" s="85"/>
    </row>
    <row r="43" spans="1:10">
      <c r="A43" s="223" t="s">
        <v>523</v>
      </c>
      <c r="B43" s="224"/>
      <c r="C43" s="224"/>
      <c r="D43" s="225"/>
      <c r="E43" s="227" t="s">
        <v>526</v>
      </c>
      <c r="F43" s="228"/>
      <c r="G43" s="228"/>
      <c r="H43" s="228"/>
      <c r="I43" s="229"/>
      <c r="J43" s="91">
        <v>80921748</v>
      </c>
    </row>
    <row r="44" spans="1:10">
      <c r="A44" s="102"/>
      <c r="B44" s="90"/>
      <c r="C44" s="230"/>
      <c r="D44" s="230"/>
      <c r="E44" s="201"/>
      <c r="F44" s="201"/>
      <c r="G44" s="230"/>
      <c r="H44" s="230"/>
      <c r="I44" s="230"/>
      <c r="J44" s="85"/>
    </row>
    <row r="45" spans="1:10">
      <c r="A45" s="223" t="s">
        <v>524</v>
      </c>
      <c r="B45" s="224"/>
      <c r="C45" s="224"/>
      <c r="D45" s="225"/>
      <c r="E45" s="227" t="s">
        <v>527</v>
      </c>
      <c r="F45" s="228"/>
      <c r="G45" s="228"/>
      <c r="H45" s="228"/>
      <c r="I45" s="229"/>
      <c r="J45" s="123">
        <v>192753195</v>
      </c>
    </row>
    <row r="46" spans="1:10">
      <c r="A46" s="102"/>
      <c r="B46" s="90"/>
      <c r="C46" s="90"/>
      <c r="D46" s="83"/>
      <c r="E46" s="231"/>
      <c r="F46" s="231"/>
      <c r="G46" s="230"/>
      <c r="H46" s="230"/>
      <c r="I46" s="83"/>
      <c r="J46" s="85"/>
    </row>
    <row r="47" spans="1:10">
      <c r="A47" s="223"/>
      <c r="B47" s="224"/>
      <c r="C47" s="224"/>
      <c r="D47" s="225"/>
      <c r="E47" s="223"/>
      <c r="F47" s="224"/>
      <c r="G47" s="224"/>
      <c r="H47" s="224"/>
      <c r="I47" s="225"/>
      <c r="J47" s="91"/>
    </row>
    <row r="48" spans="1:10">
      <c r="A48" s="102"/>
      <c r="B48" s="90"/>
      <c r="C48" s="90"/>
      <c r="D48" s="83"/>
      <c r="E48" s="201"/>
      <c r="F48" s="201"/>
      <c r="G48" s="230"/>
      <c r="H48" s="230"/>
      <c r="I48" s="83"/>
      <c r="J48" s="103" t="s">
        <v>30</v>
      </c>
    </row>
    <row r="49" spans="1:10">
      <c r="A49" s="102"/>
      <c r="B49" s="90"/>
      <c r="C49" s="90"/>
      <c r="D49" s="83"/>
      <c r="E49" s="201"/>
      <c r="F49" s="201"/>
      <c r="G49" s="230"/>
      <c r="H49" s="230"/>
      <c r="I49" s="83"/>
      <c r="J49" s="103" t="s">
        <v>31</v>
      </c>
    </row>
    <row r="50" spans="1:10" ht="14.45" customHeight="1">
      <c r="A50" s="195" t="s">
        <v>32</v>
      </c>
      <c r="B50" s="206"/>
      <c r="C50" s="207" t="s">
        <v>528</v>
      </c>
      <c r="D50" s="208"/>
      <c r="E50" s="239" t="s">
        <v>33</v>
      </c>
      <c r="F50" s="240"/>
      <c r="G50" s="212"/>
      <c r="H50" s="213"/>
      <c r="I50" s="213"/>
      <c r="J50" s="214"/>
    </row>
    <row r="51" spans="1:10">
      <c r="A51" s="102"/>
      <c r="B51" s="90"/>
      <c r="C51" s="230"/>
      <c r="D51" s="230"/>
      <c r="E51" s="201"/>
      <c r="F51" s="201"/>
      <c r="G51" s="241" t="s">
        <v>34</v>
      </c>
      <c r="H51" s="241"/>
      <c r="I51" s="241"/>
      <c r="J51" s="74"/>
    </row>
    <row r="52" spans="1:10" ht="13.9" customHeight="1">
      <c r="A52" s="195" t="s">
        <v>35</v>
      </c>
      <c r="B52" s="206"/>
      <c r="C52" s="232" t="s">
        <v>529</v>
      </c>
      <c r="D52" s="233"/>
      <c r="E52" s="233"/>
      <c r="F52" s="233"/>
      <c r="G52" s="233"/>
      <c r="H52" s="233"/>
      <c r="I52" s="233"/>
      <c r="J52" s="234"/>
    </row>
    <row r="53" spans="1:10">
      <c r="A53" s="82"/>
      <c r="B53" s="83"/>
      <c r="C53" s="217" t="s">
        <v>36</v>
      </c>
      <c r="D53" s="217"/>
      <c r="E53" s="217"/>
      <c r="F53" s="217"/>
      <c r="G53" s="217"/>
      <c r="H53" s="217"/>
      <c r="I53" s="217"/>
      <c r="J53" s="85"/>
    </row>
    <row r="54" spans="1:10">
      <c r="A54" s="195" t="s">
        <v>37</v>
      </c>
      <c r="B54" s="206"/>
      <c r="C54" s="235" t="s">
        <v>530</v>
      </c>
      <c r="D54" s="236"/>
      <c r="E54" s="237"/>
      <c r="F54" s="201"/>
      <c r="G54" s="201"/>
      <c r="H54" s="222"/>
      <c r="I54" s="222"/>
      <c r="J54" s="238"/>
    </row>
    <row r="55" spans="1:10">
      <c r="A55" s="82"/>
      <c r="B55" s="83"/>
      <c r="C55" s="90"/>
      <c r="D55" s="83"/>
      <c r="E55" s="201"/>
      <c r="F55" s="201"/>
      <c r="G55" s="201"/>
      <c r="H55" s="201"/>
      <c r="I55" s="83"/>
      <c r="J55" s="85"/>
    </row>
    <row r="56" spans="1:10" ht="14.45" customHeight="1">
      <c r="A56" s="195" t="s">
        <v>38</v>
      </c>
      <c r="B56" s="206"/>
      <c r="C56" s="242" t="s">
        <v>531</v>
      </c>
      <c r="D56" s="243"/>
      <c r="E56" s="243"/>
      <c r="F56" s="243"/>
      <c r="G56" s="243"/>
      <c r="H56" s="243"/>
      <c r="I56" s="243"/>
      <c r="J56" s="244"/>
    </row>
    <row r="57" spans="1:10">
      <c r="A57" s="82"/>
      <c r="B57" s="83"/>
      <c r="C57" s="83"/>
      <c r="D57" s="83"/>
      <c r="E57" s="201"/>
      <c r="F57" s="201"/>
      <c r="G57" s="201"/>
      <c r="H57" s="201"/>
      <c r="I57" s="83"/>
      <c r="J57" s="85"/>
    </row>
    <row r="58" spans="1:10">
      <c r="A58" s="195" t="s">
        <v>39</v>
      </c>
      <c r="B58" s="206"/>
      <c r="C58" s="242" t="s">
        <v>532</v>
      </c>
      <c r="D58" s="243"/>
      <c r="E58" s="243"/>
      <c r="F58" s="243"/>
      <c r="G58" s="243"/>
      <c r="H58" s="243"/>
      <c r="I58" s="243"/>
      <c r="J58" s="244"/>
    </row>
    <row r="59" spans="1:10" ht="14.45" customHeight="1">
      <c r="A59" s="82"/>
      <c r="B59" s="83"/>
      <c r="C59" s="245" t="s">
        <v>40</v>
      </c>
      <c r="D59" s="245"/>
      <c r="E59" s="245"/>
      <c r="F59" s="245"/>
      <c r="G59" s="83"/>
      <c r="H59" s="83"/>
      <c r="I59" s="83"/>
      <c r="J59" s="85"/>
    </row>
    <row r="60" spans="1:10">
      <c r="A60" s="195" t="s">
        <v>41</v>
      </c>
      <c r="B60" s="206"/>
      <c r="C60" s="242" t="s">
        <v>533</v>
      </c>
      <c r="D60" s="243"/>
      <c r="E60" s="243"/>
      <c r="F60" s="243"/>
      <c r="G60" s="243"/>
      <c r="H60" s="243"/>
      <c r="I60" s="243"/>
      <c r="J60" s="244"/>
    </row>
    <row r="61" spans="1:10" ht="14.45" customHeight="1">
      <c r="A61" s="104"/>
      <c r="B61" s="105"/>
      <c r="C61" s="246" t="s">
        <v>42</v>
      </c>
      <c r="D61" s="246"/>
      <c r="E61" s="246"/>
      <c r="F61" s="246"/>
      <c r="G61" s="246"/>
      <c r="H61" s="105"/>
      <c r="I61" s="105"/>
      <c r="J61" s="106"/>
    </row>
    <row r="68" ht="27" customHeight="1"/>
    <row r="72" ht="38.450000000000003" customHeight="1"/>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10" workbookViewId="0">
      <selection sqref="A1:I1"/>
    </sheetView>
  </sheetViews>
  <sheetFormatPr defaultColWidth="8.85546875" defaultRowHeight="12.75"/>
  <cols>
    <col min="1" max="7" width="8.85546875" style="9"/>
    <col min="8" max="9" width="16.140625" style="32" customWidth="1"/>
    <col min="10" max="10" width="10.28515625" style="9" bestFit="1" customWidth="1"/>
    <col min="11" max="16384" width="8.85546875" style="9"/>
  </cols>
  <sheetData>
    <row r="1" spans="1:9">
      <c r="A1" s="250" t="s">
        <v>43</v>
      </c>
      <c r="B1" s="251"/>
      <c r="C1" s="251"/>
      <c r="D1" s="251"/>
      <c r="E1" s="251"/>
      <c r="F1" s="251"/>
      <c r="G1" s="251"/>
      <c r="H1" s="251"/>
      <c r="I1" s="251"/>
    </row>
    <row r="2" spans="1:9" ht="12.75" customHeight="1">
      <c r="A2" s="252" t="s">
        <v>604</v>
      </c>
      <c r="B2" s="253"/>
      <c r="C2" s="253"/>
      <c r="D2" s="253"/>
      <c r="E2" s="253"/>
      <c r="F2" s="253"/>
      <c r="G2" s="253"/>
      <c r="H2" s="253"/>
      <c r="I2" s="253"/>
    </row>
    <row r="3" spans="1:9">
      <c r="A3" s="254" t="s">
        <v>44</v>
      </c>
      <c r="B3" s="255"/>
      <c r="C3" s="255"/>
      <c r="D3" s="255"/>
      <c r="E3" s="255"/>
      <c r="F3" s="255"/>
      <c r="G3" s="255"/>
      <c r="H3" s="255"/>
      <c r="I3" s="255"/>
    </row>
    <row r="4" spans="1:9" ht="12.75" customHeight="1">
      <c r="A4" s="256" t="s">
        <v>534</v>
      </c>
      <c r="B4" s="257"/>
      <c r="C4" s="257"/>
      <c r="D4" s="257"/>
      <c r="E4" s="257"/>
      <c r="F4" s="257"/>
      <c r="G4" s="257"/>
      <c r="H4" s="257"/>
      <c r="I4" s="258"/>
    </row>
    <row r="5" spans="1:9" ht="45">
      <c r="A5" s="261" t="s">
        <v>45</v>
      </c>
      <c r="B5" s="262"/>
      <c r="C5" s="262"/>
      <c r="D5" s="262"/>
      <c r="E5" s="262"/>
      <c r="F5" s="262"/>
      <c r="G5" s="10" t="s">
        <v>46</v>
      </c>
      <c r="H5" s="12" t="s">
        <v>47</v>
      </c>
      <c r="I5" s="12" t="s">
        <v>48</v>
      </c>
    </row>
    <row r="6" spans="1:9">
      <c r="A6" s="259">
        <v>1</v>
      </c>
      <c r="B6" s="260"/>
      <c r="C6" s="260"/>
      <c r="D6" s="260"/>
      <c r="E6" s="260"/>
      <c r="F6" s="260"/>
      <c r="G6" s="11">
        <v>2</v>
      </c>
      <c r="H6" s="12">
        <v>3</v>
      </c>
      <c r="I6" s="12">
        <v>4</v>
      </c>
    </row>
    <row r="7" spans="1:9">
      <c r="A7" s="263"/>
      <c r="B7" s="263"/>
      <c r="C7" s="263"/>
      <c r="D7" s="263"/>
      <c r="E7" s="263"/>
      <c r="F7" s="263"/>
      <c r="G7" s="263"/>
      <c r="H7" s="263"/>
      <c r="I7" s="263"/>
    </row>
    <row r="8" spans="1:9" ht="12.75" customHeight="1">
      <c r="A8" s="264" t="s">
        <v>49</v>
      </c>
      <c r="B8" s="264"/>
      <c r="C8" s="264"/>
      <c r="D8" s="264"/>
      <c r="E8" s="264"/>
      <c r="F8" s="264"/>
      <c r="G8" s="13">
        <v>1</v>
      </c>
      <c r="H8" s="30">
        <v>0</v>
      </c>
      <c r="I8" s="30">
        <v>0</v>
      </c>
    </row>
    <row r="9" spans="1:9" ht="12.75" customHeight="1">
      <c r="A9" s="249" t="s">
        <v>50</v>
      </c>
      <c r="B9" s="249"/>
      <c r="C9" s="249"/>
      <c r="D9" s="249"/>
      <c r="E9" s="249"/>
      <c r="F9" s="249"/>
      <c r="G9" s="14">
        <v>2</v>
      </c>
      <c r="H9" s="31">
        <f>H10+H17+H27+H38+H43</f>
        <v>229075936</v>
      </c>
      <c r="I9" s="31">
        <f>I10+I17+I27+I38+I43</f>
        <v>215604429</v>
      </c>
    </row>
    <row r="10" spans="1:9" ht="12.75" customHeight="1">
      <c r="A10" s="248" t="s">
        <v>51</v>
      </c>
      <c r="B10" s="248"/>
      <c r="C10" s="248"/>
      <c r="D10" s="248"/>
      <c r="E10" s="248"/>
      <c r="F10" s="248"/>
      <c r="G10" s="14">
        <v>3</v>
      </c>
      <c r="H10" s="31">
        <f>H11+H12+H13+H14+H15+H16</f>
        <v>5257409</v>
      </c>
      <c r="I10" s="31">
        <f>I11+I12+I13+I14+I15+I16</f>
        <v>4956040</v>
      </c>
    </row>
    <row r="11" spans="1:9" ht="12.75" customHeight="1">
      <c r="A11" s="247" t="s">
        <v>503</v>
      </c>
      <c r="B11" s="247"/>
      <c r="C11" s="247"/>
      <c r="D11" s="247"/>
      <c r="E11" s="247"/>
      <c r="F11" s="247"/>
      <c r="G11" s="13">
        <v>4</v>
      </c>
      <c r="H11" s="30">
        <v>0</v>
      </c>
      <c r="I11" s="30">
        <v>0</v>
      </c>
    </row>
    <row r="12" spans="1:9" ht="22.9" customHeight="1">
      <c r="A12" s="247" t="s">
        <v>502</v>
      </c>
      <c r="B12" s="247"/>
      <c r="C12" s="247"/>
      <c r="D12" s="247"/>
      <c r="E12" s="247"/>
      <c r="F12" s="247"/>
      <c r="G12" s="13">
        <v>5</v>
      </c>
      <c r="H12" s="30">
        <v>1084163</v>
      </c>
      <c r="I12" s="30">
        <v>782794</v>
      </c>
    </row>
    <row r="13" spans="1:9" ht="12.75" customHeight="1">
      <c r="A13" s="247" t="s">
        <v>52</v>
      </c>
      <c r="B13" s="247"/>
      <c r="C13" s="247"/>
      <c r="D13" s="247"/>
      <c r="E13" s="247"/>
      <c r="F13" s="247"/>
      <c r="G13" s="13">
        <v>6</v>
      </c>
      <c r="H13" s="30">
        <v>4173246</v>
      </c>
      <c r="I13" s="30">
        <v>4173246</v>
      </c>
    </row>
    <row r="14" spans="1:9" ht="12.75" customHeight="1">
      <c r="A14" s="247" t="s">
        <v>53</v>
      </c>
      <c r="B14" s="247"/>
      <c r="C14" s="247"/>
      <c r="D14" s="247"/>
      <c r="E14" s="247"/>
      <c r="F14" s="247"/>
      <c r="G14" s="13">
        <v>7</v>
      </c>
      <c r="H14" s="30">
        <v>0</v>
      </c>
      <c r="I14" s="30">
        <v>0</v>
      </c>
    </row>
    <row r="15" spans="1:9" ht="12.75" customHeight="1">
      <c r="A15" s="247" t="s">
        <v>54</v>
      </c>
      <c r="B15" s="247"/>
      <c r="C15" s="247"/>
      <c r="D15" s="247"/>
      <c r="E15" s="247"/>
      <c r="F15" s="247"/>
      <c r="G15" s="13">
        <v>8</v>
      </c>
      <c r="H15" s="30">
        <v>0</v>
      </c>
      <c r="I15" s="30">
        <v>0</v>
      </c>
    </row>
    <row r="16" spans="1:9" ht="12.75" customHeight="1">
      <c r="A16" s="247" t="s">
        <v>55</v>
      </c>
      <c r="B16" s="247"/>
      <c r="C16" s="247"/>
      <c r="D16" s="247"/>
      <c r="E16" s="247"/>
      <c r="F16" s="247"/>
      <c r="G16" s="13">
        <v>9</v>
      </c>
      <c r="H16" s="30">
        <v>0</v>
      </c>
      <c r="I16" s="30">
        <v>0</v>
      </c>
    </row>
    <row r="17" spans="1:9" ht="12.75" customHeight="1">
      <c r="A17" s="248" t="s">
        <v>56</v>
      </c>
      <c r="B17" s="248"/>
      <c r="C17" s="248"/>
      <c r="D17" s="248"/>
      <c r="E17" s="248"/>
      <c r="F17" s="248"/>
      <c r="G17" s="14">
        <v>10</v>
      </c>
      <c r="H17" s="31">
        <f>H18+H19+H20+H21+H22+H23+H24+H25+H26</f>
        <v>186284651</v>
      </c>
      <c r="I17" s="31">
        <f>I18+I19+I20+I21+I22+I23+I24+I25+I26</f>
        <v>173867110</v>
      </c>
    </row>
    <row r="18" spans="1:9" ht="12.75" customHeight="1">
      <c r="A18" s="247" t="s">
        <v>57</v>
      </c>
      <c r="B18" s="247"/>
      <c r="C18" s="247"/>
      <c r="D18" s="247"/>
      <c r="E18" s="247"/>
      <c r="F18" s="247"/>
      <c r="G18" s="13">
        <v>11</v>
      </c>
      <c r="H18" s="30">
        <v>15605344</v>
      </c>
      <c r="I18" s="30">
        <v>15605344</v>
      </c>
    </row>
    <row r="19" spans="1:9" ht="12.75" customHeight="1">
      <c r="A19" s="247" t="s">
        <v>58</v>
      </c>
      <c r="B19" s="247"/>
      <c r="C19" s="247"/>
      <c r="D19" s="247"/>
      <c r="E19" s="247"/>
      <c r="F19" s="247"/>
      <c r="G19" s="13">
        <v>12</v>
      </c>
      <c r="H19" s="30">
        <v>91238625</v>
      </c>
      <c r="I19" s="30">
        <v>86035013</v>
      </c>
    </row>
    <row r="20" spans="1:9" ht="12.75" customHeight="1">
      <c r="A20" s="247" t="s">
        <v>59</v>
      </c>
      <c r="B20" s="247"/>
      <c r="C20" s="247"/>
      <c r="D20" s="247"/>
      <c r="E20" s="247"/>
      <c r="F20" s="247"/>
      <c r="G20" s="13">
        <v>13</v>
      </c>
      <c r="H20" s="30">
        <v>46800326</v>
      </c>
      <c r="I20" s="30">
        <v>40643737</v>
      </c>
    </row>
    <row r="21" spans="1:9" ht="12.75" customHeight="1">
      <c r="A21" s="247" t="s">
        <v>60</v>
      </c>
      <c r="B21" s="247"/>
      <c r="C21" s="247"/>
      <c r="D21" s="247"/>
      <c r="E21" s="247"/>
      <c r="F21" s="247"/>
      <c r="G21" s="13">
        <v>14</v>
      </c>
      <c r="H21" s="30">
        <v>32007853</v>
      </c>
      <c r="I21" s="30">
        <v>27424492</v>
      </c>
    </row>
    <row r="22" spans="1:9" ht="12.75" customHeight="1">
      <c r="A22" s="247" t="s">
        <v>61</v>
      </c>
      <c r="B22" s="247"/>
      <c r="C22" s="247"/>
      <c r="D22" s="247"/>
      <c r="E22" s="247"/>
      <c r="F22" s="247"/>
      <c r="G22" s="13">
        <v>15</v>
      </c>
      <c r="H22" s="30">
        <v>0</v>
      </c>
      <c r="I22" s="30">
        <v>0</v>
      </c>
    </row>
    <row r="23" spans="1:9" ht="12.75" customHeight="1">
      <c r="A23" s="247" t="s">
        <v>62</v>
      </c>
      <c r="B23" s="247"/>
      <c r="C23" s="247"/>
      <c r="D23" s="247"/>
      <c r="E23" s="247"/>
      <c r="F23" s="247"/>
      <c r="G23" s="13">
        <v>16</v>
      </c>
      <c r="H23" s="30">
        <v>0</v>
      </c>
      <c r="I23" s="30">
        <v>0</v>
      </c>
    </row>
    <row r="24" spans="1:9" ht="12.75" customHeight="1">
      <c r="A24" s="247" t="s">
        <v>63</v>
      </c>
      <c r="B24" s="247"/>
      <c r="C24" s="247"/>
      <c r="D24" s="247"/>
      <c r="E24" s="247"/>
      <c r="F24" s="247"/>
      <c r="G24" s="13">
        <v>17</v>
      </c>
      <c r="H24" s="30">
        <v>587641</v>
      </c>
      <c r="I24" s="30">
        <v>4119498</v>
      </c>
    </row>
    <row r="25" spans="1:9" ht="12.75" customHeight="1">
      <c r="A25" s="247" t="s">
        <v>64</v>
      </c>
      <c r="B25" s="247"/>
      <c r="C25" s="247"/>
      <c r="D25" s="247"/>
      <c r="E25" s="247"/>
      <c r="F25" s="247"/>
      <c r="G25" s="13">
        <v>18</v>
      </c>
      <c r="H25" s="30">
        <v>44862</v>
      </c>
      <c r="I25" s="30">
        <v>39026</v>
      </c>
    </row>
    <row r="26" spans="1:9" ht="12.75" customHeight="1">
      <c r="A26" s="247" t="s">
        <v>65</v>
      </c>
      <c r="B26" s="247"/>
      <c r="C26" s="247"/>
      <c r="D26" s="247"/>
      <c r="E26" s="247"/>
      <c r="F26" s="247"/>
      <c r="G26" s="13">
        <v>19</v>
      </c>
      <c r="H26" s="30">
        <v>0</v>
      </c>
      <c r="I26" s="30">
        <v>0</v>
      </c>
    </row>
    <row r="27" spans="1:9" ht="12.75" customHeight="1">
      <c r="A27" s="248" t="s">
        <v>66</v>
      </c>
      <c r="B27" s="248"/>
      <c r="C27" s="248"/>
      <c r="D27" s="248"/>
      <c r="E27" s="248"/>
      <c r="F27" s="248"/>
      <c r="G27" s="14">
        <v>20</v>
      </c>
      <c r="H27" s="31">
        <f>SUM(H28:H37)</f>
        <v>16432018</v>
      </c>
      <c r="I27" s="31">
        <f>SUM(I28:I37)</f>
        <v>15776683</v>
      </c>
    </row>
    <row r="28" spans="1:9" ht="12.75" customHeight="1">
      <c r="A28" s="247" t="s">
        <v>67</v>
      </c>
      <c r="B28" s="247"/>
      <c r="C28" s="247"/>
      <c r="D28" s="247"/>
      <c r="E28" s="247"/>
      <c r="F28" s="247"/>
      <c r="G28" s="13">
        <v>21</v>
      </c>
      <c r="H28" s="30">
        <v>0</v>
      </c>
      <c r="I28" s="30">
        <v>0</v>
      </c>
    </row>
    <row r="29" spans="1:9" ht="12.75" customHeight="1">
      <c r="A29" s="247" t="s">
        <v>68</v>
      </c>
      <c r="B29" s="247"/>
      <c r="C29" s="247"/>
      <c r="D29" s="247"/>
      <c r="E29" s="247"/>
      <c r="F29" s="247"/>
      <c r="G29" s="13">
        <v>22</v>
      </c>
      <c r="H29" s="30">
        <v>0</v>
      </c>
      <c r="I29" s="30">
        <v>0</v>
      </c>
    </row>
    <row r="30" spans="1:9" ht="12.75" customHeight="1">
      <c r="A30" s="247" t="s">
        <v>69</v>
      </c>
      <c r="B30" s="247"/>
      <c r="C30" s="247"/>
      <c r="D30" s="247"/>
      <c r="E30" s="247"/>
      <c r="F30" s="247"/>
      <c r="G30" s="13">
        <v>23</v>
      </c>
      <c r="H30" s="30">
        <v>0</v>
      </c>
      <c r="I30" s="30">
        <v>0</v>
      </c>
    </row>
    <row r="31" spans="1:9" ht="24" customHeight="1">
      <c r="A31" s="247" t="s">
        <v>70</v>
      </c>
      <c r="B31" s="247"/>
      <c r="C31" s="247"/>
      <c r="D31" s="247"/>
      <c r="E31" s="247"/>
      <c r="F31" s="247"/>
      <c r="G31" s="13">
        <v>24</v>
      </c>
      <c r="H31" s="30">
        <v>0</v>
      </c>
      <c r="I31" s="30">
        <v>0</v>
      </c>
    </row>
    <row r="32" spans="1:9" ht="23.45" customHeight="1">
      <c r="A32" s="247" t="s">
        <v>71</v>
      </c>
      <c r="B32" s="247"/>
      <c r="C32" s="247"/>
      <c r="D32" s="247"/>
      <c r="E32" s="247"/>
      <c r="F32" s="247"/>
      <c r="G32" s="13">
        <v>25</v>
      </c>
      <c r="H32" s="30">
        <v>0</v>
      </c>
      <c r="I32" s="30">
        <v>0</v>
      </c>
    </row>
    <row r="33" spans="1:9" ht="21.6" customHeight="1">
      <c r="A33" s="247" t="s">
        <v>72</v>
      </c>
      <c r="B33" s="247"/>
      <c r="C33" s="247"/>
      <c r="D33" s="247"/>
      <c r="E33" s="247"/>
      <c r="F33" s="247"/>
      <c r="G33" s="13">
        <v>26</v>
      </c>
      <c r="H33" s="30">
        <v>0</v>
      </c>
      <c r="I33" s="30">
        <v>0</v>
      </c>
    </row>
    <row r="34" spans="1:9" ht="12.75" customHeight="1">
      <c r="A34" s="247" t="s">
        <v>73</v>
      </c>
      <c r="B34" s="247"/>
      <c r="C34" s="247"/>
      <c r="D34" s="247"/>
      <c r="E34" s="247"/>
      <c r="F34" s="247"/>
      <c r="G34" s="13">
        <v>27</v>
      </c>
      <c r="H34" s="30">
        <v>0</v>
      </c>
      <c r="I34" s="30">
        <v>0</v>
      </c>
    </row>
    <row r="35" spans="1:9" ht="12.75" customHeight="1">
      <c r="A35" s="247" t="s">
        <v>74</v>
      </c>
      <c r="B35" s="247"/>
      <c r="C35" s="247"/>
      <c r="D35" s="247"/>
      <c r="E35" s="247"/>
      <c r="F35" s="247"/>
      <c r="G35" s="13">
        <v>28</v>
      </c>
      <c r="H35" s="30">
        <v>16432018</v>
      </c>
      <c r="I35" s="30">
        <v>15776683</v>
      </c>
    </row>
    <row r="36" spans="1:9" ht="12.75" customHeight="1">
      <c r="A36" s="247" t="s">
        <v>75</v>
      </c>
      <c r="B36" s="247"/>
      <c r="C36" s="247"/>
      <c r="D36" s="247"/>
      <c r="E36" s="247"/>
      <c r="F36" s="247"/>
      <c r="G36" s="13">
        <v>29</v>
      </c>
      <c r="H36" s="30">
        <v>0</v>
      </c>
      <c r="I36" s="30">
        <v>0</v>
      </c>
    </row>
    <row r="37" spans="1:9" ht="12.75" customHeight="1">
      <c r="A37" s="247" t="s">
        <v>76</v>
      </c>
      <c r="B37" s="247"/>
      <c r="C37" s="247"/>
      <c r="D37" s="247"/>
      <c r="E37" s="247"/>
      <c r="F37" s="247"/>
      <c r="G37" s="13">
        <v>30</v>
      </c>
      <c r="H37" s="30">
        <v>0</v>
      </c>
      <c r="I37" s="30">
        <v>0</v>
      </c>
    </row>
    <row r="38" spans="1:9" ht="12.75" customHeight="1">
      <c r="A38" s="248" t="s">
        <v>77</v>
      </c>
      <c r="B38" s="248"/>
      <c r="C38" s="248"/>
      <c r="D38" s="248"/>
      <c r="E38" s="248"/>
      <c r="F38" s="248"/>
      <c r="G38" s="14">
        <v>31</v>
      </c>
      <c r="H38" s="31">
        <f>H39+H40+H41+H42</f>
        <v>5495745</v>
      </c>
      <c r="I38" s="31">
        <f>I39+I40+I41+I42</f>
        <v>5372992</v>
      </c>
    </row>
    <row r="39" spans="1:9" ht="12.75" customHeight="1">
      <c r="A39" s="247" t="s">
        <v>78</v>
      </c>
      <c r="B39" s="247"/>
      <c r="C39" s="247"/>
      <c r="D39" s="247"/>
      <c r="E39" s="247"/>
      <c r="F39" s="247"/>
      <c r="G39" s="13">
        <v>32</v>
      </c>
      <c r="H39" s="30">
        <v>0</v>
      </c>
      <c r="I39" s="30">
        <v>0</v>
      </c>
    </row>
    <row r="40" spans="1:9" ht="27" customHeight="1">
      <c r="A40" s="247" t="s">
        <v>79</v>
      </c>
      <c r="B40" s="247"/>
      <c r="C40" s="247"/>
      <c r="D40" s="247"/>
      <c r="E40" s="247"/>
      <c r="F40" s="247"/>
      <c r="G40" s="13">
        <v>33</v>
      </c>
      <c r="H40" s="30">
        <v>0</v>
      </c>
      <c r="I40" s="30">
        <v>0</v>
      </c>
    </row>
    <row r="41" spans="1:9" ht="12.75" customHeight="1">
      <c r="A41" s="247" t="s">
        <v>80</v>
      </c>
      <c r="B41" s="247"/>
      <c r="C41" s="247"/>
      <c r="D41" s="247"/>
      <c r="E41" s="247"/>
      <c r="F41" s="247"/>
      <c r="G41" s="13">
        <v>34</v>
      </c>
      <c r="H41" s="30">
        <v>5127139</v>
      </c>
      <c r="I41" s="30">
        <v>5011361</v>
      </c>
    </row>
    <row r="42" spans="1:9" ht="12.75" customHeight="1">
      <c r="A42" s="247" t="s">
        <v>81</v>
      </c>
      <c r="B42" s="247"/>
      <c r="C42" s="247"/>
      <c r="D42" s="247"/>
      <c r="E42" s="247"/>
      <c r="F42" s="247"/>
      <c r="G42" s="13">
        <v>35</v>
      </c>
      <c r="H42" s="30">
        <v>368606</v>
      </c>
      <c r="I42" s="30">
        <v>361631</v>
      </c>
    </row>
    <row r="43" spans="1:9" ht="12.75" customHeight="1">
      <c r="A43" s="247" t="s">
        <v>82</v>
      </c>
      <c r="B43" s="247"/>
      <c r="C43" s="247"/>
      <c r="D43" s="247"/>
      <c r="E43" s="247"/>
      <c r="F43" s="247"/>
      <c r="G43" s="13">
        <v>36</v>
      </c>
      <c r="H43" s="30">
        <v>15606113</v>
      </c>
      <c r="I43" s="30">
        <v>15631604</v>
      </c>
    </row>
    <row r="44" spans="1:9" ht="12.75" customHeight="1">
      <c r="A44" s="249" t="s">
        <v>83</v>
      </c>
      <c r="B44" s="249"/>
      <c r="C44" s="249"/>
      <c r="D44" s="249"/>
      <c r="E44" s="249"/>
      <c r="F44" s="249"/>
      <c r="G44" s="14">
        <v>37</v>
      </c>
      <c r="H44" s="31">
        <f>H45+H53+H60+H70</f>
        <v>967792434</v>
      </c>
      <c r="I44" s="31">
        <f>I45+I53+I60+I70</f>
        <v>932055254</v>
      </c>
    </row>
    <row r="45" spans="1:9" ht="12.75" customHeight="1">
      <c r="A45" s="248" t="s">
        <v>84</v>
      </c>
      <c r="B45" s="248"/>
      <c r="C45" s="248"/>
      <c r="D45" s="248"/>
      <c r="E45" s="248"/>
      <c r="F45" s="248"/>
      <c r="G45" s="14">
        <v>38</v>
      </c>
      <c r="H45" s="31">
        <f>SUM(H46:H52)</f>
        <v>142851933</v>
      </c>
      <c r="I45" s="31">
        <f>SUM(I46:I52)</f>
        <v>152238783</v>
      </c>
    </row>
    <row r="46" spans="1:9" ht="12.75" customHeight="1">
      <c r="A46" s="247" t="s">
        <v>85</v>
      </c>
      <c r="B46" s="247"/>
      <c r="C46" s="247"/>
      <c r="D46" s="247"/>
      <c r="E46" s="247"/>
      <c r="F46" s="247"/>
      <c r="G46" s="13">
        <v>39</v>
      </c>
      <c r="H46" s="30">
        <v>39150582</v>
      </c>
      <c r="I46" s="30">
        <v>53137709</v>
      </c>
    </row>
    <row r="47" spans="1:9" ht="12.75" customHeight="1">
      <c r="A47" s="247" t="s">
        <v>86</v>
      </c>
      <c r="B47" s="247"/>
      <c r="C47" s="247"/>
      <c r="D47" s="247"/>
      <c r="E47" s="247"/>
      <c r="F47" s="247"/>
      <c r="G47" s="13">
        <v>40</v>
      </c>
      <c r="H47" s="30">
        <v>103699551</v>
      </c>
      <c r="I47" s="30">
        <v>99099274</v>
      </c>
    </row>
    <row r="48" spans="1:9" ht="12.75" customHeight="1">
      <c r="A48" s="247" t="s">
        <v>87</v>
      </c>
      <c r="B48" s="247"/>
      <c r="C48" s="247"/>
      <c r="D48" s="247"/>
      <c r="E48" s="247"/>
      <c r="F48" s="247"/>
      <c r="G48" s="13">
        <v>41</v>
      </c>
      <c r="H48" s="30">
        <v>0</v>
      </c>
      <c r="I48" s="30">
        <v>0</v>
      </c>
    </row>
    <row r="49" spans="1:9" ht="12.75" customHeight="1">
      <c r="A49" s="247" t="s">
        <v>88</v>
      </c>
      <c r="B49" s="247"/>
      <c r="C49" s="247"/>
      <c r="D49" s="247"/>
      <c r="E49" s="247"/>
      <c r="F49" s="247"/>
      <c r="G49" s="13">
        <v>42</v>
      </c>
      <c r="H49" s="30">
        <v>0</v>
      </c>
      <c r="I49" s="30">
        <v>0</v>
      </c>
    </row>
    <row r="50" spans="1:9" ht="12.75" customHeight="1">
      <c r="A50" s="247" t="s">
        <v>89</v>
      </c>
      <c r="B50" s="247"/>
      <c r="C50" s="247"/>
      <c r="D50" s="247"/>
      <c r="E50" s="247"/>
      <c r="F50" s="247"/>
      <c r="G50" s="13">
        <v>43</v>
      </c>
      <c r="H50" s="30">
        <v>1800</v>
      </c>
      <c r="I50" s="30">
        <v>1800</v>
      </c>
    </row>
    <row r="51" spans="1:9" ht="12.75" customHeight="1">
      <c r="A51" s="247" t="s">
        <v>90</v>
      </c>
      <c r="B51" s="247"/>
      <c r="C51" s="247"/>
      <c r="D51" s="247"/>
      <c r="E51" s="247"/>
      <c r="F51" s="247"/>
      <c r="G51" s="13">
        <v>44</v>
      </c>
      <c r="H51" s="30">
        <v>0</v>
      </c>
      <c r="I51" s="30">
        <v>0</v>
      </c>
    </row>
    <row r="52" spans="1:9" ht="12.75" customHeight="1">
      <c r="A52" s="247" t="s">
        <v>91</v>
      </c>
      <c r="B52" s="247"/>
      <c r="C52" s="247"/>
      <c r="D52" s="247"/>
      <c r="E52" s="247"/>
      <c r="F52" s="247"/>
      <c r="G52" s="13">
        <v>45</v>
      </c>
      <c r="H52" s="30">
        <v>0</v>
      </c>
      <c r="I52" s="30">
        <v>0</v>
      </c>
    </row>
    <row r="53" spans="1:9" ht="12.75" customHeight="1">
      <c r="A53" s="248" t="s">
        <v>92</v>
      </c>
      <c r="B53" s="248"/>
      <c r="C53" s="248"/>
      <c r="D53" s="248"/>
      <c r="E53" s="248"/>
      <c r="F53" s="248"/>
      <c r="G53" s="14">
        <v>46</v>
      </c>
      <c r="H53" s="31">
        <f>SUM(H54:H59)</f>
        <v>301127701</v>
      </c>
      <c r="I53" s="31">
        <f>SUM(I54:I59)</f>
        <v>315409871</v>
      </c>
    </row>
    <row r="54" spans="1:9" ht="12.75" customHeight="1">
      <c r="A54" s="247" t="s">
        <v>93</v>
      </c>
      <c r="B54" s="247"/>
      <c r="C54" s="247"/>
      <c r="D54" s="247"/>
      <c r="E54" s="247"/>
      <c r="F54" s="247"/>
      <c r="G54" s="13">
        <v>47</v>
      </c>
      <c r="H54" s="30">
        <v>0</v>
      </c>
      <c r="I54" s="30">
        <v>0</v>
      </c>
    </row>
    <row r="55" spans="1:9" ht="23.45" customHeight="1">
      <c r="A55" s="247" t="s">
        <v>94</v>
      </c>
      <c r="B55" s="247"/>
      <c r="C55" s="247"/>
      <c r="D55" s="247"/>
      <c r="E55" s="247"/>
      <c r="F55" s="247"/>
      <c r="G55" s="13">
        <v>48</v>
      </c>
      <c r="H55" s="30">
        <v>76808031</v>
      </c>
      <c r="I55" s="30">
        <v>107745396</v>
      </c>
    </row>
    <row r="56" spans="1:9" ht="12.75" customHeight="1">
      <c r="A56" s="247" t="s">
        <v>95</v>
      </c>
      <c r="B56" s="247"/>
      <c r="C56" s="247"/>
      <c r="D56" s="247"/>
      <c r="E56" s="247"/>
      <c r="F56" s="247"/>
      <c r="G56" s="13">
        <v>49</v>
      </c>
      <c r="H56" s="30">
        <v>201472625</v>
      </c>
      <c r="I56" s="30">
        <v>199218057</v>
      </c>
    </row>
    <row r="57" spans="1:9" ht="12.75" customHeight="1">
      <c r="A57" s="247" t="s">
        <v>96</v>
      </c>
      <c r="B57" s="247"/>
      <c r="C57" s="247"/>
      <c r="D57" s="247"/>
      <c r="E57" s="247"/>
      <c r="F57" s="247"/>
      <c r="G57" s="13">
        <v>50</v>
      </c>
      <c r="H57" s="30">
        <v>0</v>
      </c>
      <c r="I57" s="30">
        <v>0</v>
      </c>
    </row>
    <row r="58" spans="1:9" ht="12.75" customHeight="1">
      <c r="A58" s="247" t="s">
        <v>97</v>
      </c>
      <c r="B58" s="247"/>
      <c r="C58" s="247"/>
      <c r="D58" s="247"/>
      <c r="E58" s="247"/>
      <c r="F58" s="247"/>
      <c r="G58" s="13">
        <v>51</v>
      </c>
      <c r="H58" s="30">
        <v>3467925</v>
      </c>
      <c r="I58" s="30">
        <v>2587525</v>
      </c>
    </row>
    <row r="59" spans="1:9" ht="12.75" customHeight="1">
      <c r="A59" s="247" t="s">
        <v>98</v>
      </c>
      <c r="B59" s="247"/>
      <c r="C59" s="247"/>
      <c r="D59" s="247"/>
      <c r="E59" s="247"/>
      <c r="F59" s="247"/>
      <c r="G59" s="13">
        <v>52</v>
      </c>
      <c r="H59" s="30">
        <v>19379120</v>
      </c>
      <c r="I59" s="30">
        <v>5858893</v>
      </c>
    </row>
    <row r="60" spans="1:9" ht="12.75" customHeight="1">
      <c r="A60" s="248" t="s">
        <v>99</v>
      </c>
      <c r="B60" s="248"/>
      <c r="C60" s="248"/>
      <c r="D60" s="248"/>
      <c r="E60" s="248"/>
      <c r="F60" s="248"/>
      <c r="G60" s="14">
        <v>53</v>
      </c>
      <c r="H60" s="31">
        <f>SUM(H61:H69)</f>
        <v>46325762</v>
      </c>
      <c r="I60" s="31">
        <f>SUM(I61:I69)</f>
        <v>32625636</v>
      </c>
    </row>
    <row r="61" spans="1:9" ht="12.75" customHeight="1">
      <c r="A61" s="247" t="s">
        <v>100</v>
      </c>
      <c r="B61" s="247"/>
      <c r="C61" s="247"/>
      <c r="D61" s="247"/>
      <c r="E61" s="247"/>
      <c r="F61" s="247"/>
      <c r="G61" s="13">
        <v>54</v>
      </c>
      <c r="H61" s="30">
        <v>0</v>
      </c>
      <c r="I61" s="30">
        <v>0</v>
      </c>
    </row>
    <row r="62" spans="1:9" ht="27.6" customHeight="1">
      <c r="A62" s="247" t="s">
        <v>101</v>
      </c>
      <c r="B62" s="247"/>
      <c r="C62" s="247"/>
      <c r="D62" s="247"/>
      <c r="E62" s="247"/>
      <c r="F62" s="247"/>
      <c r="G62" s="13">
        <v>55</v>
      </c>
      <c r="H62" s="30">
        <v>0</v>
      </c>
      <c r="I62" s="30">
        <v>0</v>
      </c>
    </row>
    <row r="63" spans="1:9" ht="12.75" customHeight="1">
      <c r="A63" s="247" t="s">
        <v>102</v>
      </c>
      <c r="B63" s="247"/>
      <c r="C63" s="247"/>
      <c r="D63" s="247"/>
      <c r="E63" s="247"/>
      <c r="F63" s="247"/>
      <c r="G63" s="13">
        <v>56</v>
      </c>
      <c r="H63" s="30">
        <v>0</v>
      </c>
      <c r="I63" s="30">
        <v>0</v>
      </c>
    </row>
    <row r="64" spans="1:9" ht="25.9" customHeight="1">
      <c r="A64" s="247" t="s">
        <v>103</v>
      </c>
      <c r="B64" s="247"/>
      <c r="C64" s="247"/>
      <c r="D64" s="247"/>
      <c r="E64" s="247"/>
      <c r="F64" s="247"/>
      <c r="G64" s="13">
        <v>57</v>
      </c>
      <c r="H64" s="30">
        <v>0</v>
      </c>
      <c r="I64" s="30">
        <v>0</v>
      </c>
    </row>
    <row r="65" spans="1:9" ht="21.6" customHeight="1">
      <c r="A65" s="247" t="s">
        <v>104</v>
      </c>
      <c r="B65" s="247"/>
      <c r="C65" s="247"/>
      <c r="D65" s="247"/>
      <c r="E65" s="247"/>
      <c r="F65" s="247"/>
      <c r="G65" s="13">
        <v>58</v>
      </c>
      <c r="H65" s="30">
        <v>0</v>
      </c>
      <c r="I65" s="30">
        <v>0</v>
      </c>
    </row>
    <row r="66" spans="1:9" ht="21.6" customHeight="1">
      <c r="A66" s="247" t="s">
        <v>105</v>
      </c>
      <c r="B66" s="247"/>
      <c r="C66" s="247"/>
      <c r="D66" s="247"/>
      <c r="E66" s="247"/>
      <c r="F66" s="247"/>
      <c r="G66" s="13">
        <v>59</v>
      </c>
      <c r="H66" s="30">
        <v>0</v>
      </c>
      <c r="I66" s="30">
        <v>0</v>
      </c>
    </row>
    <row r="67" spans="1:9" ht="12.75" customHeight="1">
      <c r="A67" s="247" t="s">
        <v>106</v>
      </c>
      <c r="B67" s="247"/>
      <c r="C67" s="247"/>
      <c r="D67" s="247"/>
      <c r="E67" s="247"/>
      <c r="F67" s="247"/>
      <c r="G67" s="13">
        <v>60</v>
      </c>
      <c r="H67" s="30">
        <v>32997449</v>
      </c>
      <c r="I67" s="30">
        <v>30814293</v>
      </c>
    </row>
    <row r="68" spans="1:9" ht="12.75" customHeight="1">
      <c r="A68" s="247" t="s">
        <v>107</v>
      </c>
      <c r="B68" s="247"/>
      <c r="C68" s="247"/>
      <c r="D68" s="247"/>
      <c r="E68" s="247"/>
      <c r="F68" s="247"/>
      <c r="G68" s="13">
        <v>61</v>
      </c>
      <c r="H68" s="30">
        <v>13328313</v>
      </c>
      <c r="I68" s="30">
        <v>1811343</v>
      </c>
    </row>
    <row r="69" spans="1:9" ht="12.75" customHeight="1">
      <c r="A69" s="247" t="s">
        <v>108</v>
      </c>
      <c r="B69" s="247"/>
      <c r="C69" s="247"/>
      <c r="D69" s="247"/>
      <c r="E69" s="247"/>
      <c r="F69" s="247"/>
      <c r="G69" s="13">
        <v>62</v>
      </c>
      <c r="H69" s="30">
        <v>0</v>
      </c>
      <c r="I69" s="30">
        <v>0</v>
      </c>
    </row>
    <row r="70" spans="1:9" ht="12.75" customHeight="1">
      <c r="A70" s="247" t="s">
        <v>109</v>
      </c>
      <c r="B70" s="247"/>
      <c r="C70" s="247"/>
      <c r="D70" s="247"/>
      <c r="E70" s="247"/>
      <c r="F70" s="247"/>
      <c r="G70" s="13">
        <v>63</v>
      </c>
      <c r="H70" s="30">
        <v>477487038</v>
      </c>
      <c r="I70" s="30">
        <v>431780964</v>
      </c>
    </row>
    <row r="71" spans="1:9" ht="12.75" customHeight="1">
      <c r="A71" s="264" t="s">
        <v>110</v>
      </c>
      <c r="B71" s="264"/>
      <c r="C71" s="264"/>
      <c r="D71" s="264"/>
      <c r="E71" s="264"/>
      <c r="F71" s="264"/>
      <c r="G71" s="13">
        <v>64</v>
      </c>
      <c r="H71" s="30">
        <v>6787111</v>
      </c>
      <c r="I71" s="30">
        <v>7539975</v>
      </c>
    </row>
    <row r="72" spans="1:9" ht="12.75" customHeight="1">
      <c r="A72" s="249" t="s">
        <v>111</v>
      </c>
      <c r="B72" s="249"/>
      <c r="C72" s="249"/>
      <c r="D72" s="249"/>
      <c r="E72" s="249"/>
      <c r="F72" s="249"/>
      <c r="G72" s="14">
        <v>65</v>
      </c>
      <c r="H72" s="31">
        <f>H8+H9+H44+H71</f>
        <v>1203655481</v>
      </c>
      <c r="I72" s="31">
        <f>I8+I9+I44+I71</f>
        <v>1155199658</v>
      </c>
    </row>
    <row r="73" spans="1:9" ht="12.75" customHeight="1">
      <c r="A73" s="264" t="s">
        <v>112</v>
      </c>
      <c r="B73" s="264"/>
      <c r="C73" s="264"/>
      <c r="D73" s="264"/>
      <c r="E73" s="264"/>
      <c r="F73" s="264"/>
      <c r="G73" s="13">
        <v>66</v>
      </c>
      <c r="H73" s="30">
        <v>0</v>
      </c>
      <c r="I73" s="30">
        <v>0</v>
      </c>
    </row>
    <row r="74" spans="1:9">
      <c r="A74" s="266" t="s">
        <v>113</v>
      </c>
      <c r="B74" s="267"/>
      <c r="C74" s="267"/>
      <c r="D74" s="267"/>
      <c r="E74" s="267"/>
      <c r="F74" s="267"/>
      <c r="G74" s="267"/>
      <c r="H74" s="267"/>
      <c r="I74" s="267"/>
    </row>
    <row r="75" spans="1:9" ht="12.75" customHeight="1">
      <c r="A75" s="249" t="s">
        <v>114</v>
      </c>
      <c r="B75" s="249"/>
      <c r="C75" s="249"/>
      <c r="D75" s="249"/>
      <c r="E75" s="249"/>
      <c r="F75" s="249"/>
      <c r="G75" s="14">
        <v>67</v>
      </c>
      <c r="H75" s="31">
        <f>H76+H77+H78+H84+H85+H91+H94+H97</f>
        <v>404042075</v>
      </c>
      <c r="I75" s="31">
        <f>I76+I77+I78+I84+I85+I91+I94+I97</f>
        <v>400597557</v>
      </c>
    </row>
    <row r="76" spans="1:9" ht="12.75" customHeight="1">
      <c r="A76" s="247" t="s">
        <v>115</v>
      </c>
      <c r="B76" s="247"/>
      <c r="C76" s="247"/>
      <c r="D76" s="247"/>
      <c r="E76" s="247"/>
      <c r="F76" s="247"/>
      <c r="G76" s="13">
        <v>68</v>
      </c>
      <c r="H76" s="30">
        <v>133165000</v>
      </c>
      <c r="I76" s="30">
        <v>133165000</v>
      </c>
    </row>
    <row r="77" spans="1:9" ht="12.75" customHeight="1">
      <c r="A77" s="247" t="s">
        <v>116</v>
      </c>
      <c r="B77" s="247"/>
      <c r="C77" s="247"/>
      <c r="D77" s="247"/>
      <c r="E77" s="247"/>
      <c r="F77" s="247"/>
      <c r="G77" s="13">
        <v>69</v>
      </c>
      <c r="H77" s="30">
        <v>0</v>
      </c>
      <c r="I77" s="30">
        <v>0</v>
      </c>
    </row>
    <row r="78" spans="1:9" ht="12.75" customHeight="1">
      <c r="A78" s="248" t="s">
        <v>117</v>
      </c>
      <c r="B78" s="248"/>
      <c r="C78" s="248"/>
      <c r="D78" s="248"/>
      <c r="E78" s="248"/>
      <c r="F78" s="248"/>
      <c r="G78" s="14">
        <v>70</v>
      </c>
      <c r="H78" s="31">
        <f>SUM(H79:H83)</f>
        <v>30748156</v>
      </c>
      <c r="I78" s="31">
        <f>SUM(I79:I83)</f>
        <v>36371186</v>
      </c>
    </row>
    <row r="79" spans="1:9" ht="12.75" customHeight="1">
      <c r="A79" s="247" t="s">
        <v>118</v>
      </c>
      <c r="B79" s="247"/>
      <c r="C79" s="247"/>
      <c r="D79" s="247"/>
      <c r="E79" s="247"/>
      <c r="F79" s="247"/>
      <c r="G79" s="13">
        <v>71</v>
      </c>
      <c r="H79" s="30">
        <v>6658250</v>
      </c>
      <c r="I79" s="30">
        <v>6658250</v>
      </c>
    </row>
    <row r="80" spans="1:9" ht="12.75" customHeight="1">
      <c r="A80" s="247" t="s">
        <v>119</v>
      </c>
      <c r="B80" s="247"/>
      <c r="C80" s="247"/>
      <c r="D80" s="247"/>
      <c r="E80" s="247"/>
      <c r="F80" s="247"/>
      <c r="G80" s="13">
        <v>72</v>
      </c>
      <c r="H80" s="30">
        <v>36511836</v>
      </c>
      <c r="I80" s="30">
        <v>40537606</v>
      </c>
    </row>
    <row r="81" spans="1:9" ht="12.75" customHeight="1">
      <c r="A81" s="247" t="s">
        <v>120</v>
      </c>
      <c r="B81" s="247"/>
      <c r="C81" s="247"/>
      <c r="D81" s="247"/>
      <c r="E81" s="247"/>
      <c r="F81" s="247"/>
      <c r="G81" s="13">
        <v>73</v>
      </c>
      <c r="H81" s="30">
        <v>-12421930</v>
      </c>
      <c r="I81" s="30">
        <v>-10824670</v>
      </c>
    </row>
    <row r="82" spans="1:9" ht="12.75" customHeight="1">
      <c r="A82" s="247" t="s">
        <v>121</v>
      </c>
      <c r="B82" s="247"/>
      <c r="C82" s="247"/>
      <c r="D82" s="247"/>
      <c r="E82" s="247"/>
      <c r="F82" s="247"/>
      <c r="G82" s="13">
        <v>74</v>
      </c>
      <c r="H82" s="30">
        <v>0</v>
      </c>
      <c r="I82" s="30">
        <v>0</v>
      </c>
    </row>
    <row r="83" spans="1:9" ht="12.75" customHeight="1">
      <c r="A83" s="247" t="s">
        <v>122</v>
      </c>
      <c r="B83" s="247"/>
      <c r="C83" s="247"/>
      <c r="D83" s="247"/>
      <c r="E83" s="247"/>
      <c r="F83" s="247"/>
      <c r="G83" s="13">
        <v>75</v>
      </c>
      <c r="H83" s="30">
        <v>0</v>
      </c>
      <c r="I83" s="30">
        <v>0</v>
      </c>
    </row>
    <row r="84" spans="1:9" ht="12.75" customHeight="1">
      <c r="A84" s="265" t="s">
        <v>123</v>
      </c>
      <c r="B84" s="265"/>
      <c r="C84" s="265"/>
      <c r="D84" s="265"/>
      <c r="E84" s="265"/>
      <c r="F84" s="265"/>
      <c r="G84" s="108">
        <v>76</v>
      </c>
      <c r="H84" s="109">
        <v>0</v>
      </c>
      <c r="I84" s="30">
        <v>0</v>
      </c>
    </row>
    <row r="85" spans="1:9" ht="12.75" customHeight="1">
      <c r="A85" s="248" t="s">
        <v>397</v>
      </c>
      <c r="B85" s="248"/>
      <c r="C85" s="248"/>
      <c r="D85" s="248"/>
      <c r="E85" s="248"/>
      <c r="F85" s="248"/>
      <c r="G85" s="14">
        <v>77</v>
      </c>
      <c r="H85" s="31">
        <f>H86+H87+H88+H89+H90</f>
        <v>-396587</v>
      </c>
      <c r="I85" s="31">
        <f>I86+I87+I88+I89+I90</f>
        <v>24348</v>
      </c>
    </row>
    <row r="86" spans="1:9" ht="25.5" customHeight="1">
      <c r="A86" s="247" t="s">
        <v>398</v>
      </c>
      <c r="B86" s="247"/>
      <c r="C86" s="247"/>
      <c r="D86" s="247"/>
      <c r="E86" s="247"/>
      <c r="F86" s="247"/>
      <c r="G86" s="13">
        <v>78</v>
      </c>
      <c r="H86" s="30">
        <v>0</v>
      </c>
      <c r="I86" s="30">
        <v>0</v>
      </c>
    </row>
    <row r="87" spans="1:9" ht="12.75" customHeight="1">
      <c r="A87" s="247" t="s">
        <v>124</v>
      </c>
      <c r="B87" s="247"/>
      <c r="C87" s="247"/>
      <c r="D87" s="247"/>
      <c r="E87" s="247"/>
      <c r="F87" s="247"/>
      <c r="G87" s="13">
        <v>79</v>
      </c>
      <c r="H87" s="30">
        <v>0</v>
      </c>
      <c r="I87" s="30">
        <v>0</v>
      </c>
    </row>
    <row r="88" spans="1:9" ht="12.75" customHeight="1">
      <c r="A88" s="247" t="s">
        <v>125</v>
      </c>
      <c r="B88" s="247"/>
      <c r="C88" s="247"/>
      <c r="D88" s="247"/>
      <c r="E88" s="247"/>
      <c r="F88" s="247"/>
      <c r="G88" s="13">
        <v>80</v>
      </c>
      <c r="H88" s="30">
        <v>0</v>
      </c>
      <c r="I88" s="30">
        <v>0</v>
      </c>
    </row>
    <row r="89" spans="1:9" ht="12.75" customHeight="1">
      <c r="A89" s="247" t="s">
        <v>399</v>
      </c>
      <c r="B89" s="247"/>
      <c r="C89" s="247"/>
      <c r="D89" s="247"/>
      <c r="E89" s="247"/>
      <c r="F89" s="247"/>
      <c r="G89" s="13">
        <v>81</v>
      </c>
      <c r="H89" s="30">
        <v>0</v>
      </c>
      <c r="I89" s="30">
        <v>0</v>
      </c>
    </row>
    <row r="90" spans="1:9" ht="25.5" customHeight="1">
      <c r="A90" s="247" t="s">
        <v>400</v>
      </c>
      <c r="B90" s="247"/>
      <c r="C90" s="247"/>
      <c r="D90" s="247"/>
      <c r="E90" s="247"/>
      <c r="F90" s="247"/>
      <c r="G90" s="13">
        <v>82</v>
      </c>
      <c r="H90" s="30">
        <v>-396587</v>
      </c>
      <c r="I90" s="30">
        <v>24348</v>
      </c>
    </row>
    <row r="91" spans="1:9" ht="24" customHeight="1">
      <c r="A91" s="248" t="s">
        <v>401</v>
      </c>
      <c r="B91" s="248"/>
      <c r="C91" s="248"/>
      <c r="D91" s="248"/>
      <c r="E91" s="248"/>
      <c r="F91" s="248"/>
      <c r="G91" s="14">
        <v>83</v>
      </c>
      <c r="H91" s="31">
        <f>H92-H93</f>
        <v>63177357</v>
      </c>
      <c r="I91" s="31">
        <f>I92-I93</f>
        <v>151767919</v>
      </c>
    </row>
    <row r="92" spans="1:9" ht="12.75" customHeight="1">
      <c r="A92" s="247" t="s">
        <v>126</v>
      </c>
      <c r="B92" s="247"/>
      <c r="C92" s="247"/>
      <c r="D92" s="247"/>
      <c r="E92" s="247"/>
      <c r="F92" s="247"/>
      <c r="G92" s="13">
        <v>84</v>
      </c>
      <c r="H92" s="30">
        <v>63177357</v>
      </c>
      <c r="I92" s="30">
        <v>151767919</v>
      </c>
    </row>
    <row r="93" spans="1:9" ht="12.75" customHeight="1">
      <c r="A93" s="247" t="s">
        <v>127</v>
      </c>
      <c r="B93" s="247"/>
      <c r="C93" s="247"/>
      <c r="D93" s="247"/>
      <c r="E93" s="247"/>
      <c r="F93" s="247"/>
      <c r="G93" s="13">
        <v>85</v>
      </c>
      <c r="H93" s="30">
        <v>0</v>
      </c>
      <c r="I93" s="30">
        <v>0</v>
      </c>
    </row>
    <row r="94" spans="1:9" ht="12.75" customHeight="1">
      <c r="A94" s="248" t="s">
        <v>402</v>
      </c>
      <c r="B94" s="248"/>
      <c r="C94" s="248"/>
      <c r="D94" s="248"/>
      <c r="E94" s="248"/>
      <c r="F94" s="248"/>
      <c r="G94" s="14">
        <v>86</v>
      </c>
      <c r="H94" s="31">
        <f>H95-H96</f>
        <v>177348149</v>
      </c>
      <c r="I94" s="31">
        <f>I95-I96</f>
        <v>79269104</v>
      </c>
    </row>
    <row r="95" spans="1:9" ht="12.75" customHeight="1">
      <c r="A95" s="247" t="s">
        <v>128</v>
      </c>
      <c r="B95" s="247"/>
      <c r="C95" s="247"/>
      <c r="D95" s="247"/>
      <c r="E95" s="247"/>
      <c r="F95" s="247"/>
      <c r="G95" s="13">
        <v>87</v>
      </c>
      <c r="H95" s="30">
        <v>177348149</v>
      </c>
      <c r="I95" s="30">
        <v>79269104</v>
      </c>
    </row>
    <row r="96" spans="1:9" ht="12.75" customHeight="1">
      <c r="A96" s="247" t="s">
        <v>129</v>
      </c>
      <c r="B96" s="247"/>
      <c r="C96" s="247"/>
      <c r="D96" s="247"/>
      <c r="E96" s="247"/>
      <c r="F96" s="247"/>
      <c r="G96" s="13">
        <v>88</v>
      </c>
      <c r="H96" s="30">
        <v>0</v>
      </c>
      <c r="I96" s="30">
        <v>0</v>
      </c>
    </row>
    <row r="97" spans="1:9" ht="12.75" customHeight="1">
      <c r="A97" s="247" t="s">
        <v>130</v>
      </c>
      <c r="B97" s="247"/>
      <c r="C97" s="247"/>
      <c r="D97" s="247"/>
      <c r="E97" s="247"/>
      <c r="F97" s="247"/>
      <c r="G97" s="13">
        <v>89</v>
      </c>
      <c r="H97" s="30">
        <v>0</v>
      </c>
      <c r="I97" s="30">
        <v>0</v>
      </c>
    </row>
    <row r="98" spans="1:9" ht="12.75" customHeight="1">
      <c r="A98" s="249" t="s">
        <v>403</v>
      </c>
      <c r="B98" s="249"/>
      <c r="C98" s="249"/>
      <c r="D98" s="249"/>
      <c r="E98" s="249"/>
      <c r="F98" s="249"/>
      <c r="G98" s="14">
        <v>90</v>
      </c>
      <c r="H98" s="31">
        <f>SUM(H99:H104)</f>
        <v>8597453</v>
      </c>
      <c r="I98" s="31">
        <f>SUM(I99:I104)</f>
        <v>8237192</v>
      </c>
    </row>
    <row r="99" spans="1:9" ht="31.9" customHeight="1">
      <c r="A99" s="247" t="s">
        <v>131</v>
      </c>
      <c r="B99" s="247"/>
      <c r="C99" s="247"/>
      <c r="D99" s="247"/>
      <c r="E99" s="247"/>
      <c r="F99" s="247"/>
      <c r="G99" s="13">
        <v>91</v>
      </c>
      <c r="H99" s="30">
        <v>8597453</v>
      </c>
      <c r="I99" s="30">
        <v>8237192</v>
      </c>
    </row>
    <row r="100" spans="1:9" ht="12.75" customHeight="1">
      <c r="A100" s="247" t="s">
        <v>132</v>
      </c>
      <c r="B100" s="247"/>
      <c r="C100" s="247"/>
      <c r="D100" s="247"/>
      <c r="E100" s="247"/>
      <c r="F100" s="247"/>
      <c r="G100" s="13">
        <v>92</v>
      </c>
      <c r="H100" s="30">
        <v>0</v>
      </c>
      <c r="I100" s="30">
        <v>0</v>
      </c>
    </row>
    <row r="101" spans="1:9" ht="12.75" customHeight="1">
      <c r="A101" s="247" t="s">
        <v>133</v>
      </c>
      <c r="B101" s="247"/>
      <c r="C101" s="247"/>
      <c r="D101" s="247"/>
      <c r="E101" s="247"/>
      <c r="F101" s="247"/>
      <c r="G101" s="13">
        <v>93</v>
      </c>
      <c r="H101" s="30">
        <v>0</v>
      </c>
      <c r="I101" s="30">
        <v>0</v>
      </c>
    </row>
    <row r="102" spans="1:9" ht="12.75" customHeight="1">
      <c r="A102" s="247" t="s">
        <v>134</v>
      </c>
      <c r="B102" s="247"/>
      <c r="C102" s="247"/>
      <c r="D102" s="247"/>
      <c r="E102" s="247"/>
      <c r="F102" s="247"/>
      <c r="G102" s="13">
        <v>94</v>
      </c>
      <c r="H102" s="30">
        <v>0</v>
      </c>
      <c r="I102" s="30">
        <v>0</v>
      </c>
    </row>
    <row r="103" spans="1:9" ht="12.75" customHeight="1">
      <c r="A103" s="247" t="s">
        <v>135</v>
      </c>
      <c r="B103" s="247"/>
      <c r="C103" s="247"/>
      <c r="D103" s="247"/>
      <c r="E103" s="247"/>
      <c r="F103" s="247"/>
      <c r="G103" s="13">
        <v>95</v>
      </c>
      <c r="H103" s="30">
        <v>0</v>
      </c>
      <c r="I103" s="30">
        <v>0</v>
      </c>
    </row>
    <row r="104" spans="1:9" ht="12.75" customHeight="1">
      <c r="A104" s="247" t="s">
        <v>136</v>
      </c>
      <c r="B104" s="247"/>
      <c r="C104" s="247"/>
      <c r="D104" s="247"/>
      <c r="E104" s="247"/>
      <c r="F104" s="247"/>
      <c r="G104" s="13">
        <v>96</v>
      </c>
      <c r="H104" s="30">
        <v>0</v>
      </c>
      <c r="I104" s="30">
        <v>0</v>
      </c>
    </row>
    <row r="105" spans="1:9" ht="12.75" customHeight="1">
      <c r="A105" s="249" t="s">
        <v>404</v>
      </c>
      <c r="B105" s="249"/>
      <c r="C105" s="249"/>
      <c r="D105" s="249"/>
      <c r="E105" s="249"/>
      <c r="F105" s="249"/>
      <c r="G105" s="14">
        <v>97</v>
      </c>
      <c r="H105" s="31">
        <f>SUM(H106:H116)</f>
        <v>51150940</v>
      </c>
      <c r="I105" s="31">
        <f>SUM(I106:I116)</f>
        <v>37630822</v>
      </c>
    </row>
    <row r="106" spans="1:9" ht="12.75" customHeight="1">
      <c r="A106" s="247" t="s">
        <v>137</v>
      </c>
      <c r="B106" s="247"/>
      <c r="C106" s="247"/>
      <c r="D106" s="247"/>
      <c r="E106" s="247"/>
      <c r="F106" s="247"/>
      <c r="G106" s="13">
        <v>98</v>
      </c>
      <c r="H106" s="30">
        <v>0</v>
      </c>
      <c r="I106" s="30">
        <v>0</v>
      </c>
    </row>
    <row r="107" spans="1:9" ht="24.6" customHeight="1">
      <c r="A107" s="247" t="s">
        <v>138</v>
      </c>
      <c r="B107" s="247"/>
      <c r="C107" s="247"/>
      <c r="D107" s="247"/>
      <c r="E107" s="247"/>
      <c r="F107" s="247"/>
      <c r="G107" s="13">
        <v>99</v>
      </c>
      <c r="H107" s="30">
        <v>0</v>
      </c>
      <c r="I107" s="30">
        <v>0</v>
      </c>
    </row>
    <row r="108" spans="1:9" ht="12.75" customHeight="1">
      <c r="A108" s="247" t="s">
        <v>139</v>
      </c>
      <c r="B108" s="247"/>
      <c r="C108" s="247"/>
      <c r="D108" s="247"/>
      <c r="E108" s="247"/>
      <c r="F108" s="247"/>
      <c r="G108" s="13">
        <v>100</v>
      </c>
      <c r="H108" s="30">
        <v>0</v>
      </c>
      <c r="I108" s="30">
        <v>0</v>
      </c>
    </row>
    <row r="109" spans="1:9" ht="21.6" customHeight="1">
      <c r="A109" s="247" t="s">
        <v>140</v>
      </c>
      <c r="B109" s="247"/>
      <c r="C109" s="247"/>
      <c r="D109" s="247"/>
      <c r="E109" s="247"/>
      <c r="F109" s="247"/>
      <c r="G109" s="13">
        <v>101</v>
      </c>
      <c r="H109" s="30">
        <v>0</v>
      </c>
      <c r="I109" s="30">
        <v>0</v>
      </c>
    </row>
    <row r="110" spans="1:9" ht="12.75" customHeight="1">
      <c r="A110" s="247" t="s">
        <v>141</v>
      </c>
      <c r="B110" s="247"/>
      <c r="C110" s="247"/>
      <c r="D110" s="247"/>
      <c r="E110" s="247"/>
      <c r="F110" s="247"/>
      <c r="G110" s="13">
        <v>102</v>
      </c>
      <c r="H110" s="30">
        <v>0</v>
      </c>
      <c r="I110" s="30">
        <v>0</v>
      </c>
    </row>
    <row r="111" spans="1:9" ht="12.75" customHeight="1">
      <c r="A111" s="247" t="s">
        <v>142</v>
      </c>
      <c r="B111" s="247"/>
      <c r="C111" s="247"/>
      <c r="D111" s="247"/>
      <c r="E111" s="247"/>
      <c r="F111" s="247"/>
      <c r="G111" s="13">
        <v>103</v>
      </c>
      <c r="H111" s="30">
        <v>50705458</v>
      </c>
      <c r="I111" s="30">
        <v>37349480</v>
      </c>
    </row>
    <row r="112" spans="1:9" ht="12.75" customHeight="1">
      <c r="A112" s="247" t="s">
        <v>143</v>
      </c>
      <c r="B112" s="247"/>
      <c r="C112" s="247"/>
      <c r="D112" s="247"/>
      <c r="E112" s="247"/>
      <c r="F112" s="247"/>
      <c r="G112" s="13">
        <v>104</v>
      </c>
      <c r="H112" s="30">
        <v>0</v>
      </c>
      <c r="I112" s="30">
        <v>0</v>
      </c>
    </row>
    <row r="113" spans="1:9" ht="12.75" customHeight="1">
      <c r="A113" s="247" t="s">
        <v>144</v>
      </c>
      <c r="B113" s="247"/>
      <c r="C113" s="247"/>
      <c r="D113" s="247"/>
      <c r="E113" s="247"/>
      <c r="F113" s="247"/>
      <c r="G113" s="13">
        <v>105</v>
      </c>
      <c r="H113" s="30">
        <v>0</v>
      </c>
      <c r="I113" s="30">
        <v>0</v>
      </c>
    </row>
    <row r="114" spans="1:9" ht="12.75" customHeight="1">
      <c r="A114" s="247" t="s">
        <v>145</v>
      </c>
      <c r="B114" s="247"/>
      <c r="C114" s="247"/>
      <c r="D114" s="247"/>
      <c r="E114" s="247"/>
      <c r="F114" s="247"/>
      <c r="G114" s="13">
        <v>106</v>
      </c>
      <c r="H114" s="30">
        <v>0</v>
      </c>
      <c r="I114" s="30">
        <v>0</v>
      </c>
    </row>
    <row r="115" spans="1:9" ht="12.75" customHeight="1">
      <c r="A115" s="247" t="s">
        <v>146</v>
      </c>
      <c r="B115" s="247"/>
      <c r="C115" s="247"/>
      <c r="D115" s="247"/>
      <c r="E115" s="247"/>
      <c r="F115" s="247"/>
      <c r="G115" s="13">
        <v>107</v>
      </c>
      <c r="H115" s="30">
        <v>445482</v>
      </c>
      <c r="I115" s="30">
        <v>281342</v>
      </c>
    </row>
    <row r="116" spans="1:9" ht="12.75" customHeight="1">
      <c r="A116" s="247" t="s">
        <v>147</v>
      </c>
      <c r="B116" s="247"/>
      <c r="C116" s="247"/>
      <c r="D116" s="247"/>
      <c r="E116" s="247"/>
      <c r="F116" s="247"/>
      <c r="G116" s="13">
        <v>108</v>
      </c>
      <c r="H116" s="30">
        <v>0</v>
      </c>
      <c r="I116" s="30">
        <v>0</v>
      </c>
    </row>
    <row r="117" spans="1:9" ht="12.75" customHeight="1">
      <c r="A117" s="249" t="s">
        <v>405</v>
      </c>
      <c r="B117" s="249"/>
      <c r="C117" s="249"/>
      <c r="D117" s="249"/>
      <c r="E117" s="249"/>
      <c r="F117" s="249"/>
      <c r="G117" s="14">
        <v>109</v>
      </c>
      <c r="H117" s="31">
        <f>SUM(H118:H131)</f>
        <v>381934073</v>
      </c>
      <c r="I117" s="31">
        <f>SUM(I118:I131)</f>
        <v>362714632</v>
      </c>
    </row>
    <row r="118" spans="1:9" ht="12.75" customHeight="1">
      <c r="A118" s="247" t="s">
        <v>148</v>
      </c>
      <c r="B118" s="247"/>
      <c r="C118" s="247"/>
      <c r="D118" s="247"/>
      <c r="E118" s="247"/>
      <c r="F118" s="247"/>
      <c r="G118" s="13">
        <v>110</v>
      </c>
      <c r="H118" s="30">
        <v>0</v>
      </c>
      <c r="I118" s="30">
        <v>0</v>
      </c>
    </row>
    <row r="119" spans="1:9" ht="22.15" customHeight="1">
      <c r="A119" s="247" t="s">
        <v>149</v>
      </c>
      <c r="B119" s="247"/>
      <c r="C119" s="247"/>
      <c r="D119" s="247"/>
      <c r="E119" s="247"/>
      <c r="F119" s="247"/>
      <c r="G119" s="13">
        <v>111</v>
      </c>
      <c r="H119" s="30">
        <v>0</v>
      </c>
      <c r="I119" s="30">
        <v>0</v>
      </c>
    </row>
    <row r="120" spans="1:9" ht="12.75" customHeight="1">
      <c r="A120" s="247" t="s">
        <v>150</v>
      </c>
      <c r="B120" s="247"/>
      <c r="C120" s="247"/>
      <c r="D120" s="247"/>
      <c r="E120" s="247"/>
      <c r="F120" s="247"/>
      <c r="G120" s="13">
        <v>112</v>
      </c>
      <c r="H120" s="30">
        <v>12628233</v>
      </c>
      <c r="I120" s="30">
        <v>60803505</v>
      </c>
    </row>
    <row r="121" spans="1:9" ht="23.45" customHeight="1">
      <c r="A121" s="247" t="s">
        <v>151</v>
      </c>
      <c r="B121" s="247"/>
      <c r="C121" s="247"/>
      <c r="D121" s="247"/>
      <c r="E121" s="247"/>
      <c r="F121" s="247"/>
      <c r="G121" s="13">
        <v>113</v>
      </c>
      <c r="H121" s="30">
        <v>0</v>
      </c>
      <c r="I121" s="30">
        <v>0</v>
      </c>
    </row>
    <row r="122" spans="1:9" ht="12.75" customHeight="1">
      <c r="A122" s="247" t="s">
        <v>152</v>
      </c>
      <c r="B122" s="247"/>
      <c r="C122" s="247"/>
      <c r="D122" s="247"/>
      <c r="E122" s="247"/>
      <c r="F122" s="247"/>
      <c r="G122" s="13">
        <v>114</v>
      </c>
      <c r="H122" s="30">
        <v>0</v>
      </c>
      <c r="I122" s="30">
        <v>0</v>
      </c>
    </row>
    <row r="123" spans="1:9" ht="12.75" customHeight="1">
      <c r="A123" s="247" t="s">
        <v>153</v>
      </c>
      <c r="B123" s="247"/>
      <c r="C123" s="247"/>
      <c r="D123" s="247"/>
      <c r="E123" s="247"/>
      <c r="F123" s="247"/>
      <c r="G123" s="13">
        <v>115</v>
      </c>
      <c r="H123" s="30">
        <v>32870157</v>
      </c>
      <c r="I123" s="30">
        <v>31190211</v>
      </c>
    </row>
    <row r="124" spans="1:9" ht="12.75" customHeight="1">
      <c r="A124" s="247" t="s">
        <v>154</v>
      </c>
      <c r="B124" s="247"/>
      <c r="C124" s="247"/>
      <c r="D124" s="247"/>
      <c r="E124" s="247"/>
      <c r="F124" s="247"/>
      <c r="G124" s="13">
        <v>116</v>
      </c>
      <c r="H124" s="30">
        <v>52527993</v>
      </c>
      <c r="I124" s="30">
        <v>30621489</v>
      </c>
    </row>
    <row r="125" spans="1:9" ht="12.75" customHeight="1">
      <c r="A125" s="247" t="s">
        <v>155</v>
      </c>
      <c r="B125" s="247"/>
      <c r="C125" s="247"/>
      <c r="D125" s="247"/>
      <c r="E125" s="247"/>
      <c r="F125" s="247"/>
      <c r="G125" s="13">
        <v>117</v>
      </c>
      <c r="H125" s="30">
        <v>94629186</v>
      </c>
      <c r="I125" s="30">
        <v>75335442</v>
      </c>
    </row>
    <row r="126" spans="1:9">
      <c r="A126" s="247" t="s">
        <v>156</v>
      </c>
      <c r="B126" s="247"/>
      <c r="C126" s="247"/>
      <c r="D126" s="247"/>
      <c r="E126" s="247"/>
      <c r="F126" s="247"/>
      <c r="G126" s="13">
        <v>118</v>
      </c>
      <c r="H126" s="30">
        <v>0</v>
      </c>
      <c r="I126" s="30">
        <v>0</v>
      </c>
    </row>
    <row r="127" spans="1:9">
      <c r="A127" s="247" t="s">
        <v>157</v>
      </c>
      <c r="B127" s="247"/>
      <c r="C127" s="247"/>
      <c r="D127" s="247"/>
      <c r="E127" s="247"/>
      <c r="F127" s="247"/>
      <c r="G127" s="13">
        <v>119</v>
      </c>
      <c r="H127" s="30">
        <v>132549730</v>
      </c>
      <c r="I127" s="30">
        <v>104364330</v>
      </c>
    </row>
    <row r="128" spans="1:9">
      <c r="A128" s="247" t="s">
        <v>158</v>
      </c>
      <c r="B128" s="247"/>
      <c r="C128" s="247"/>
      <c r="D128" s="247"/>
      <c r="E128" s="247"/>
      <c r="F128" s="247"/>
      <c r="G128" s="13">
        <v>120</v>
      </c>
      <c r="H128" s="30">
        <v>43127961</v>
      </c>
      <c r="I128" s="30">
        <v>49832934</v>
      </c>
    </row>
    <row r="129" spans="1:9">
      <c r="A129" s="247" t="s">
        <v>159</v>
      </c>
      <c r="B129" s="247"/>
      <c r="C129" s="247"/>
      <c r="D129" s="247"/>
      <c r="E129" s="247"/>
      <c r="F129" s="247"/>
      <c r="G129" s="13">
        <v>121</v>
      </c>
      <c r="H129" s="30">
        <v>0</v>
      </c>
      <c r="I129" s="30">
        <v>0</v>
      </c>
    </row>
    <row r="130" spans="1:9">
      <c r="A130" s="247" t="s">
        <v>160</v>
      </c>
      <c r="B130" s="247"/>
      <c r="C130" s="247"/>
      <c r="D130" s="247"/>
      <c r="E130" s="247"/>
      <c r="F130" s="247"/>
      <c r="G130" s="13">
        <v>122</v>
      </c>
      <c r="H130" s="30">
        <v>0</v>
      </c>
      <c r="I130" s="30">
        <v>0</v>
      </c>
    </row>
    <row r="131" spans="1:9">
      <c r="A131" s="247" t="s">
        <v>161</v>
      </c>
      <c r="B131" s="247"/>
      <c r="C131" s="247"/>
      <c r="D131" s="247"/>
      <c r="E131" s="247"/>
      <c r="F131" s="247"/>
      <c r="G131" s="13">
        <v>123</v>
      </c>
      <c r="H131" s="30">
        <v>13600813</v>
      </c>
      <c r="I131" s="30">
        <v>10566721</v>
      </c>
    </row>
    <row r="132" spans="1:9" ht="22.15" customHeight="1">
      <c r="A132" s="264" t="s">
        <v>162</v>
      </c>
      <c r="B132" s="264"/>
      <c r="C132" s="264"/>
      <c r="D132" s="264"/>
      <c r="E132" s="264"/>
      <c r="F132" s="264"/>
      <c r="G132" s="13">
        <v>124</v>
      </c>
      <c r="H132" s="30">
        <v>357930940</v>
      </c>
      <c r="I132" s="30">
        <v>346019455</v>
      </c>
    </row>
    <row r="133" spans="1:9">
      <c r="A133" s="249" t="s">
        <v>406</v>
      </c>
      <c r="B133" s="249"/>
      <c r="C133" s="249"/>
      <c r="D133" s="249"/>
      <c r="E133" s="249"/>
      <c r="F133" s="249"/>
      <c r="G133" s="14">
        <v>125</v>
      </c>
      <c r="H133" s="31">
        <f>H75+H98+H105+H117+H132</f>
        <v>1203655481</v>
      </c>
      <c r="I133" s="31">
        <f>I75+I98+I105+I117+I132</f>
        <v>1155199658</v>
      </c>
    </row>
    <row r="134" spans="1:9">
      <c r="A134" s="264" t="s">
        <v>163</v>
      </c>
      <c r="B134" s="264"/>
      <c r="C134" s="264"/>
      <c r="D134" s="264"/>
      <c r="E134" s="264"/>
      <c r="F134" s="264"/>
      <c r="G134" s="13">
        <v>126</v>
      </c>
      <c r="H134" s="30">
        <v>0</v>
      </c>
      <c r="I134" s="30">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2.75"/>
  <cols>
    <col min="1" max="7" width="9.140625" style="15"/>
    <col min="8" max="11" width="14.7109375" style="33"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c r="A1" s="289" t="s">
        <v>164</v>
      </c>
      <c r="B1" s="251"/>
      <c r="C1" s="251"/>
      <c r="D1" s="251"/>
      <c r="E1" s="251"/>
      <c r="F1" s="251"/>
      <c r="G1" s="251"/>
      <c r="H1" s="251"/>
      <c r="I1" s="251"/>
    </row>
    <row r="2" spans="1:11" ht="12.75" customHeight="1">
      <c r="A2" s="288" t="s">
        <v>605</v>
      </c>
      <c r="B2" s="253"/>
      <c r="C2" s="253"/>
      <c r="D2" s="253"/>
      <c r="E2" s="253"/>
      <c r="F2" s="253"/>
      <c r="G2" s="253"/>
      <c r="H2" s="253"/>
      <c r="I2" s="253"/>
      <c r="J2" s="112"/>
      <c r="K2" s="112"/>
    </row>
    <row r="3" spans="1:11">
      <c r="A3" s="275" t="s">
        <v>165</v>
      </c>
      <c r="B3" s="276"/>
      <c r="C3" s="276"/>
      <c r="D3" s="276"/>
      <c r="E3" s="276"/>
      <c r="F3" s="276"/>
      <c r="G3" s="276"/>
      <c r="H3" s="276"/>
      <c r="I3" s="276"/>
      <c r="J3" s="277"/>
      <c r="K3" s="277"/>
    </row>
    <row r="4" spans="1:11">
      <c r="A4" s="278" t="s">
        <v>535</v>
      </c>
      <c r="B4" s="279"/>
      <c r="C4" s="279"/>
      <c r="D4" s="279"/>
      <c r="E4" s="279"/>
      <c r="F4" s="279"/>
      <c r="G4" s="279"/>
      <c r="H4" s="279"/>
      <c r="I4" s="279"/>
      <c r="J4" s="280"/>
      <c r="K4" s="280"/>
    </row>
    <row r="5" spans="1:11" ht="22.15" customHeight="1">
      <c r="A5" s="272" t="s">
        <v>166</v>
      </c>
      <c r="B5" s="262"/>
      <c r="C5" s="262"/>
      <c r="D5" s="262"/>
      <c r="E5" s="262"/>
      <c r="F5" s="262"/>
      <c r="G5" s="272" t="s">
        <v>167</v>
      </c>
      <c r="H5" s="273" t="s">
        <v>168</v>
      </c>
      <c r="I5" s="274"/>
      <c r="J5" s="273" t="s">
        <v>169</v>
      </c>
      <c r="K5" s="274"/>
    </row>
    <row r="6" spans="1:11">
      <c r="A6" s="262"/>
      <c r="B6" s="262"/>
      <c r="C6" s="262"/>
      <c r="D6" s="262"/>
      <c r="E6" s="262"/>
      <c r="F6" s="262"/>
      <c r="G6" s="262"/>
      <c r="H6" s="17" t="s">
        <v>170</v>
      </c>
      <c r="I6" s="17" t="s">
        <v>171</v>
      </c>
      <c r="J6" s="17" t="s">
        <v>172</v>
      </c>
      <c r="K6" s="17" t="s">
        <v>173</v>
      </c>
    </row>
    <row r="7" spans="1:11">
      <c r="A7" s="283">
        <v>1</v>
      </c>
      <c r="B7" s="260"/>
      <c r="C7" s="260"/>
      <c r="D7" s="260"/>
      <c r="E7" s="260"/>
      <c r="F7" s="260"/>
      <c r="G7" s="16">
        <v>2</v>
      </c>
      <c r="H7" s="17">
        <v>3</v>
      </c>
      <c r="I7" s="17">
        <v>4</v>
      </c>
      <c r="J7" s="17">
        <v>5</v>
      </c>
      <c r="K7" s="17">
        <v>6</v>
      </c>
    </row>
    <row r="8" spans="1:11">
      <c r="A8" s="284" t="s">
        <v>407</v>
      </c>
      <c r="B8" s="285"/>
      <c r="C8" s="285"/>
      <c r="D8" s="285"/>
      <c r="E8" s="285"/>
      <c r="F8" s="285"/>
      <c r="G8" s="14">
        <v>1</v>
      </c>
      <c r="H8" s="113">
        <f>SUM(H9:H13)</f>
        <v>1550751392</v>
      </c>
      <c r="I8" s="113">
        <f>SUM(I9:I13)</f>
        <v>527936428</v>
      </c>
      <c r="J8" s="113">
        <f>SUM(J9:J13)</f>
        <v>1574464478</v>
      </c>
      <c r="K8" s="113">
        <f>SUM(K9:K13)</f>
        <v>493159550</v>
      </c>
    </row>
    <row r="9" spans="1:11">
      <c r="A9" s="247" t="s">
        <v>174</v>
      </c>
      <c r="B9" s="247"/>
      <c r="C9" s="247"/>
      <c r="D9" s="247"/>
      <c r="E9" s="247"/>
      <c r="F9" s="247"/>
      <c r="G9" s="13">
        <v>2</v>
      </c>
      <c r="H9" s="30">
        <v>0</v>
      </c>
      <c r="I9" s="30">
        <v>0</v>
      </c>
      <c r="J9" s="30">
        <v>0</v>
      </c>
      <c r="K9" s="30">
        <v>0</v>
      </c>
    </row>
    <row r="10" spans="1:11">
      <c r="A10" s="247" t="s">
        <v>175</v>
      </c>
      <c r="B10" s="247"/>
      <c r="C10" s="247"/>
      <c r="D10" s="247"/>
      <c r="E10" s="247"/>
      <c r="F10" s="247"/>
      <c r="G10" s="13">
        <v>3</v>
      </c>
      <c r="H10" s="30">
        <v>1533027119</v>
      </c>
      <c r="I10" s="30">
        <v>518810301</v>
      </c>
      <c r="J10" s="30">
        <v>1545806679</v>
      </c>
      <c r="K10" s="30">
        <v>483505740</v>
      </c>
    </row>
    <row r="11" spans="1:11">
      <c r="A11" s="247" t="s">
        <v>176</v>
      </c>
      <c r="B11" s="247"/>
      <c r="C11" s="247"/>
      <c r="D11" s="247"/>
      <c r="E11" s="247"/>
      <c r="F11" s="247"/>
      <c r="G11" s="13">
        <v>4</v>
      </c>
      <c r="H11" s="30">
        <v>0</v>
      </c>
      <c r="I11" s="30">
        <v>0</v>
      </c>
      <c r="J11" s="30">
        <v>0</v>
      </c>
      <c r="K11" s="30">
        <v>0</v>
      </c>
    </row>
    <row r="12" spans="1:11">
      <c r="A12" s="247" t="s">
        <v>177</v>
      </c>
      <c r="B12" s="247"/>
      <c r="C12" s="247"/>
      <c r="D12" s="247"/>
      <c r="E12" s="247"/>
      <c r="F12" s="247"/>
      <c r="G12" s="13">
        <v>5</v>
      </c>
      <c r="H12" s="30">
        <v>0</v>
      </c>
      <c r="I12" s="30">
        <v>0</v>
      </c>
      <c r="J12" s="30">
        <v>0</v>
      </c>
      <c r="K12" s="30">
        <v>0</v>
      </c>
    </row>
    <row r="13" spans="1:11">
      <c r="A13" s="247" t="s">
        <v>178</v>
      </c>
      <c r="B13" s="247"/>
      <c r="C13" s="247"/>
      <c r="D13" s="247"/>
      <c r="E13" s="247"/>
      <c r="F13" s="247"/>
      <c r="G13" s="13">
        <v>6</v>
      </c>
      <c r="H13" s="30">
        <v>17724273</v>
      </c>
      <c r="I13" s="30">
        <v>9126127</v>
      </c>
      <c r="J13" s="30">
        <v>28657799</v>
      </c>
      <c r="K13" s="30">
        <v>9653810</v>
      </c>
    </row>
    <row r="14" spans="1:11" ht="22.15" customHeight="1">
      <c r="A14" s="284" t="s">
        <v>408</v>
      </c>
      <c r="B14" s="285"/>
      <c r="C14" s="285"/>
      <c r="D14" s="285"/>
      <c r="E14" s="285"/>
      <c r="F14" s="285"/>
      <c r="G14" s="14">
        <v>7</v>
      </c>
      <c r="H14" s="113">
        <f>H15+H16+H20+H24+H25+H26+H29+H36</f>
        <v>1418595742</v>
      </c>
      <c r="I14" s="113">
        <f>I15+I16+I20+I24+I25+I26+I29+I36</f>
        <v>515074493</v>
      </c>
      <c r="J14" s="113">
        <f>J15+J16+J20+J24+J25+J26+J29+J36</f>
        <v>1471860794</v>
      </c>
      <c r="K14" s="113">
        <f>K15+K16+K20+K24+K25+K26+K29+K36</f>
        <v>467428645</v>
      </c>
    </row>
    <row r="15" spans="1:11">
      <c r="A15" s="247" t="s">
        <v>179</v>
      </c>
      <c r="B15" s="247"/>
      <c r="C15" s="247"/>
      <c r="D15" s="247"/>
      <c r="E15" s="247"/>
      <c r="F15" s="247"/>
      <c r="G15" s="13">
        <v>8</v>
      </c>
      <c r="H15" s="30">
        <v>-44868053</v>
      </c>
      <c r="I15" s="30">
        <v>-5995063</v>
      </c>
      <c r="J15" s="30">
        <v>4523835</v>
      </c>
      <c r="K15" s="30">
        <v>-2228586</v>
      </c>
    </row>
    <row r="16" spans="1:11">
      <c r="A16" s="248" t="s">
        <v>409</v>
      </c>
      <c r="B16" s="248"/>
      <c r="C16" s="248"/>
      <c r="D16" s="248"/>
      <c r="E16" s="248"/>
      <c r="F16" s="248"/>
      <c r="G16" s="14">
        <v>9</v>
      </c>
      <c r="H16" s="113">
        <f>SUM(H17:H19)</f>
        <v>704100825</v>
      </c>
      <c r="I16" s="113">
        <f>SUM(I17:I19)</f>
        <v>255416482</v>
      </c>
      <c r="J16" s="113">
        <f>SUM(J17:J19)</f>
        <v>651802535</v>
      </c>
      <c r="K16" s="113">
        <f>SUM(K17:K19)</f>
        <v>196693923</v>
      </c>
    </row>
    <row r="17" spans="1:11">
      <c r="A17" s="290" t="s">
        <v>180</v>
      </c>
      <c r="B17" s="290"/>
      <c r="C17" s="290"/>
      <c r="D17" s="290"/>
      <c r="E17" s="290"/>
      <c r="F17" s="290"/>
      <c r="G17" s="13">
        <v>10</v>
      </c>
      <c r="H17" s="30">
        <v>242493943</v>
      </c>
      <c r="I17" s="30">
        <v>93028860</v>
      </c>
      <c r="J17" s="30">
        <v>247260702</v>
      </c>
      <c r="K17" s="30">
        <v>70590802</v>
      </c>
    </row>
    <row r="18" spans="1:11">
      <c r="A18" s="290" t="s">
        <v>181</v>
      </c>
      <c r="B18" s="290"/>
      <c r="C18" s="290"/>
      <c r="D18" s="290"/>
      <c r="E18" s="290"/>
      <c r="F18" s="290"/>
      <c r="G18" s="13">
        <v>11</v>
      </c>
      <c r="H18" s="30">
        <v>0</v>
      </c>
      <c r="I18" s="30">
        <v>0</v>
      </c>
      <c r="J18" s="30">
        <v>0</v>
      </c>
      <c r="K18" s="30">
        <v>0</v>
      </c>
    </row>
    <row r="19" spans="1:11">
      <c r="A19" s="290" t="s">
        <v>182</v>
      </c>
      <c r="B19" s="290"/>
      <c r="C19" s="290"/>
      <c r="D19" s="290"/>
      <c r="E19" s="290"/>
      <c r="F19" s="290"/>
      <c r="G19" s="13">
        <v>12</v>
      </c>
      <c r="H19" s="30">
        <v>461606882</v>
      </c>
      <c r="I19" s="30">
        <v>162387622</v>
      </c>
      <c r="J19" s="30">
        <v>404541833</v>
      </c>
      <c r="K19" s="30">
        <v>126103121</v>
      </c>
    </row>
    <row r="20" spans="1:11">
      <c r="A20" s="248" t="s">
        <v>410</v>
      </c>
      <c r="B20" s="248"/>
      <c r="C20" s="248"/>
      <c r="D20" s="248"/>
      <c r="E20" s="248"/>
      <c r="F20" s="248"/>
      <c r="G20" s="14">
        <v>13</v>
      </c>
      <c r="H20" s="113">
        <f>SUM(H21:H23)</f>
        <v>668197138</v>
      </c>
      <c r="I20" s="113">
        <f>SUM(I21:I23)</f>
        <v>235020386</v>
      </c>
      <c r="J20" s="113">
        <f>SUM(J21:J23)</f>
        <v>719207670</v>
      </c>
      <c r="K20" s="113">
        <f>SUM(K21:K23)</f>
        <v>244709472</v>
      </c>
    </row>
    <row r="21" spans="1:11">
      <c r="A21" s="290" t="s">
        <v>183</v>
      </c>
      <c r="B21" s="290"/>
      <c r="C21" s="290"/>
      <c r="D21" s="290"/>
      <c r="E21" s="290"/>
      <c r="F21" s="290"/>
      <c r="G21" s="13">
        <v>14</v>
      </c>
      <c r="H21" s="143">
        <v>413856761</v>
      </c>
      <c r="I21" s="143">
        <v>143538285</v>
      </c>
      <c r="J21" s="30">
        <v>440859993</v>
      </c>
      <c r="K21" s="30">
        <v>148677022</v>
      </c>
    </row>
    <row r="22" spans="1:11">
      <c r="A22" s="290" t="s">
        <v>184</v>
      </c>
      <c r="B22" s="290"/>
      <c r="C22" s="290"/>
      <c r="D22" s="290"/>
      <c r="E22" s="290"/>
      <c r="F22" s="290"/>
      <c r="G22" s="13">
        <v>15</v>
      </c>
      <c r="H22" s="143">
        <v>177689078</v>
      </c>
      <c r="I22" s="143">
        <v>63856737</v>
      </c>
      <c r="J22" s="30">
        <v>197245122</v>
      </c>
      <c r="K22" s="30">
        <v>68546153</v>
      </c>
    </row>
    <row r="23" spans="1:11">
      <c r="A23" s="290" t="s">
        <v>185</v>
      </c>
      <c r="B23" s="290"/>
      <c r="C23" s="290"/>
      <c r="D23" s="290"/>
      <c r="E23" s="290"/>
      <c r="F23" s="290"/>
      <c r="G23" s="13">
        <v>16</v>
      </c>
      <c r="H23" s="143">
        <v>76651299</v>
      </c>
      <c r="I23" s="143">
        <v>27625364</v>
      </c>
      <c r="J23" s="30">
        <v>81102555</v>
      </c>
      <c r="K23" s="30">
        <v>27486297</v>
      </c>
    </row>
    <row r="24" spans="1:11">
      <c r="A24" s="247" t="s">
        <v>186</v>
      </c>
      <c r="B24" s="247"/>
      <c r="C24" s="247"/>
      <c r="D24" s="247"/>
      <c r="E24" s="247"/>
      <c r="F24" s="247"/>
      <c r="G24" s="13">
        <v>17</v>
      </c>
      <c r="H24" s="143">
        <v>43153434</v>
      </c>
      <c r="I24" s="143">
        <v>14545970</v>
      </c>
      <c r="J24" s="30">
        <v>37333832</v>
      </c>
      <c r="K24" s="30">
        <v>11855586</v>
      </c>
    </row>
    <row r="25" spans="1:11">
      <c r="A25" s="247" t="s">
        <v>187</v>
      </c>
      <c r="B25" s="247"/>
      <c r="C25" s="247"/>
      <c r="D25" s="247"/>
      <c r="E25" s="247"/>
      <c r="F25" s="247"/>
      <c r="G25" s="13">
        <v>18</v>
      </c>
      <c r="H25" s="143">
        <v>36427825</v>
      </c>
      <c r="I25" s="143">
        <v>12876506</v>
      </c>
      <c r="J25" s="30">
        <v>54923755</v>
      </c>
      <c r="K25" s="30">
        <v>17047793</v>
      </c>
    </row>
    <row r="26" spans="1:11">
      <c r="A26" s="248" t="s">
        <v>411</v>
      </c>
      <c r="B26" s="248"/>
      <c r="C26" s="248"/>
      <c r="D26" s="248"/>
      <c r="E26" s="248"/>
      <c r="F26" s="248"/>
      <c r="G26" s="14">
        <v>19</v>
      </c>
      <c r="H26" s="113">
        <f>H27+H28</f>
        <v>1360492</v>
      </c>
      <c r="I26" s="113">
        <f>I27+I28</f>
        <v>354958</v>
      </c>
      <c r="J26" s="113">
        <f>J27+J28</f>
        <v>0</v>
      </c>
      <c r="K26" s="113">
        <f>K27+K28</f>
        <v>0</v>
      </c>
    </row>
    <row r="27" spans="1:11">
      <c r="A27" s="290" t="s">
        <v>188</v>
      </c>
      <c r="B27" s="290"/>
      <c r="C27" s="290"/>
      <c r="D27" s="290"/>
      <c r="E27" s="290"/>
      <c r="F27" s="290"/>
      <c r="G27" s="13">
        <v>20</v>
      </c>
      <c r="H27" s="143">
        <v>0</v>
      </c>
      <c r="I27" s="143">
        <v>0</v>
      </c>
      <c r="J27" s="30">
        <v>0</v>
      </c>
      <c r="K27" s="30">
        <v>0</v>
      </c>
    </row>
    <row r="28" spans="1:11">
      <c r="A28" s="290" t="s">
        <v>189</v>
      </c>
      <c r="B28" s="290"/>
      <c r="C28" s="290"/>
      <c r="D28" s="290"/>
      <c r="E28" s="290"/>
      <c r="F28" s="290"/>
      <c r="G28" s="13">
        <v>21</v>
      </c>
      <c r="H28" s="143">
        <v>1360492</v>
      </c>
      <c r="I28" s="143">
        <v>354958</v>
      </c>
      <c r="J28" s="30">
        <v>0</v>
      </c>
      <c r="K28" s="30">
        <v>0</v>
      </c>
    </row>
    <row r="29" spans="1:11">
      <c r="A29" s="248" t="s">
        <v>412</v>
      </c>
      <c r="B29" s="248"/>
      <c r="C29" s="248"/>
      <c r="D29" s="248"/>
      <c r="E29" s="248"/>
      <c r="F29" s="248"/>
      <c r="G29" s="14">
        <v>22</v>
      </c>
      <c r="H29" s="113">
        <f>SUM(H30:H35)</f>
        <v>10092300</v>
      </c>
      <c r="I29" s="113">
        <f>SUM(I30:I35)</f>
        <v>3272482</v>
      </c>
      <c r="J29" s="113">
        <f>SUM(J30:J35)</f>
        <v>4012976</v>
      </c>
      <c r="K29" s="113">
        <f>SUM(K30:K35)</f>
        <v>680147</v>
      </c>
    </row>
    <row r="30" spans="1:11">
      <c r="A30" s="290" t="s">
        <v>190</v>
      </c>
      <c r="B30" s="290"/>
      <c r="C30" s="290"/>
      <c r="D30" s="290"/>
      <c r="E30" s="290"/>
      <c r="F30" s="290"/>
      <c r="G30" s="13">
        <v>23</v>
      </c>
      <c r="H30" s="173">
        <v>6109287</v>
      </c>
      <c r="I30" s="173">
        <v>3221899</v>
      </c>
      <c r="J30" s="30">
        <v>3852571</v>
      </c>
      <c r="K30" s="30">
        <v>594946</v>
      </c>
    </row>
    <row r="31" spans="1:11">
      <c r="A31" s="290" t="s">
        <v>191</v>
      </c>
      <c r="B31" s="290"/>
      <c r="C31" s="290"/>
      <c r="D31" s="290"/>
      <c r="E31" s="290"/>
      <c r="F31" s="290"/>
      <c r="G31" s="13">
        <v>24</v>
      </c>
      <c r="H31" s="173">
        <v>0</v>
      </c>
      <c r="I31" s="173">
        <v>0</v>
      </c>
      <c r="J31" s="30">
        <v>0</v>
      </c>
      <c r="K31" s="30">
        <v>0</v>
      </c>
    </row>
    <row r="32" spans="1:11">
      <c r="A32" s="290" t="s">
        <v>192</v>
      </c>
      <c r="B32" s="290"/>
      <c r="C32" s="290"/>
      <c r="D32" s="290"/>
      <c r="E32" s="290"/>
      <c r="F32" s="290"/>
      <c r="G32" s="13">
        <v>25</v>
      </c>
      <c r="H32" s="173">
        <v>0</v>
      </c>
      <c r="I32" s="173">
        <v>0</v>
      </c>
      <c r="J32" s="30">
        <v>0</v>
      </c>
      <c r="K32" s="30">
        <v>0</v>
      </c>
    </row>
    <row r="33" spans="1:11">
      <c r="A33" s="290" t="s">
        <v>193</v>
      </c>
      <c r="B33" s="290"/>
      <c r="C33" s="290"/>
      <c r="D33" s="290"/>
      <c r="E33" s="290"/>
      <c r="F33" s="290"/>
      <c r="G33" s="13">
        <v>26</v>
      </c>
      <c r="H33" s="173">
        <v>0</v>
      </c>
      <c r="I33" s="173">
        <v>0</v>
      </c>
      <c r="J33" s="30">
        <v>0</v>
      </c>
      <c r="K33" s="30">
        <v>0</v>
      </c>
    </row>
    <row r="34" spans="1:11">
      <c r="A34" s="290" t="s">
        <v>194</v>
      </c>
      <c r="B34" s="290"/>
      <c r="C34" s="290"/>
      <c r="D34" s="290"/>
      <c r="E34" s="290"/>
      <c r="F34" s="290"/>
      <c r="G34" s="13">
        <v>27</v>
      </c>
      <c r="H34" s="173">
        <v>628698</v>
      </c>
      <c r="I34" s="173">
        <v>50583</v>
      </c>
      <c r="J34" s="30">
        <v>160405</v>
      </c>
      <c r="K34" s="30">
        <v>85201</v>
      </c>
    </row>
    <row r="35" spans="1:11">
      <c r="A35" s="290" t="s">
        <v>195</v>
      </c>
      <c r="B35" s="290"/>
      <c r="C35" s="290"/>
      <c r="D35" s="290"/>
      <c r="E35" s="290"/>
      <c r="F35" s="290"/>
      <c r="G35" s="13">
        <v>28</v>
      </c>
      <c r="H35" s="173">
        <v>3354315</v>
      </c>
      <c r="I35" s="173">
        <v>0</v>
      </c>
      <c r="J35" s="30">
        <v>0</v>
      </c>
      <c r="K35" s="30">
        <v>0</v>
      </c>
    </row>
    <row r="36" spans="1:11">
      <c r="A36" s="247" t="s">
        <v>196</v>
      </c>
      <c r="B36" s="247"/>
      <c r="C36" s="247"/>
      <c r="D36" s="247"/>
      <c r="E36" s="247"/>
      <c r="F36" s="247"/>
      <c r="G36" s="13">
        <v>29</v>
      </c>
      <c r="H36" s="173">
        <v>131781</v>
      </c>
      <c r="I36" s="173">
        <v>-417228</v>
      </c>
      <c r="J36" s="30">
        <v>56191</v>
      </c>
      <c r="K36" s="30">
        <v>-1329690</v>
      </c>
    </row>
    <row r="37" spans="1:11">
      <c r="A37" s="284" t="s">
        <v>413</v>
      </c>
      <c r="B37" s="285"/>
      <c r="C37" s="285"/>
      <c r="D37" s="285"/>
      <c r="E37" s="285"/>
      <c r="F37" s="285"/>
      <c r="G37" s="14">
        <v>30</v>
      </c>
      <c r="H37" s="113">
        <f>SUM(H38:H47)</f>
        <v>4559670</v>
      </c>
      <c r="I37" s="113">
        <f>SUM(I38:I47)</f>
        <v>2143233</v>
      </c>
      <c r="J37" s="113">
        <f>SUM(J38:J47)</f>
        <v>8557643</v>
      </c>
      <c r="K37" s="113">
        <f>SUM(K38:K47)</f>
        <v>2688152</v>
      </c>
    </row>
    <row r="38" spans="1:11" ht="23.45" customHeight="1">
      <c r="A38" s="247" t="s">
        <v>197</v>
      </c>
      <c r="B38" s="247"/>
      <c r="C38" s="247"/>
      <c r="D38" s="247"/>
      <c r="E38" s="247"/>
      <c r="F38" s="247"/>
      <c r="G38" s="13">
        <v>31</v>
      </c>
      <c r="H38" s="143">
        <v>0</v>
      </c>
      <c r="I38" s="143">
        <v>0</v>
      </c>
      <c r="J38" s="30">
        <v>0</v>
      </c>
      <c r="K38" s="30">
        <v>0</v>
      </c>
    </row>
    <row r="39" spans="1:11" ht="25.15" customHeight="1">
      <c r="A39" s="247" t="s">
        <v>198</v>
      </c>
      <c r="B39" s="247"/>
      <c r="C39" s="247"/>
      <c r="D39" s="247"/>
      <c r="E39" s="247"/>
      <c r="F39" s="247"/>
      <c r="G39" s="13">
        <v>32</v>
      </c>
      <c r="H39" s="143">
        <v>0</v>
      </c>
      <c r="I39" s="143">
        <v>0</v>
      </c>
      <c r="J39" s="30">
        <v>0</v>
      </c>
      <c r="K39" s="30">
        <v>0</v>
      </c>
    </row>
    <row r="40" spans="1:11" ht="25.15" customHeight="1">
      <c r="A40" s="247" t="s">
        <v>199</v>
      </c>
      <c r="B40" s="247"/>
      <c r="C40" s="247"/>
      <c r="D40" s="247"/>
      <c r="E40" s="247"/>
      <c r="F40" s="247"/>
      <c r="G40" s="13">
        <v>33</v>
      </c>
      <c r="H40" s="143">
        <v>0</v>
      </c>
      <c r="I40" s="143">
        <v>0</v>
      </c>
      <c r="J40" s="30">
        <v>0</v>
      </c>
      <c r="K40" s="30">
        <v>0</v>
      </c>
    </row>
    <row r="41" spans="1:11" ht="25.15" customHeight="1">
      <c r="A41" s="247" t="s">
        <v>200</v>
      </c>
      <c r="B41" s="247"/>
      <c r="C41" s="247"/>
      <c r="D41" s="247"/>
      <c r="E41" s="247"/>
      <c r="F41" s="247"/>
      <c r="G41" s="13">
        <v>34</v>
      </c>
      <c r="H41" s="143">
        <v>0</v>
      </c>
      <c r="I41" s="143">
        <v>0</v>
      </c>
      <c r="J41" s="30">
        <v>0</v>
      </c>
      <c r="K41" s="30">
        <v>0</v>
      </c>
    </row>
    <row r="42" spans="1:11" ht="25.15" customHeight="1">
      <c r="A42" s="247" t="s">
        <v>201</v>
      </c>
      <c r="B42" s="247"/>
      <c r="C42" s="247"/>
      <c r="D42" s="247"/>
      <c r="E42" s="247"/>
      <c r="F42" s="247"/>
      <c r="G42" s="13">
        <v>35</v>
      </c>
      <c r="H42" s="143">
        <v>0</v>
      </c>
      <c r="I42" s="143">
        <v>0</v>
      </c>
      <c r="J42" s="30">
        <v>0</v>
      </c>
      <c r="K42" s="30">
        <v>0</v>
      </c>
    </row>
    <row r="43" spans="1:11">
      <c r="A43" s="247" t="s">
        <v>202</v>
      </c>
      <c r="B43" s="247"/>
      <c r="C43" s="247"/>
      <c r="D43" s="247"/>
      <c r="E43" s="247"/>
      <c r="F43" s="247"/>
      <c r="G43" s="13">
        <v>36</v>
      </c>
      <c r="H43" s="143">
        <v>0</v>
      </c>
      <c r="I43" s="143">
        <v>0</v>
      </c>
      <c r="J43" s="30">
        <v>0</v>
      </c>
      <c r="K43" s="30">
        <v>0</v>
      </c>
    </row>
    <row r="44" spans="1:11">
      <c r="A44" s="247" t="s">
        <v>203</v>
      </c>
      <c r="B44" s="247"/>
      <c r="C44" s="247"/>
      <c r="D44" s="247"/>
      <c r="E44" s="247"/>
      <c r="F44" s="247"/>
      <c r="G44" s="13">
        <v>37</v>
      </c>
      <c r="H44" s="173">
        <v>2487385</v>
      </c>
      <c r="I44" s="173">
        <v>1130537</v>
      </c>
      <c r="J44" s="30">
        <v>3674895</v>
      </c>
      <c r="K44" s="30">
        <v>634032</v>
      </c>
    </row>
    <row r="45" spans="1:11">
      <c r="A45" s="247" t="s">
        <v>204</v>
      </c>
      <c r="B45" s="247"/>
      <c r="C45" s="247"/>
      <c r="D45" s="247"/>
      <c r="E45" s="247"/>
      <c r="F45" s="247"/>
      <c r="G45" s="13">
        <v>38</v>
      </c>
      <c r="H45" s="173">
        <v>1902684</v>
      </c>
      <c r="I45" s="173">
        <v>1089086</v>
      </c>
      <c r="J45" s="30">
        <v>4882742</v>
      </c>
      <c r="K45" s="30">
        <v>2054114</v>
      </c>
    </row>
    <row r="46" spans="1:11">
      <c r="A46" s="247" t="s">
        <v>205</v>
      </c>
      <c r="B46" s="247"/>
      <c r="C46" s="247"/>
      <c r="D46" s="247"/>
      <c r="E46" s="247"/>
      <c r="F46" s="247"/>
      <c r="G46" s="13">
        <v>39</v>
      </c>
      <c r="H46" s="173">
        <v>0</v>
      </c>
      <c r="I46" s="173">
        <v>0</v>
      </c>
      <c r="J46" s="30">
        <v>0</v>
      </c>
      <c r="K46" s="30">
        <v>0</v>
      </c>
    </row>
    <row r="47" spans="1:11">
      <c r="A47" s="247" t="s">
        <v>206</v>
      </c>
      <c r="B47" s="247"/>
      <c r="C47" s="247"/>
      <c r="D47" s="247"/>
      <c r="E47" s="247"/>
      <c r="F47" s="247"/>
      <c r="G47" s="13">
        <v>40</v>
      </c>
      <c r="H47" s="173">
        <v>169601</v>
      </c>
      <c r="I47" s="173">
        <v>-76390</v>
      </c>
      <c r="J47" s="30">
        <v>6</v>
      </c>
      <c r="K47" s="30">
        <v>6</v>
      </c>
    </row>
    <row r="48" spans="1:11">
      <c r="A48" s="284" t="s">
        <v>414</v>
      </c>
      <c r="B48" s="285"/>
      <c r="C48" s="285"/>
      <c r="D48" s="285"/>
      <c r="E48" s="285"/>
      <c r="F48" s="285"/>
      <c r="G48" s="14">
        <v>41</v>
      </c>
      <c r="H48" s="113">
        <f>SUM(H49:H55)</f>
        <v>1360636</v>
      </c>
      <c r="I48" s="113">
        <f>SUM(I49:I55)</f>
        <v>477180</v>
      </c>
      <c r="J48" s="113">
        <f>SUM(J49:J55)</f>
        <v>3389839</v>
      </c>
      <c r="K48" s="113">
        <f>SUM(K49:K55)</f>
        <v>691494</v>
      </c>
    </row>
    <row r="49" spans="1:11" ht="25.15" customHeight="1">
      <c r="A49" s="247" t="s">
        <v>207</v>
      </c>
      <c r="B49" s="247"/>
      <c r="C49" s="247"/>
      <c r="D49" s="247"/>
      <c r="E49" s="247"/>
      <c r="F49" s="247"/>
      <c r="G49" s="13">
        <v>42</v>
      </c>
      <c r="H49" s="143">
        <v>0</v>
      </c>
      <c r="I49" s="143">
        <v>0</v>
      </c>
      <c r="J49" s="30">
        <v>0</v>
      </c>
      <c r="K49" s="30">
        <v>0</v>
      </c>
    </row>
    <row r="50" spans="1:11" ht="24" customHeight="1">
      <c r="A50" s="286" t="s">
        <v>208</v>
      </c>
      <c r="B50" s="286"/>
      <c r="C50" s="286"/>
      <c r="D50" s="286"/>
      <c r="E50" s="286"/>
      <c r="F50" s="286"/>
      <c r="G50" s="13">
        <v>43</v>
      </c>
      <c r="H50" s="173">
        <v>22095</v>
      </c>
      <c r="I50" s="173">
        <v>3629</v>
      </c>
      <c r="J50" s="30">
        <v>0</v>
      </c>
      <c r="K50" s="30">
        <v>0</v>
      </c>
    </row>
    <row r="51" spans="1:11">
      <c r="A51" s="286" t="s">
        <v>209</v>
      </c>
      <c r="B51" s="286"/>
      <c r="C51" s="286"/>
      <c r="D51" s="286"/>
      <c r="E51" s="286"/>
      <c r="F51" s="286"/>
      <c r="G51" s="13">
        <v>44</v>
      </c>
      <c r="H51" s="173">
        <v>1338541</v>
      </c>
      <c r="I51" s="173">
        <v>473551</v>
      </c>
      <c r="J51" s="30">
        <v>1206685</v>
      </c>
      <c r="K51" s="30">
        <v>405885</v>
      </c>
    </row>
    <row r="52" spans="1:11">
      <c r="A52" s="286" t="s">
        <v>210</v>
      </c>
      <c r="B52" s="286"/>
      <c r="C52" s="286"/>
      <c r="D52" s="286"/>
      <c r="E52" s="286"/>
      <c r="F52" s="286"/>
      <c r="G52" s="13">
        <v>45</v>
      </c>
      <c r="H52" s="143">
        <v>0</v>
      </c>
      <c r="I52" s="143">
        <v>0</v>
      </c>
      <c r="J52" s="30">
        <v>0</v>
      </c>
      <c r="K52" s="30">
        <v>0</v>
      </c>
    </row>
    <row r="53" spans="1:11">
      <c r="A53" s="286" t="s">
        <v>211</v>
      </c>
      <c r="B53" s="286"/>
      <c r="C53" s="286"/>
      <c r="D53" s="286"/>
      <c r="E53" s="286"/>
      <c r="F53" s="286"/>
      <c r="G53" s="13">
        <v>46</v>
      </c>
      <c r="H53" s="143">
        <v>0</v>
      </c>
      <c r="I53" s="143">
        <v>0</v>
      </c>
      <c r="J53" s="30">
        <v>0</v>
      </c>
      <c r="K53" s="30">
        <v>0</v>
      </c>
    </row>
    <row r="54" spans="1:11">
      <c r="A54" s="286" t="s">
        <v>212</v>
      </c>
      <c r="B54" s="286"/>
      <c r="C54" s="286"/>
      <c r="D54" s="286"/>
      <c r="E54" s="286"/>
      <c r="F54" s="286"/>
      <c r="G54" s="13">
        <v>47</v>
      </c>
      <c r="H54" s="143">
        <v>0</v>
      </c>
      <c r="I54" s="143">
        <v>0</v>
      </c>
      <c r="J54" s="30">
        <v>0</v>
      </c>
      <c r="K54" s="30">
        <v>0</v>
      </c>
    </row>
    <row r="55" spans="1:11">
      <c r="A55" s="286" t="s">
        <v>213</v>
      </c>
      <c r="B55" s="286"/>
      <c r="C55" s="286"/>
      <c r="D55" s="286"/>
      <c r="E55" s="286"/>
      <c r="F55" s="286"/>
      <c r="G55" s="13">
        <v>48</v>
      </c>
      <c r="H55" s="143">
        <v>0</v>
      </c>
      <c r="I55" s="143">
        <v>0</v>
      </c>
      <c r="J55" s="30">
        <v>2183154</v>
      </c>
      <c r="K55" s="30">
        <v>285609</v>
      </c>
    </row>
    <row r="56" spans="1:11" ht="22.15" customHeight="1">
      <c r="A56" s="287" t="s">
        <v>214</v>
      </c>
      <c r="B56" s="287"/>
      <c r="C56" s="287"/>
      <c r="D56" s="287"/>
      <c r="E56" s="287"/>
      <c r="F56" s="287"/>
      <c r="G56" s="13">
        <v>49</v>
      </c>
      <c r="H56" s="143">
        <v>0</v>
      </c>
      <c r="I56" s="143">
        <v>0</v>
      </c>
      <c r="J56" s="30">
        <v>0</v>
      </c>
      <c r="K56" s="30">
        <v>0</v>
      </c>
    </row>
    <row r="57" spans="1:11">
      <c r="A57" s="287" t="s">
        <v>215</v>
      </c>
      <c r="B57" s="287"/>
      <c r="C57" s="287"/>
      <c r="D57" s="287"/>
      <c r="E57" s="287"/>
      <c r="F57" s="287"/>
      <c r="G57" s="13">
        <v>50</v>
      </c>
      <c r="H57" s="143">
        <v>0</v>
      </c>
      <c r="I57" s="143">
        <v>0</v>
      </c>
      <c r="J57" s="30">
        <v>0</v>
      </c>
      <c r="K57" s="30">
        <v>0</v>
      </c>
    </row>
    <row r="58" spans="1:11" ht="24.6" customHeight="1">
      <c r="A58" s="287" t="s">
        <v>216</v>
      </c>
      <c r="B58" s="287"/>
      <c r="C58" s="287"/>
      <c r="D58" s="287"/>
      <c r="E58" s="287"/>
      <c r="F58" s="287"/>
      <c r="G58" s="13">
        <v>51</v>
      </c>
      <c r="H58" s="143">
        <v>0</v>
      </c>
      <c r="I58" s="143">
        <v>0</v>
      </c>
      <c r="J58" s="30">
        <v>0</v>
      </c>
      <c r="K58" s="30">
        <v>0</v>
      </c>
    </row>
    <row r="59" spans="1:11">
      <c r="A59" s="287" t="s">
        <v>217</v>
      </c>
      <c r="B59" s="287"/>
      <c r="C59" s="287"/>
      <c r="D59" s="287"/>
      <c r="E59" s="287"/>
      <c r="F59" s="287"/>
      <c r="G59" s="13">
        <v>52</v>
      </c>
      <c r="H59" s="143">
        <v>0</v>
      </c>
      <c r="I59" s="143">
        <v>0</v>
      </c>
      <c r="J59" s="30">
        <v>0</v>
      </c>
      <c r="K59" s="30">
        <v>0</v>
      </c>
    </row>
    <row r="60" spans="1:11">
      <c r="A60" s="284" t="s">
        <v>415</v>
      </c>
      <c r="B60" s="285"/>
      <c r="C60" s="285"/>
      <c r="D60" s="285"/>
      <c r="E60" s="285"/>
      <c r="F60" s="285"/>
      <c r="G60" s="14">
        <v>53</v>
      </c>
      <c r="H60" s="113">
        <f>H8+H37+H56+H57</f>
        <v>1555311062</v>
      </c>
      <c r="I60" s="113">
        <f t="shared" ref="I60:K60" si="0">I8+I37+I56+I57</f>
        <v>530079661</v>
      </c>
      <c r="J60" s="113">
        <f t="shared" si="0"/>
        <v>1583022121</v>
      </c>
      <c r="K60" s="113">
        <f t="shared" si="0"/>
        <v>495847702</v>
      </c>
    </row>
    <row r="61" spans="1:11">
      <c r="A61" s="284" t="s">
        <v>416</v>
      </c>
      <c r="B61" s="285"/>
      <c r="C61" s="285"/>
      <c r="D61" s="285"/>
      <c r="E61" s="285"/>
      <c r="F61" s="285"/>
      <c r="G61" s="14">
        <v>54</v>
      </c>
      <c r="H61" s="113">
        <f>H14+H48+H58+H59</f>
        <v>1419956378</v>
      </c>
      <c r="I61" s="113">
        <f t="shared" ref="I61:K61" si="1">I14+I48+I58+I59</f>
        <v>515551673</v>
      </c>
      <c r="J61" s="113">
        <f t="shared" si="1"/>
        <v>1475250633</v>
      </c>
      <c r="K61" s="113">
        <f t="shared" si="1"/>
        <v>468120139</v>
      </c>
    </row>
    <row r="62" spans="1:11">
      <c r="A62" s="284" t="s">
        <v>417</v>
      </c>
      <c r="B62" s="285"/>
      <c r="C62" s="285"/>
      <c r="D62" s="285"/>
      <c r="E62" s="285"/>
      <c r="F62" s="285"/>
      <c r="G62" s="14">
        <v>55</v>
      </c>
      <c r="H62" s="113">
        <f>H60-H61</f>
        <v>135354684</v>
      </c>
      <c r="I62" s="113">
        <f t="shared" ref="I62:K62" si="2">I60-I61</f>
        <v>14527988</v>
      </c>
      <c r="J62" s="113">
        <f t="shared" si="2"/>
        <v>107771488</v>
      </c>
      <c r="K62" s="113">
        <f t="shared" si="2"/>
        <v>27727563</v>
      </c>
    </row>
    <row r="63" spans="1:11">
      <c r="A63" s="271" t="s">
        <v>419</v>
      </c>
      <c r="B63" s="271"/>
      <c r="C63" s="271"/>
      <c r="D63" s="271"/>
      <c r="E63" s="271"/>
      <c r="F63" s="271"/>
      <c r="G63" s="14">
        <v>56</v>
      </c>
      <c r="H63" s="113">
        <f>+IF((H60-H61)&gt;0,(H60-H61),0)</f>
        <v>135354684</v>
      </c>
      <c r="I63" s="113">
        <f t="shared" ref="I63:K63" si="3">+IF((I60-I61)&gt;0,(I60-I61),0)</f>
        <v>14527988</v>
      </c>
      <c r="J63" s="113">
        <f t="shared" si="3"/>
        <v>107771488</v>
      </c>
      <c r="K63" s="113">
        <f t="shared" si="3"/>
        <v>27727563</v>
      </c>
    </row>
    <row r="64" spans="1:11">
      <c r="A64" s="271" t="s">
        <v>418</v>
      </c>
      <c r="B64" s="271"/>
      <c r="C64" s="271"/>
      <c r="D64" s="271"/>
      <c r="E64" s="271"/>
      <c r="F64" s="271"/>
      <c r="G64" s="14">
        <v>57</v>
      </c>
      <c r="H64" s="113">
        <f>+IF((H60-H61)&lt;0,(H60-H61),0)</f>
        <v>0</v>
      </c>
      <c r="I64" s="113">
        <f t="shared" ref="I64:K64" si="4">+IF((I60-I61)&lt;0,(I60-I61),0)</f>
        <v>0</v>
      </c>
      <c r="J64" s="113">
        <f t="shared" si="4"/>
        <v>0</v>
      </c>
      <c r="K64" s="113">
        <f t="shared" si="4"/>
        <v>0</v>
      </c>
    </row>
    <row r="65" spans="1:11">
      <c r="A65" s="287" t="s">
        <v>218</v>
      </c>
      <c r="B65" s="287"/>
      <c r="C65" s="287"/>
      <c r="D65" s="287"/>
      <c r="E65" s="287"/>
      <c r="F65" s="287"/>
      <c r="G65" s="13">
        <v>58</v>
      </c>
      <c r="H65" s="173">
        <v>20625629</v>
      </c>
      <c r="I65" s="173">
        <v>1242225</v>
      </c>
      <c r="J65" s="30">
        <v>28502384</v>
      </c>
      <c r="K65" s="30">
        <v>16835064</v>
      </c>
    </row>
    <row r="66" spans="1:11">
      <c r="A66" s="284" t="s">
        <v>420</v>
      </c>
      <c r="B66" s="285"/>
      <c r="C66" s="285"/>
      <c r="D66" s="285"/>
      <c r="E66" s="285"/>
      <c r="F66" s="285"/>
      <c r="G66" s="14">
        <v>59</v>
      </c>
      <c r="H66" s="113">
        <f>H62-H65</f>
        <v>114729055</v>
      </c>
      <c r="I66" s="113">
        <f t="shared" ref="I66:K66" si="5">I62-I65</f>
        <v>13285763</v>
      </c>
      <c r="J66" s="113">
        <f t="shared" si="5"/>
        <v>79269104</v>
      </c>
      <c r="K66" s="113">
        <f t="shared" si="5"/>
        <v>10892499</v>
      </c>
    </row>
    <row r="67" spans="1:11">
      <c r="A67" s="271" t="s">
        <v>421</v>
      </c>
      <c r="B67" s="271"/>
      <c r="C67" s="271"/>
      <c r="D67" s="271"/>
      <c r="E67" s="271"/>
      <c r="F67" s="271"/>
      <c r="G67" s="14">
        <v>60</v>
      </c>
      <c r="H67" s="113">
        <f>+IF((H62-H65)&gt;0,(H62-H65),0)</f>
        <v>114729055</v>
      </c>
      <c r="I67" s="113">
        <f t="shared" ref="I67:K67" si="6">+IF((I62-I65)&gt;0,(I62-I65),0)</f>
        <v>13285763</v>
      </c>
      <c r="J67" s="113">
        <f t="shared" si="6"/>
        <v>79269104</v>
      </c>
      <c r="K67" s="113">
        <f t="shared" si="6"/>
        <v>10892499</v>
      </c>
    </row>
    <row r="68" spans="1:11">
      <c r="A68" s="271" t="s">
        <v>422</v>
      </c>
      <c r="B68" s="271"/>
      <c r="C68" s="271"/>
      <c r="D68" s="271"/>
      <c r="E68" s="271"/>
      <c r="F68" s="271"/>
      <c r="G68" s="14">
        <v>61</v>
      </c>
      <c r="H68" s="113">
        <f>+IF((H62-H65)&lt;0,(H62-H65),0)</f>
        <v>0</v>
      </c>
      <c r="I68" s="113">
        <f t="shared" ref="I68:K68" si="7">+IF((I62-I65)&lt;0,(I62-I65),0)</f>
        <v>0</v>
      </c>
      <c r="J68" s="113">
        <f t="shared" si="7"/>
        <v>0</v>
      </c>
      <c r="K68" s="113">
        <f t="shared" si="7"/>
        <v>0</v>
      </c>
    </row>
    <row r="69" spans="1:11">
      <c r="A69" s="266" t="s">
        <v>219</v>
      </c>
      <c r="B69" s="266"/>
      <c r="C69" s="266"/>
      <c r="D69" s="266"/>
      <c r="E69" s="266"/>
      <c r="F69" s="266"/>
      <c r="G69" s="281"/>
      <c r="H69" s="281"/>
      <c r="I69" s="281"/>
      <c r="J69" s="282"/>
      <c r="K69" s="282"/>
    </row>
    <row r="70" spans="1:11" ht="22.15" customHeight="1">
      <c r="A70" s="284" t="s">
        <v>423</v>
      </c>
      <c r="B70" s="285"/>
      <c r="C70" s="285"/>
      <c r="D70" s="285"/>
      <c r="E70" s="285"/>
      <c r="F70" s="285"/>
      <c r="G70" s="14">
        <v>62</v>
      </c>
      <c r="H70" s="113">
        <f>H71-H72</f>
        <v>0</v>
      </c>
      <c r="I70" s="113">
        <f>I71-I72</f>
        <v>0</v>
      </c>
      <c r="J70" s="113">
        <f>J71-J72</f>
        <v>0</v>
      </c>
      <c r="K70" s="113">
        <f>K71-K72</f>
        <v>0</v>
      </c>
    </row>
    <row r="71" spans="1:11">
      <c r="A71" s="286" t="s">
        <v>220</v>
      </c>
      <c r="B71" s="286"/>
      <c r="C71" s="286"/>
      <c r="D71" s="286"/>
      <c r="E71" s="286"/>
      <c r="F71" s="286"/>
      <c r="G71" s="13">
        <v>63</v>
      </c>
      <c r="H71" s="30">
        <v>0</v>
      </c>
      <c r="I71" s="30">
        <v>0</v>
      </c>
      <c r="J71" s="30">
        <v>0</v>
      </c>
      <c r="K71" s="30">
        <v>0</v>
      </c>
    </row>
    <row r="72" spans="1:11">
      <c r="A72" s="286" t="s">
        <v>221</v>
      </c>
      <c r="B72" s="286"/>
      <c r="C72" s="286"/>
      <c r="D72" s="286"/>
      <c r="E72" s="286"/>
      <c r="F72" s="286"/>
      <c r="G72" s="13">
        <v>64</v>
      </c>
      <c r="H72" s="30">
        <v>0</v>
      </c>
      <c r="I72" s="30">
        <v>0</v>
      </c>
      <c r="J72" s="30">
        <v>0</v>
      </c>
      <c r="K72" s="30">
        <v>0</v>
      </c>
    </row>
    <row r="73" spans="1:11">
      <c r="A73" s="287" t="s">
        <v>222</v>
      </c>
      <c r="B73" s="287"/>
      <c r="C73" s="287"/>
      <c r="D73" s="287"/>
      <c r="E73" s="287"/>
      <c r="F73" s="287"/>
      <c r="G73" s="13">
        <v>65</v>
      </c>
      <c r="H73" s="30">
        <v>0</v>
      </c>
      <c r="I73" s="30">
        <v>0</v>
      </c>
      <c r="J73" s="30">
        <v>0</v>
      </c>
      <c r="K73" s="30">
        <v>0</v>
      </c>
    </row>
    <row r="74" spans="1:11">
      <c r="A74" s="271" t="s">
        <v>424</v>
      </c>
      <c r="B74" s="271"/>
      <c r="C74" s="271"/>
      <c r="D74" s="271"/>
      <c r="E74" s="271"/>
      <c r="F74" s="271"/>
      <c r="G74" s="14">
        <v>66</v>
      </c>
      <c r="H74" s="114">
        <v>0</v>
      </c>
      <c r="I74" s="114">
        <v>0</v>
      </c>
      <c r="J74" s="114">
        <v>0</v>
      </c>
      <c r="K74" s="114">
        <v>0</v>
      </c>
    </row>
    <row r="75" spans="1:11">
      <c r="A75" s="271" t="s">
        <v>425</v>
      </c>
      <c r="B75" s="271"/>
      <c r="C75" s="271"/>
      <c r="D75" s="271"/>
      <c r="E75" s="271"/>
      <c r="F75" s="271"/>
      <c r="G75" s="14">
        <v>67</v>
      </c>
      <c r="H75" s="114">
        <v>0</v>
      </c>
      <c r="I75" s="114">
        <v>0</v>
      </c>
      <c r="J75" s="114">
        <v>0</v>
      </c>
      <c r="K75" s="114">
        <v>0</v>
      </c>
    </row>
    <row r="76" spans="1:11">
      <c r="A76" s="266" t="s">
        <v>223</v>
      </c>
      <c r="B76" s="266"/>
      <c r="C76" s="266"/>
      <c r="D76" s="266"/>
      <c r="E76" s="266"/>
      <c r="F76" s="266"/>
      <c r="G76" s="281"/>
      <c r="H76" s="281"/>
      <c r="I76" s="281"/>
      <c r="J76" s="282"/>
      <c r="K76" s="282"/>
    </row>
    <row r="77" spans="1:11">
      <c r="A77" s="284" t="s">
        <v>426</v>
      </c>
      <c r="B77" s="285"/>
      <c r="C77" s="285"/>
      <c r="D77" s="285"/>
      <c r="E77" s="285"/>
      <c r="F77" s="285"/>
      <c r="G77" s="14">
        <v>68</v>
      </c>
      <c r="H77" s="114">
        <v>0</v>
      </c>
      <c r="I77" s="114">
        <v>0</v>
      </c>
      <c r="J77" s="114">
        <v>0</v>
      </c>
      <c r="K77" s="114">
        <v>0</v>
      </c>
    </row>
    <row r="78" spans="1:11">
      <c r="A78" s="286" t="s">
        <v>427</v>
      </c>
      <c r="B78" s="286"/>
      <c r="C78" s="286"/>
      <c r="D78" s="286"/>
      <c r="E78" s="286"/>
      <c r="F78" s="286"/>
      <c r="G78" s="108">
        <v>69</v>
      </c>
      <c r="H78" s="34">
        <v>0</v>
      </c>
      <c r="I78" s="34">
        <v>0</v>
      </c>
      <c r="J78" s="34">
        <v>0</v>
      </c>
      <c r="K78" s="34">
        <v>0</v>
      </c>
    </row>
    <row r="79" spans="1:11">
      <c r="A79" s="286" t="s">
        <v>428</v>
      </c>
      <c r="B79" s="286"/>
      <c r="C79" s="286"/>
      <c r="D79" s="286"/>
      <c r="E79" s="286"/>
      <c r="F79" s="286"/>
      <c r="G79" s="108">
        <v>70</v>
      </c>
      <c r="H79" s="34">
        <v>0</v>
      </c>
      <c r="I79" s="34">
        <v>0</v>
      </c>
      <c r="J79" s="34">
        <v>0</v>
      </c>
      <c r="K79" s="34">
        <v>0</v>
      </c>
    </row>
    <row r="80" spans="1:11">
      <c r="A80" s="284" t="s">
        <v>429</v>
      </c>
      <c r="B80" s="285"/>
      <c r="C80" s="285"/>
      <c r="D80" s="285"/>
      <c r="E80" s="285"/>
      <c r="F80" s="285"/>
      <c r="G80" s="14">
        <v>71</v>
      </c>
      <c r="H80" s="114">
        <v>0</v>
      </c>
      <c r="I80" s="114">
        <v>0</v>
      </c>
      <c r="J80" s="114">
        <v>0</v>
      </c>
      <c r="K80" s="114">
        <v>0</v>
      </c>
    </row>
    <row r="81" spans="1:11">
      <c r="A81" s="284" t="s">
        <v>430</v>
      </c>
      <c r="B81" s="285"/>
      <c r="C81" s="285"/>
      <c r="D81" s="285"/>
      <c r="E81" s="285"/>
      <c r="F81" s="285"/>
      <c r="G81" s="14">
        <v>72</v>
      </c>
      <c r="H81" s="114">
        <v>0</v>
      </c>
      <c r="I81" s="114">
        <v>0</v>
      </c>
      <c r="J81" s="114">
        <v>0</v>
      </c>
      <c r="K81" s="114">
        <v>0</v>
      </c>
    </row>
    <row r="82" spans="1:11">
      <c r="A82" s="271" t="s">
        <v>431</v>
      </c>
      <c r="B82" s="271"/>
      <c r="C82" s="271"/>
      <c r="D82" s="271"/>
      <c r="E82" s="271"/>
      <c r="F82" s="271"/>
      <c r="G82" s="14">
        <v>73</v>
      </c>
      <c r="H82" s="114">
        <v>0</v>
      </c>
      <c r="I82" s="114">
        <v>0</v>
      </c>
      <c r="J82" s="114">
        <v>0</v>
      </c>
      <c r="K82" s="114">
        <v>0</v>
      </c>
    </row>
    <row r="83" spans="1:11">
      <c r="A83" s="271" t="s">
        <v>432</v>
      </c>
      <c r="B83" s="271"/>
      <c r="C83" s="271"/>
      <c r="D83" s="271"/>
      <c r="E83" s="271"/>
      <c r="F83" s="271"/>
      <c r="G83" s="14">
        <v>74</v>
      </c>
      <c r="H83" s="114">
        <v>0</v>
      </c>
      <c r="I83" s="114">
        <v>0</v>
      </c>
      <c r="J83" s="114">
        <v>0</v>
      </c>
      <c r="K83" s="114">
        <v>0</v>
      </c>
    </row>
    <row r="84" spans="1:11">
      <c r="A84" s="266" t="s">
        <v>224</v>
      </c>
      <c r="B84" s="266"/>
      <c r="C84" s="266"/>
      <c r="D84" s="266"/>
      <c r="E84" s="266"/>
      <c r="F84" s="266"/>
      <c r="G84" s="281"/>
      <c r="H84" s="281"/>
      <c r="I84" s="281"/>
      <c r="J84" s="282"/>
      <c r="K84" s="282"/>
    </row>
    <row r="85" spans="1:11">
      <c r="A85" s="268" t="s">
        <v>433</v>
      </c>
      <c r="B85" s="269"/>
      <c r="C85" s="269"/>
      <c r="D85" s="269"/>
      <c r="E85" s="269"/>
      <c r="F85" s="269"/>
      <c r="G85" s="14">
        <v>75</v>
      </c>
      <c r="H85" s="115">
        <f>H86+H87</f>
        <v>0</v>
      </c>
      <c r="I85" s="115">
        <f>I86+I87</f>
        <v>0</v>
      </c>
      <c r="J85" s="115">
        <f>J86+J87</f>
        <v>0</v>
      </c>
      <c r="K85" s="115">
        <f>K86+K87</f>
        <v>0</v>
      </c>
    </row>
    <row r="86" spans="1:11">
      <c r="A86" s="270" t="s">
        <v>225</v>
      </c>
      <c r="B86" s="270"/>
      <c r="C86" s="270"/>
      <c r="D86" s="270"/>
      <c r="E86" s="270"/>
      <c r="F86" s="270"/>
      <c r="G86" s="13">
        <v>76</v>
      </c>
      <c r="H86" s="35">
        <v>0</v>
      </c>
      <c r="I86" s="35">
        <v>0</v>
      </c>
      <c r="J86" s="35">
        <v>0</v>
      </c>
      <c r="K86" s="35">
        <v>0</v>
      </c>
    </row>
    <row r="87" spans="1:11">
      <c r="A87" s="270" t="s">
        <v>226</v>
      </c>
      <c r="B87" s="270"/>
      <c r="C87" s="270"/>
      <c r="D87" s="270"/>
      <c r="E87" s="270"/>
      <c r="F87" s="270"/>
      <c r="G87" s="13">
        <v>77</v>
      </c>
      <c r="H87" s="35">
        <v>0</v>
      </c>
      <c r="I87" s="35">
        <v>0</v>
      </c>
      <c r="J87" s="35">
        <v>0</v>
      </c>
      <c r="K87" s="35">
        <v>0</v>
      </c>
    </row>
    <row r="88" spans="1:11">
      <c r="A88" s="291" t="s">
        <v>227</v>
      </c>
      <c r="B88" s="291"/>
      <c r="C88" s="291"/>
      <c r="D88" s="291"/>
      <c r="E88" s="291"/>
      <c r="F88" s="291"/>
      <c r="G88" s="292"/>
      <c r="H88" s="292"/>
      <c r="I88" s="292"/>
      <c r="J88" s="282"/>
      <c r="K88" s="282"/>
    </row>
    <row r="89" spans="1:11">
      <c r="A89" s="264" t="s">
        <v>228</v>
      </c>
      <c r="B89" s="264"/>
      <c r="C89" s="264"/>
      <c r="D89" s="264"/>
      <c r="E89" s="264"/>
      <c r="F89" s="264"/>
      <c r="G89" s="13">
        <v>78</v>
      </c>
      <c r="H89" s="174">
        <v>114729055</v>
      </c>
      <c r="I89" s="174">
        <v>13285763</v>
      </c>
      <c r="J89" s="35">
        <v>79269104</v>
      </c>
      <c r="K89" s="35">
        <v>10892499</v>
      </c>
    </row>
    <row r="90" spans="1:11" ht="24" customHeight="1">
      <c r="A90" s="249" t="s">
        <v>434</v>
      </c>
      <c r="B90" s="249"/>
      <c r="C90" s="249"/>
      <c r="D90" s="249"/>
      <c r="E90" s="249"/>
      <c r="F90" s="249"/>
      <c r="G90" s="14">
        <v>79</v>
      </c>
      <c r="H90" s="115">
        <f>H91+H98</f>
        <v>-160686</v>
      </c>
      <c r="I90" s="115">
        <f t="shared" ref="I90:K90" si="8">I91+I98</f>
        <v>39359</v>
      </c>
      <c r="J90" s="115">
        <f t="shared" si="8"/>
        <v>420935</v>
      </c>
      <c r="K90" s="115">
        <f t="shared" si="8"/>
        <v>478512</v>
      </c>
    </row>
    <row r="91" spans="1:11" ht="24" customHeight="1">
      <c r="A91" s="249" t="s">
        <v>435</v>
      </c>
      <c r="B91" s="249"/>
      <c r="C91" s="249"/>
      <c r="D91" s="249"/>
      <c r="E91" s="249"/>
      <c r="F91" s="249"/>
      <c r="G91" s="14">
        <v>80</v>
      </c>
      <c r="H91" s="115">
        <f>SUM(H92:H96)</f>
        <v>0</v>
      </c>
      <c r="I91" s="115">
        <f>SUM(I92:I96)</f>
        <v>0</v>
      </c>
      <c r="J91" s="115">
        <f>SUM(J92:J96)</f>
        <v>0</v>
      </c>
      <c r="K91" s="115">
        <f>SUM(K92:K96)</f>
        <v>0</v>
      </c>
    </row>
    <row r="92" spans="1:11" ht="24.75" customHeight="1">
      <c r="A92" s="293" t="s">
        <v>436</v>
      </c>
      <c r="B92" s="294"/>
      <c r="C92" s="294"/>
      <c r="D92" s="294"/>
      <c r="E92" s="294"/>
      <c r="F92" s="295"/>
      <c r="G92" s="13">
        <v>81</v>
      </c>
      <c r="H92" s="35">
        <v>0</v>
      </c>
      <c r="I92" s="35">
        <v>0</v>
      </c>
      <c r="J92" s="35">
        <v>0</v>
      </c>
      <c r="K92" s="35">
        <v>0</v>
      </c>
    </row>
    <row r="93" spans="1:11" ht="22.15" customHeight="1">
      <c r="A93" s="286" t="s">
        <v>437</v>
      </c>
      <c r="B93" s="286"/>
      <c r="C93" s="286"/>
      <c r="D93" s="286"/>
      <c r="E93" s="286"/>
      <c r="F93" s="286"/>
      <c r="G93" s="13">
        <v>82</v>
      </c>
      <c r="H93" s="35">
        <v>0</v>
      </c>
      <c r="I93" s="35">
        <v>0</v>
      </c>
      <c r="J93" s="35">
        <v>0</v>
      </c>
      <c r="K93" s="35">
        <v>0</v>
      </c>
    </row>
    <row r="94" spans="1:11" ht="22.15" customHeight="1">
      <c r="A94" s="286" t="s">
        <v>438</v>
      </c>
      <c r="B94" s="286"/>
      <c r="C94" s="286"/>
      <c r="D94" s="286"/>
      <c r="E94" s="286"/>
      <c r="F94" s="286"/>
      <c r="G94" s="13">
        <v>83</v>
      </c>
      <c r="H94" s="35">
        <v>0</v>
      </c>
      <c r="I94" s="35">
        <v>0</v>
      </c>
      <c r="J94" s="35">
        <v>0</v>
      </c>
      <c r="K94" s="35">
        <v>0</v>
      </c>
    </row>
    <row r="95" spans="1:11" ht="22.15" customHeight="1">
      <c r="A95" s="286" t="s">
        <v>439</v>
      </c>
      <c r="B95" s="286"/>
      <c r="C95" s="286"/>
      <c r="D95" s="286"/>
      <c r="E95" s="286"/>
      <c r="F95" s="286"/>
      <c r="G95" s="13">
        <v>84</v>
      </c>
      <c r="H95" s="35">
        <v>0</v>
      </c>
      <c r="I95" s="35">
        <v>0</v>
      </c>
      <c r="J95" s="35">
        <v>0</v>
      </c>
      <c r="K95" s="35">
        <v>0</v>
      </c>
    </row>
    <row r="96" spans="1:11" ht="22.15" customHeight="1">
      <c r="A96" s="286" t="s">
        <v>440</v>
      </c>
      <c r="B96" s="286"/>
      <c r="C96" s="286"/>
      <c r="D96" s="286"/>
      <c r="E96" s="286"/>
      <c r="F96" s="286"/>
      <c r="G96" s="13">
        <v>85</v>
      </c>
      <c r="H96" s="35">
        <v>0</v>
      </c>
      <c r="I96" s="35">
        <v>0</v>
      </c>
      <c r="J96" s="35">
        <v>0</v>
      </c>
      <c r="K96" s="35">
        <v>0</v>
      </c>
    </row>
    <row r="97" spans="1:11" ht="22.15" customHeight="1">
      <c r="A97" s="286" t="s">
        <v>441</v>
      </c>
      <c r="B97" s="286"/>
      <c r="C97" s="286"/>
      <c r="D97" s="286"/>
      <c r="E97" s="286"/>
      <c r="F97" s="286"/>
      <c r="G97" s="13">
        <v>86</v>
      </c>
      <c r="H97" s="35">
        <v>0</v>
      </c>
      <c r="I97" s="35">
        <v>0</v>
      </c>
      <c r="J97" s="35">
        <v>0</v>
      </c>
      <c r="K97" s="35">
        <v>0</v>
      </c>
    </row>
    <row r="98" spans="1:11" ht="22.15" customHeight="1">
      <c r="A98" s="271" t="s">
        <v>442</v>
      </c>
      <c r="B98" s="271"/>
      <c r="C98" s="271"/>
      <c r="D98" s="271"/>
      <c r="E98" s="271"/>
      <c r="F98" s="271"/>
      <c r="G98" s="14">
        <v>87</v>
      </c>
      <c r="H98" s="116">
        <f>SUM(H99:H106)</f>
        <v>-160686</v>
      </c>
      <c r="I98" s="116">
        <f>SUM(I99:I106)</f>
        <v>39359</v>
      </c>
      <c r="J98" s="116">
        <f t="shared" ref="J98:K98" si="9">SUM(J99:J106)</f>
        <v>420935</v>
      </c>
      <c r="K98" s="116">
        <f t="shared" si="9"/>
        <v>478512</v>
      </c>
    </row>
    <row r="99" spans="1:11" ht="14.25" customHeight="1">
      <c r="A99" s="286" t="s">
        <v>443</v>
      </c>
      <c r="B99" s="286"/>
      <c r="C99" s="286"/>
      <c r="D99" s="286"/>
      <c r="E99" s="286"/>
      <c r="F99" s="286"/>
      <c r="G99" s="13">
        <v>88</v>
      </c>
      <c r="H99" s="174">
        <v>-160686</v>
      </c>
      <c r="I99" s="174">
        <v>39359</v>
      </c>
      <c r="J99" s="35">
        <v>420935</v>
      </c>
      <c r="K99" s="35">
        <v>478512</v>
      </c>
    </row>
    <row r="100" spans="1:11" ht="24" customHeight="1">
      <c r="A100" s="286" t="s">
        <v>444</v>
      </c>
      <c r="B100" s="286"/>
      <c r="C100" s="286"/>
      <c r="D100" s="286"/>
      <c r="E100" s="286"/>
      <c r="F100" s="286"/>
      <c r="G100" s="13">
        <v>89</v>
      </c>
      <c r="H100" s="35">
        <v>0</v>
      </c>
      <c r="I100" s="35">
        <v>0</v>
      </c>
      <c r="J100" s="35">
        <v>0</v>
      </c>
      <c r="K100" s="35">
        <v>0</v>
      </c>
    </row>
    <row r="101" spans="1:11">
      <c r="A101" s="286" t="s">
        <v>445</v>
      </c>
      <c r="B101" s="286"/>
      <c r="C101" s="286"/>
      <c r="D101" s="286"/>
      <c r="E101" s="286"/>
      <c r="F101" s="286"/>
      <c r="G101" s="13">
        <v>90</v>
      </c>
      <c r="H101" s="35">
        <v>0</v>
      </c>
      <c r="I101" s="35">
        <v>0</v>
      </c>
      <c r="J101" s="35">
        <v>0</v>
      </c>
      <c r="K101" s="35">
        <v>0</v>
      </c>
    </row>
    <row r="102" spans="1:11" ht="27.75" customHeight="1">
      <c r="A102" s="247" t="s">
        <v>446</v>
      </c>
      <c r="B102" s="247"/>
      <c r="C102" s="247"/>
      <c r="D102" s="247"/>
      <c r="E102" s="247"/>
      <c r="F102" s="247"/>
      <c r="G102" s="13">
        <v>91</v>
      </c>
      <c r="H102" s="35">
        <v>0</v>
      </c>
      <c r="I102" s="35">
        <v>0</v>
      </c>
      <c r="J102" s="35">
        <v>0</v>
      </c>
      <c r="K102" s="35">
        <v>0</v>
      </c>
    </row>
    <row r="103" spans="1:11" ht="27.75" customHeight="1">
      <c r="A103" s="247" t="s">
        <v>447</v>
      </c>
      <c r="B103" s="247"/>
      <c r="C103" s="247"/>
      <c r="D103" s="247"/>
      <c r="E103" s="247"/>
      <c r="F103" s="247"/>
      <c r="G103" s="13">
        <v>92</v>
      </c>
      <c r="H103" s="35">
        <v>0</v>
      </c>
      <c r="I103" s="35">
        <v>0</v>
      </c>
      <c r="J103" s="35">
        <v>0</v>
      </c>
      <c r="K103" s="35">
        <v>0</v>
      </c>
    </row>
    <row r="104" spans="1:11" ht="14.25" customHeight="1">
      <c r="A104" s="247" t="s">
        <v>448</v>
      </c>
      <c r="B104" s="247"/>
      <c r="C104" s="247"/>
      <c r="D104" s="247"/>
      <c r="E104" s="247"/>
      <c r="F104" s="247"/>
      <c r="G104" s="13">
        <v>93</v>
      </c>
      <c r="H104" s="35">
        <v>0</v>
      </c>
      <c r="I104" s="35">
        <v>0</v>
      </c>
      <c r="J104" s="35">
        <v>0</v>
      </c>
      <c r="K104" s="35">
        <v>0</v>
      </c>
    </row>
    <row r="105" spans="1:11" ht="15.75" customHeight="1">
      <c r="A105" s="247" t="s">
        <v>449</v>
      </c>
      <c r="B105" s="247"/>
      <c r="C105" s="247"/>
      <c r="D105" s="247"/>
      <c r="E105" s="247"/>
      <c r="F105" s="247"/>
      <c r="G105" s="13">
        <v>94</v>
      </c>
      <c r="H105" s="35">
        <v>0</v>
      </c>
      <c r="I105" s="35">
        <v>0</v>
      </c>
      <c r="J105" s="35">
        <v>0</v>
      </c>
      <c r="K105" s="35">
        <v>0</v>
      </c>
    </row>
    <row r="106" spans="1:11" ht="17.25" customHeight="1">
      <c r="A106" s="247" t="s">
        <v>450</v>
      </c>
      <c r="B106" s="247"/>
      <c r="C106" s="247"/>
      <c r="D106" s="247"/>
      <c r="E106" s="247"/>
      <c r="F106" s="247"/>
      <c r="G106" s="13">
        <v>95</v>
      </c>
      <c r="H106" s="35">
        <v>0</v>
      </c>
      <c r="I106" s="35">
        <v>0</v>
      </c>
      <c r="J106" s="35">
        <v>0</v>
      </c>
      <c r="K106" s="35">
        <v>0</v>
      </c>
    </row>
    <row r="107" spans="1:11" ht="27.75" customHeight="1">
      <c r="A107" s="247" t="s">
        <v>451</v>
      </c>
      <c r="B107" s="247"/>
      <c r="C107" s="247"/>
      <c r="D107" s="247"/>
      <c r="E107" s="247"/>
      <c r="F107" s="247"/>
      <c r="G107" s="13">
        <v>96</v>
      </c>
      <c r="H107" s="35">
        <v>0</v>
      </c>
      <c r="I107" s="35">
        <v>0</v>
      </c>
      <c r="J107" s="35">
        <v>0</v>
      </c>
      <c r="K107" s="35">
        <v>0</v>
      </c>
    </row>
    <row r="108" spans="1:11" ht="22.9" customHeight="1">
      <c r="A108" s="249" t="s">
        <v>452</v>
      </c>
      <c r="B108" s="249"/>
      <c r="C108" s="249"/>
      <c r="D108" s="249"/>
      <c r="E108" s="249"/>
      <c r="F108" s="249"/>
      <c r="G108" s="14">
        <v>97</v>
      </c>
      <c r="H108" s="115">
        <f>H91+H98-H107-H97</f>
        <v>-160686</v>
      </c>
      <c r="I108" s="115">
        <f>I91+I98-I107-I97</f>
        <v>39359</v>
      </c>
      <c r="J108" s="115">
        <f t="shared" ref="J108:K108" si="10">J91+J98-J107-J97</f>
        <v>420935</v>
      </c>
      <c r="K108" s="115">
        <f t="shared" si="10"/>
        <v>478512</v>
      </c>
    </row>
    <row r="109" spans="1:11" ht="22.9" customHeight="1">
      <c r="A109" s="249" t="s">
        <v>453</v>
      </c>
      <c r="B109" s="249"/>
      <c r="C109" s="249"/>
      <c r="D109" s="249"/>
      <c r="E109" s="249"/>
      <c r="F109" s="249"/>
      <c r="G109" s="14">
        <v>98</v>
      </c>
      <c r="H109" s="115">
        <f>H89+H108</f>
        <v>114568369</v>
      </c>
      <c r="I109" s="115">
        <f>I89+I108</f>
        <v>13325122</v>
      </c>
      <c r="J109" s="115">
        <f t="shared" ref="J109:K109" si="11">J89+J108</f>
        <v>79690039</v>
      </c>
      <c r="K109" s="115">
        <f t="shared" si="11"/>
        <v>11371011</v>
      </c>
    </row>
    <row r="110" spans="1:11">
      <c r="A110" s="266" t="s">
        <v>229</v>
      </c>
      <c r="B110" s="266"/>
      <c r="C110" s="266"/>
      <c r="D110" s="266"/>
      <c r="E110" s="266"/>
      <c r="F110" s="266"/>
      <c r="G110" s="281"/>
      <c r="H110" s="281"/>
      <c r="I110" s="281"/>
      <c r="J110" s="282"/>
      <c r="K110" s="282"/>
    </row>
    <row r="111" spans="1:11" ht="27" customHeight="1">
      <c r="A111" s="268" t="s">
        <v>454</v>
      </c>
      <c r="B111" s="269"/>
      <c r="C111" s="269"/>
      <c r="D111" s="269"/>
      <c r="E111" s="269"/>
      <c r="F111" s="269"/>
      <c r="G111" s="14">
        <v>99</v>
      </c>
      <c r="H111" s="115">
        <f>H112+H113</f>
        <v>114568369</v>
      </c>
      <c r="I111" s="115">
        <f>I112+I113</f>
        <v>13325122</v>
      </c>
      <c r="J111" s="115">
        <f>J112+J113</f>
        <v>79690039</v>
      </c>
      <c r="K111" s="115">
        <f>K112+K113</f>
        <v>11371011</v>
      </c>
    </row>
    <row r="112" spans="1:11">
      <c r="A112" s="270" t="s">
        <v>230</v>
      </c>
      <c r="B112" s="270"/>
      <c r="C112" s="270"/>
      <c r="D112" s="270"/>
      <c r="E112" s="270"/>
      <c r="F112" s="270"/>
      <c r="G112" s="13">
        <v>100</v>
      </c>
      <c r="H112" s="144">
        <v>114568369</v>
      </c>
      <c r="I112" s="144">
        <v>13325122</v>
      </c>
      <c r="J112" s="35">
        <v>79690039</v>
      </c>
      <c r="K112" s="35">
        <v>11371011</v>
      </c>
    </row>
    <row r="113" spans="1:11">
      <c r="A113" s="270" t="s">
        <v>231</v>
      </c>
      <c r="B113" s="270"/>
      <c r="C113" s="270"/>
      <c r="D113" s="270"/>
      <c r="E113" s="270"/>
      <c r="F113" s="270"/>
      <c r="G113" s="13">
        <v>101</v>
      </c>
      <c r="H113" s="35">
        <v>0</v>
      </c>
      <c r="I113" s="35">
        <v>0</v>
      </c>
      <c r="J113" s="35">
        <v>0</v>
      </c>
      <c r="K113" s="35">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00" workbookViewId="0">
      <selection sqref="A1:I1"/>
    </sheetView>
  </sheetViews>
  <sheetFormatPr defaultColWidth="9.140625" defaultRowHeight="12.75"/>
  <cols>
    <col min="1" max="7" width="9.140625" style="18"/>
    <col min="8" max="9" width="15.140625" style="45" customWidth="1"/>
    <col min="10" max="16384" width="9.140625" style="18"/>
  </cols>
  <sheetData>
    <row r="1" spans="1:9">
      <c r="A1" s="289" t="s">
        <v>232</v>
      </c>
      <c r="B1" s="296"/>
      <c r="C1" s="296"/>
      <c r="D1" s="296"/>
      <c r="E1" s="296"/>
      <c r="F1" s="296"/>
      <c r="G1" s="296"/>
      <c r="H1" s="296"/>
      <c r="I1" s="296"/>
    </row>
    <row r="2" spans="1:9" ht="12.75" customHeight="1">
      <c r="A2" s="288" t="s">
        <v>605</v>
      </c>
      <c r="B2" s="253"/>
      <c r="C2" s="253"/>
      <c r="D2" s="253"/>
      <c r="E2" s="253"/>
      <c r="F2" s="253"/>
      <c r="G2" s="253"/>
      <c r="H2" s="253"/>
      <c r="I2" s="253"/>
    </row>
    <row r="3" spans="1:9">
      <c r="A3" s="304" t="s">
        <v>233</v>
      </c>
      <c r="B3" s="305"/>
      <c r="C3" s="305"/>
      <c r="D3" s="305"/>
      <c r="E3" s="305"/>
      <c r="F3" s="305"/>
      <c r="G3" s="305"/>
      <c r="H3" s="305"/>
      <c r="I3" s="305"/>
    </row>
    <row r="4" spans="1:9" ht="12.75" customHeight="1">
      <c r="A4" s="300" t="s">
        <v>535</v>
      </c>
      <c r="B4" s="257"/>
      <c r="C4" s="257"/>
      <c r="D4" s="257"/>
      <c r="E4" s="257"/>
      <c r="F4" s="257"/>
      <c r="G4" s="257"/>
      <c r="H4" s="257"/>
      <c r="I4" s="258"/>
    </row>
    <row r="5" spans="1:9" ht="24" thickBot="1">
      <c r="A5" s="312" t="s">
        <v>234</v>
      </c>
      <c r="B5" s="313"/>
      <c r="C5" s="313"/>
      <c r="D5" s="313"/>
      <c r="E5" s="313"/>
      <c r="F5" s="314"/>
      <c r="G5" s="19" t="s">
        <v>235</v>
      </c>
      <c r="H5" s="36" t="s">
        <v>236</v>
      </c>
      <c r="I5" s="36" t="s">
        <v>237</v>
      </c>
    </row>
    <row r="6" spans="1:9">
      <c r="A6" s="315">
        <v>1</v>
      </c>
      <c r="B6" s="316"/>
      <c r="C6" s="316"/>
      <c r="D6" s="316"/>
      <c r="E6" s="316"/>
      <c r="F6" s="317"/>
      <c r="G6" s="20">
        <v>2</v>
      </c>
      <c r="H6" s="37" t="s">
        <v>238</v>
      </c>
      <c r="I6" s="37" t="s">
        <v>239</v>
      </c>
    </row>
    <row r="7" spans="1:9">
      <c r="A7" s="318" t="s">
        <v>240</v>
      </c>
      <c r="B7" s="319"/>
      <c r="C7" s="319"/>
      <c r="D7" s="319"/>
      <c r="E7" s="319"/>
      <c r="F7" s="319"/>
      <c r="G7" s="319"/>
      <c r="H7" s="319"/>
      <c r="I7" s="320"/>
    </row>
    <row r="8" spans="1:9" ht="12.75" customHeight="1">
      <c r="A8" s="321" t="s">
        <v>241</v>
      </c>
      <c r="B8" s="322"/>
      <c r="C8" s="322"/>
      <c r="D8" s="322"/>
      <c r="E8" s="322"/>
      <c r="F8" s="323"/>
      <c r="G8" s="21">
        <v>1</v>
      </c>
      <c r="H8" s="137">
        <v>135354684</v>
      </c>
      <c r="I8" s="137">
        <v>107771488</v>
      </c>
    </row>
    <row r="9" spans="1:9" ht="12.75" customHeight="1">
      <c r="A9" s="309" t="s">
        <v>242</v>
      </c>
      <c r="B9" s="310"/>
      <c r="C9" s="310"/>
      <c r="D9" s="310"/>
      <c r="E9" s="310"/>
      <c r="F9" s="311"/>
      <c r="G9" s="22">
        <v>2</v>
      </c>
      <c r="H9" s="38">
        <f>H10+H11+H12+H13+H14+H15+H16+H17</f>
        <v>40906442</v>
      </c>
      <c r="I9" s="38">
        <f>I10+I11+I12+I13+I14+I15+I16+I17</f>
        <v>39083608</v>
      </c>
    </row>
    <row r="10" spans="1:9" ht="12.75" customHeight="1">
      <c r="A10" s="301" t="s">
        <v>243</v>
      </c>
      <c r="B10" s="302"/>
      <c r="C10" s="302"/>
      <c r="D10" s="302"/>
      <c r="E10" s="302"/>
      <c r="F10" s="303"/>
      <c r="G10" s="23">
        <v>3</v>
      </c>
      <c r="H10" s="39">
        <v>43153434</v>
      </c>
      <c r="I10" s="39">
        <v>37333832</v>
      </c>
    </row>
    <row r="11" spans="1:9" ht="22.15" customHeight="1">
      <c r="A11" s="301" t="s">
        <v>244</v>
      </c>
      <c r="B11" s="302"/>
      <c r="C11" s="302"/>
      <c r="D11" s="302"/>
      <c r="E11" s="302"/>
      <c r="F11" s="303"/>
      <c r="G11" s="23">
        <v>4</v>
      </c>
      <c r="H11" s="39">
        <v>-32906</v>
      </c>
      <c r="I11" s="39">
        <v>-204552</v>
      </c>
    </row>
    <row r="12" spans="1:9" ht="23.45" customHeight="1">
      <c r="A12" s="301" t="s">
        <v>245</v>
      </c>
      <c r="B12" s="302"/>
      <c r="C12" s="302"/>
      <c r="D12" s="302"/>
      <c r="E12" s="302"/>
      <c r="F12" s="303"/>
      <c r="G12" s="23">
        <v>5</v>
      </c>
      <c r="H12" s="39">
        <v>-229325</v>
      </c>
      <c r="I12" s="39">
        <v>1919770</v>
      </c>
    </row>
    <row r="13" spans="1:9" ht="12.75" customHeight="1">
      <c r="A13" s="301" t="s">
        <v>246</v>
      </c>
      <c r="B13" s="302"/>
      <c r="C13" s="302"/>
      <c r="D13" s="302"/>
      <c r="E13" s="302"/>
      <c r="F13" s="303"/>
      <c r="G13" s="23">
        <v>6</v>
      </c>
      <c r="H13" s="39">
        <v>-2487385</v>
      </c>
      <c r="I13" s="39">
        <v>-3674895</v>
      </c>
    </row>
    <row r="14" spans="1:9" ht="12.75" customHeight="1">
      <c r="A14" s="301" t="s">
        <v>247</v>
      </c>
      <c r="B14" s="302"/>
      <c r="C14" s="302"/>
      <c r="D14" s="302"/>
      <c r="E14" s="302"/>
      <c r="F14" s="303"/>
      <c r="G14" s="23">
        <v>7</v>
      </c>
      <c r="H14" s="39">
        <v>1306372</v>
      </c>
      <c r="I14" s="39">
        <v>1502902</v>
      </c>
    </row>
    <row r="15" spans="1:9" ht="12.75" customHeight="1">
      <c r="A15" s="301" t="s">
        <v>248</v>
      </c>
      <c r="B15" s="302"/>
      <c r="C15" s="302"/>
      <c r="D15" s="302"/>
      <c r="E15" s="302"/>
      <c r="F15" s="303"/>
      <c r="G15" s="23">
        <v>8</v>
      </c>
      <c r="H15" s="39">
        <v>0</v>
      </c>
      <c r="I15" s="39">
        <v>0</v>
      </c>
    </row>
    <row r="16" spans="1:9" ht="12.75" customHeight="1">
      <c r="A16" s="301" t="s">
        <v>249</v>
      </c>
      <c r="B16" s="302"/>
      <c r="C16" s="302"/>
      <c r="D16" s="302"/>
      <c r="E16" s="302"/>
      <c r="F16" s="303"/>
      <c r="G16" s="23">
        <v>9</v>
      </c>
      <c r="H16" s="39">
        <v>-2962923</v>
      </c>
      <c r="I16" s="39">
        <v>-3536988</v>
      </c>
    </row>
    <row r="17" spans="1:9" ht="25.15" customHeight="1">
      <c r="A17" s="301" t="s">
        <v>250</v>
      </c>
      <c r="B17" s="302"/>
      <c r="C17" s="302"/>
      <c r="D17" s="302"/>
      <c r="E17" s="302"/>
      <c r="F17" s="303"/>
      <c r="G17" s="23">
        <v>10</v>
      </c>
      <c r="H17" s="39">
        <v>2159175</v>
      </c>
      <c r="I17" s="39">
        <v>5743539</v>
      </c>
    </row>
    <row r="18" spans="1:9" ht="28.15" customHeight="1">
      <c r="A18" s="306" t="s">
        <v>251</v>
      </c>
      <c r="B18" s="307"/>
      <c r="C18" s="307"/>
      <c r="D18" s="307"/>
      <c r="E18" s="307"/>
      <c r="F18" s="308"/>
      <c r="G18" s="22">
        <v>11</v>
      </c>
      <c r="H18" s="38">
        <f>H8+H9</f>
        <v>176261126</v>
      </c>
      <c r="I18" s="38">
        <f>I8+I9</f>
        <v>146855096</v>
      </c>
    </row>
    <row r="19" spans="1:9" ht="12.75" customHeight="1">
      <c r="A19" s="309" t="s">
        <v>252</v>
      </c>
      <c r="B19" s="310"/>
      <c r="C19" s="310"/>
      <c r="D19" s="310"/>
      <c r="E19" s="310"/>
      <c r="F19" s="311"/>
      <c r="G19" s="22">
        <v>12</v>
      </c>
      <c r="H19" s="38">
        <f>H20+H21+H22+H23</f>
        <v>64327771</v>
      </c>
      <c r="I19" s="38">
        <f>I20+I21+I22+I23</f>
        <v>-53998419</v>
      </c>
    </row>
    <row r="20" spans="1:9" ht="12.75" customHeight="1">
      <c r="A20" s="301" t="s">
        <v>253</v>
      </c>
      <c r="B20" s="302"/>
      <c r="C20" s="302"/>
      <c r="D20" s="302"/>
      <c r="E20" s="302"/>
      <c r="F20" s="303"/>
      <c r="G20" s="23">
        <v>13</v>
      </c>
      <c r="H20" s="179">
        <v>179239668</v>
      </c>
      <c r="I20" s="179">
        <v>-35467998</v>
      </c>
    </row>
    <row r="21" spans="1:9" ht="12.75" customHeight="1">
      <c r="A21" s="301" t="s">
        <v>254</v>
      </c>
      <c r="B21" s="302"/>
      <c r="C21" s="302"/>
      <c r="D21" s="302"/>
      <c r="E21" s="302"/>
      <c r="F21" s="303"/>
      <c r="G21" s="23">
        <v>14</v>
      </c>
      <c r="H21" s="179">
        <v>-54446219</v>
      </c>
      <c r="I21" s="179">
        <v>-5749218</v>
      </c>
    </row>
    <row r="22" spans="1:9" ht="12.75" customHeight="1">
      <c r="A22" s="301" t="s">
        <v>255</v>
      </c>
      <c r="B22" s="302"/>
      <c r="C22" s="302"/>
      <c r="D22" s="302"/>
      <c r="E22" s="302"/>
      <c r="F22" s="303"/>
      <c r="G22" s="23">
        <v>15</v>
      </c>
      <c r="H22" s="179">
        <v>-61233811</v>
      </c>
      <c r="I22" s="179">
        <v>-9386849</v>
      </c>
    </row>
    <row r="23" spans="1:9" ht="12.75" customHeight="1">
      <c r="A23" s="301" t="s">
        <v>256</v>
      </c>
      <c r="B23" s="302"/>
      <c r="C23" s="302"/>
      <c r="D23" s="302"/>
      <c r="E23" s="302"/>
      <c r="F23" s="303"/>
      <c r="G23" s="23">
        <v>16</v>
      </c>
      <c r="H23" s="179">
        <v>768133</v>
      </c>
      <c r="I23" s="179">
        <v>-3394354</v>
      </c>
    </row>
    <row r="24" spans="1:9" ht="12.75" customHeight="1">
      <c r="A24" s="306" t="s">
        <v>257</v>
      </c>
      <c r="B24" s="307"/>
      <c r="C24" s="307"/>
      <c r="D24" s="307"/>
      <c r="E24" s="307"/>
      <c r="F24" s="308"/>
      <c r="G24" s="22">
        <v>17</v>
      </c>
      <c r="H24" s="38">
        <f>H18+H19</f>
        <v>240588897</v>
      </c>
      <c r="I24" s="38">
        <f>I18+I19</f>
        <v>92856677</v>
      </c>
    </row>
    <row r="25" spans="1:9" ht="12.75" customHeight="1">
      <c r="A25" s="297" t="s">
        <v>258</v>
      </c>
      <c r="B25" s="298"/>
      <c r="C25" s="298"/>
      <c r="D25" s="298"/>
      <c r="E25" s="298"/>
      <c r="F25" s="299"/>
      <c r="G25" s="23">
        <v>18</v>
      </c>
      <c r="H25" s="39">
        <v>-1555451</v>
      </c>
      <c r="I25" s="39">
        <v>-1367569</v>
      </c>
    </row>
    <row r="26" spans="1:9" ht="12.75" customHeight="1">
      <c r="A26" s="297" t="s">
        <v>259</v>
      </c>
      <c r="B26" s="298"/>
      <c r="C26" s="298"/>
      <c r="D26" s="298"/>
      <c r="E26" s="298"/>
      <c r="F26" s="299"/>
      <c r="G26" s="23">
        <v>19</v>
      </c>
      <c r="H26" s="39">
        <v>-3721765</v>
      </c>
      <c r="I26" s="39">
        <v>-26654763</v>
      </c>
    </row>
    <row r="27" spans="1:9" ht="25.9" customHeight="1">
      <c r="A27" s="324" t="s">
        <v>260</v>
      </c>
      <c r="B27" s="325"/>
      <c r="C27" s="325"/>
      <c r="D27" s="325"/>
      <c r="E27" s="325"/>
      <c r="F27" s="326"/>
      <c r="G27" s="24">
        <v>20</v>
      </c>
      <c r="H27" s="40">
        <f>H24+H25+H26</f>
        <v>235311681</v>
      </c>
      <c r="I27" s="40">
        <f>I24+I25+I26</f>
        <v>64834345</v>
      </c>
    </row>
    <row r="28" spans="1:9">
      <c r="A28" s="318" t="s">
        <v>261</v>
      </c>
      <c r="B28" s="319"/>
      <c r="C28" s="319"/>
      <c r="D28" s="319"/>
      <c r="E28" s="319"/>
      <c r="F28" s="319"/>
      <c r="G28" s="319"/>
      <c r="H28" s="319"/>
      <c r="I28" s="320"/>
    </row>
    <row r="29" spans="1:9" ht="30.6" customHeight="1">
      <c r="A29" s="321" t="s">
        <v>262</v>
      </c>
      <c r="B29" s="322"/>
      <c r="C29" s="322"/>
      <c r="D29" s="322"/>
      <c r="E29" s="322"/>
      <c r="F29" s="323"/>
      <c r="G29" s="21">
        <v>21</v>
      </c>
      <c r="H29" s="41">
        <v>100493</v>
      </c>
      <c r="I29" s="41">
        <v>196392</v>
      </c>
    </row>
    <row r="30" spans="1:9" ht="12.75" customHeight="1">
      <c r="A30" s="297" t="s">
        <v>263</v>
      </c>
      <c r="B30" s="298"/>
      <c r="C30" s="298"/>
      <c r="D30" s="298"/>
      <c r="E30" s="298"/>
      <c r="F30" s="299"/>
      <c r="G30" s="23">
        <v>22</v>
      </c>
      <c r="H30" s="42">
        <v>0</v>
      </c>
      <c r="I30" s="42">
        <v>0</v>
      </c>
    </row>
    <row r="31" spans="1:9" ht="12.75" customHeight="1">
      <c r="A31" s="297" t="s">
        <v>264</v>
      </c>
      <c r="B31" s="298"/>
      <c r="C31" s="298"/>
      <c r="D31" s="298"/>
      <c r="E31" s="298"/>
      <c r="F31" s="299"/>
      <c r="G31" s="23">
        <v>23</v>
      </c>
      <c r="H31" s="42">
        <v>2580568</v>
      </c>
      <c r="I31" s="42">
        <v>3154622</v>
      </c>
    </row>
    <row r="32" spans="1:9" ht="12.75" customHeight="1">
      <c r="A32" s="297" t="s">
        <v>265</v>
      </c>
      <c r="B32" s="298"/>
      <c r="C32" s="298"/>
      <c r="D32" s="298"/>
      <c r="E32" s="298"/>
      <c r="F32" s="299"/>
      <c r="G32" s="23">
        <v>24</v>
      </c>
      <c r="H32" s="42">
        <v>59724</v>
      </c>
      <c r="I32" s="42">
        <v>0</v>
      </c>
    </row>
    <row r="33" spans="1:9" ht="12.75" customHeight="1">
      <c r="A33" s="297" t="s">
        <v>266</v>
      </c>
      <c r="B33" s="298"/>
      <c r="C33" s="298"/>
      <c r="D33" s="298"/>
      <c r="E33" s="298"/>
      <c r="F33" s="299"/>
      <c r="G33" s="23">
        <v>25</v>
      </c>
      <c r="H33" s="42">
        <v>0</v>
      </c>
      <c r="I33" s="42">
        <v>12900523</v>
      </c>
    </row>
    <row r="34" spans="1:9" ht="12.75" customHeight="1">
      <c r="A34" s="297" t="s">
        <v>267</v>
      </c>
      <c r="B34" s="298"/>
      <c r="C34" s="298"/>
      <c r="D34" s="298"/>
      <c r="E34" s="298"/>
      <c r="F34" s="299"/>
      <c r="G34" s="23">
        <v>26</v>
      </c>
      <c r="H34" s="42">
        <v>1324521</v>
      </c>
      <c r="I34" s="42">
        <v>0</v>
      </c>
    </row>
    <row r="35" spans="1:9" ht="26.45" customHeight="1">
      <c r="A35" s="306" t="s">
        <v>268</v>
      </c>
      <c r="B35" s="307"/>
      <c r="C35" s="307"/>
      <c r="D35" s="307"/>
      <c r="E35" s="307"/>
      <c r="F35" s="308"/>
      <c r="G35" s="22">
        <v>27</v>
      </c>
      <c r="H35" s="43">
        <f>H29+H30+H31+H32+H33+H34</f>
        <v>4065306</v>
      </c>
      <c r="I35" s="43">
        <f>I29+I30+I31+I32+I33+I34</f>
        <v>16251537</v>
      </c>
    </row>
    <row r="36" spans="1:9" ht="22.9" customHeight="1">
      <c r="A36" s="297" t="s">
        <v>269</v>
      </c>
      <c r="B36" s="298"/>
      <c r="C36" s="298"/>
      <c r="D36" s="298"/>
      <c r="E36" s="298"/>
      <c r="F36" s="299"/>
      <c r="G36" s="23">
        <v>28</v>
      </c>
      <c r="H36" s="42">
        <v>-10821783</v>
      </c>
      <c r="I36" s="42">
        <v>-5859158</v>
      </c>
    </row>
    <row r="37" spans="1:9" ht="12.75" customHeight="1">
      <c r="A37" s="297" t="s">
        <v>270</v>
      </c>
      <c r="B37" s="298"/>
      <c r="C37" s="298"/>
      <c r="D37" s="298"/>
      <c r="E37" s="298"/>
      <c r="F37" s="299"/>
      <c r="G37" s="23">
        <v>29</v>
      </c>
      <c r="H37" s="42">
        <v>0</v>
      </c>
      <c r="I37" s="42">
        <v>0</v>
      </c>
    </row>
    <row r="38" spans="1:9" ht="12.75" customHeight="1">
      <c r="A38" s="297" t="s">
        <v>271</v>
      </c>
      <c r="B38" s="298"/>
      <c r="C38" s="298"/>
      <c r="D38" s="298"/>
      <c r="E38" s="298"/>
      <c r="F38" s="299"/>
      <c r="G38" s="23">
        <v>30</v>
      </c>
      <c r="H38" s="42">
        <v>-1236427</v>
      </c>
      <c r="I38" s="42">
        <v>0</v>
      </c>
    </row>
    <row r="39" spans="1:9" ht="12.75" customHeight="1">
      <c r="A39" s="297" t="s">
        <v>272</v>
      </c>
      <c r="B39" s="298"/>
      <c r="C39" s="298"/>
      <c r="D39" s="298"/>
      <c r="E39" s="298"/>
      <c r="F39" s="299"/>
      <c r="G39" s="23">
        <v>31</v>
      </c>
      <c r="H39" s="42">
        <v>0</v>
      </c>
      <c r="I39" s="42">
        <v>0</v>
      </c>
    </row>
    <row r="40" spans="1:9" ht="12.75" customHeight="1">
      <c r="A40" s="297" t="s">
        <v>273</v>
      </c>
      <c r="B40" s="298"/>
      <c r="C40" s="298"/>
      <c r="D40" s="298"/>
      <c r="E40" s="298"/>
      <c r="F40" s="299"/>
      <c r="G40" s="23">
        <v>32</v>
      </c>
      <c r="H40" s="42">
        <v>0</v>
      </c>
      <c r="I40" s="42">
        <v>0</v>
      </c>
    </row>
    <row r="41" spans="1:9" ht="24" customHeight="1">
      <c r="A41" s="306" t="s">
        <v>274</v>
      </c>
      <c r="B41" s="307"/>
      <c r="C41" s="307"/>
      <c r="D41" s="307"/>
      <c r="E41" s="307"/>
      <c r="F41" s="308"/>
      <c r="G41" s="22">
        <v>33</v>
      </c>
      <c r="H41" s="43">
        <f>H36+H37+H38+H39+H40</f>
        <v>-12058210</v>
      </c>
      <c r="I41" s="43">
        <f>I36+I37+I38+I39+I40</f>
        <v>-5859158</v>
      </c>
    </row>
    <row r="42" spans="1:9" ht="29.45" customHeight="1">
      <c r="A42" s="324" t="s">
        <v>275</v>
      </c>
      <c r="B42" s="325"/>
      <c r="C42" s="325"/>
      <c r="D42" s="325"/>
      <c r="E42" s="325"/>
      <c r="F42" s="326"/>
      <c r="G42" s="24">
        <v>34</v>
      </c>
      <c r="H42" s="44">
        <f>H35+H41</f>
        <v>-7992904</v>
      </c>
      <c r="I42" s="44">
        <f>I35+I41</f>
        <v>10392379</v>
      </c>
    </row>
    <row r="43" spans="1:9">
      <c r="A43" s="318" t="s">
        <v>276</v>
      </c>
      <c r="B43" s="319"/>
      <c r="C43" s="319"/>
      <c r="D43" s="319"/>
      <c r="E43" s="319"/>
      <c r="F43" s="319"/>
      <c r="G43" s="319"/>
      <c r="H43" s="319"/>
      <c r="I43" s="320"/>
    </row>
    <row r="44" spans="1:9" ht="12.75" customHeight="1">
      <c r="A44" s="321" t="s">
        <v>277</v>
      </c>
      <c r="B44" s="322"/>
      <c r="C44" s="322"/>
      <c r="D44" s="322"/>
      <c r="E44" s="322"/>
      <c r="F44" s="323"/>
      <c r="G44" s="21">
        <v>35</v>
      </c>
      <c r="H44" s="41">
        <v>0</v>
      </c>
      <c r="I44" s="41">
        <v>0</v>
      </c>
    </row>
    <row r="45" spans="1:9" ht="25.15" customHeight="1">
      <c r="A45" s="297" t="s">
        <v>278</v>
      </c>
      <c r="B45" s="298"/>
      <c r="C45" s="298"/>
      <c r="D45" s="298"/>
      <c r="E45" s="298"/>
      <c r="F45" s="299"/>
      <c r="G45" s="23">
        <v>36</v>
      </c>
      <c r="H45" s="42">
        <v>0</v>
      </c>
      <c r="I45" s="42">
        <v>0</v>
      </c>
    </row>
    <row r="46" spans="1:9" ht="12.75" customHeight="1">
      <c r="A46" s="297" t="s">
        <v>279</v>
      </c>
      <c r="B46" s="298"/>
      <c r="C46" s="298"/>
      <c r="D46" s="298"/>
      <c r="E46" s="298"/>
      <c r="F46" s="299"/>
      <c r="G46" s="23">
        <v>37</v>
      </c>
      <c r="H46" s="42">
        <v>0</v>
      </c>
      <c r="I46" s="42">
        <v>0</v>
      </c>
    </row>
    <row r="47" spans="1:9" ht="12.75" customHeight="1">
      <c r="A47" s="297" t="s">
        <v>280</v>
      </c>
      <c r="B47" s="298"/>
      <c r="C47" s="298"/>
      <c r="D47" s="298"/>
      <c r="E47" s="298"/>
      <c r="F47" s="299"/>
      <c r="G47" s="23">
        <v>38</v>
      </c>
      <c r="H47" s="42">
        <v>0</v>
      </c>
      <c r="I47" s="42">
        <v>0</v>
      </c>
    </row>
    <row r="48" spans="1:9" ht="22.15" customHeight="1">
      <c r="A48" s="306" t="s">
        <v>281</v>
      </c>
      <c r="B48" s="307"/>
      <c r="C48" s="307"/>
      <c r="D48" s="307"/>
      <c r="E48" s="307"/>
      <c r="F48" s="308"/>
      <c r="G48" s="22">
        <v>39</v>
      </c>
      <c r="H48" s="43">
        <f>H44+H45+H46+H47</f>
        <v>0</v>
      </c>
      <c r="I48" s="43">
        <f>I44+I45+I46+I47</f>
        <v>0</v>
      </c>
    </row>
    <row r="49" spans="1:9" ht="24.6" customHeight="1">
      <c r="A49" s="297" t="s">
        <v>282</v>
      </c>
      <c r="B49" s="298"/>
      <c r="C49" s="298"/>
      <c r="D49" s="298"/>
      <c r="E49" s="298"/>
      <c r="F49" s="299"/>
      <c r="G49" s="23">
        <v>40</v>
      </c>
      <c r="H49" s="42">
        <v>-11308105</v>
      </c>
      <c r="I49" s="42">
        <v>-17595971</v>
      </c>
    </row>
    <row r="50" spans="1:9" ht="12.75" customHeight="1">
      <c r="A50" s="297" t="s">
        <v>283</v>
      </c>
      <c r="B50" s="298"/>
      <c r="C50" s="298"/>
      <c r="D50" s="298"/>
      <c r="E50" s="298"/>
      <c r="F50" s="299"/>
      <c r="G50" s="23">
        <v>41</v>
      </c>
      <c r="H50" s="42">
        <v>-109165903</v>
      </c>
      <c r="I50" s="42">
        <v>-84700530</v>
      </c>
    </row>
    <row r="51" spans="1:9" ht="12.75" customHeight="1">
      <c r="A51" s="297" t="s">
        <v>284</v>
      </c>
      <c r="B51" s="298"/>
      <c r="C51" s="298"/>
      <c r="D51" s="298"/>
      <c r="E51" s="298"/>
      <c r="F51" s="299"/>
      <c r="G51" s="23">
        <v>42</v>
      </c>
      <c r="H51" s="42">
        <v>-17086067</v>
      </c>
      <c r="I51" s="42">
        <v>-16167642</v>
      </c>
    </row>
    <row r="52" spans="1:9" ht="22.9" customHeight="1">
      <c r="A52" s="297" t="s">
        <v>285</v>
      </c>
      <c r="B52" s="298"/>
      <c r="C52" s="298"/>
      <c r="D52" s="298"/>
      <c r="E52" s="298"/>
      <c r="F52" s="299"/>
      <c r="G52" s="23">
        <v>43</v>
      </c>
      <c r="H52" s="42">
        <v>-3239730</v>
      </c>
      <c r="I52" s="42">
        <v>-4376970</v>
      </c>
    </row>
    <row r="53" spans="1:9" ht="12.75" customHeight="1">
      <c r="A53" s="297" t="s">
        <v>286</v>
      </c>
      <c r="B53" s="298"/>
      <c r="C53" s="298"/>
      <c r="D53" s="298"/>
      <c r="E53" s="298"/>
      <c r="F53" s="299"/>
      <c r="G53" s="23">
        <v>44</v>
      </c>
      <c r="H53" s="42">
        <v>0</v>
      </c>
      <c r="I53" s="42">
        <v>0</v>
      </c>
    </row>
    <row r="54" spans="1:9" ht="30.6" customHeight="1">
      <c r="A54" s="306" t="s">
        <v>287</v>
      </c>
      <c r="B54" s="307"/>
      <c r="C54" s="307"/>
      <c r="D54" s="307"/>
      <c r="E54" s="307"/>
      <c r="F54" s="308"/>
      <c r="G54" s="22">
        <v>45</v>
      </c>
      <c r="H54" s="43">
        <f>H49+H50+H51+H52+H53</f>
        <v>-140799805</v>
      </c>
      <c r="I54" s="43">
        <f>I49+I50+I51+I52+I53</f>
        <v>-122841113</v>
      </c>
    </row>
    <row r="55" spans="1:9" ht="29.45" customHeight="1">
      <c r="A55" s="327" t="s">
        <v>288</v>
      </c>
      <c r="B55" s="328"/>
      <c r="C55" s="328"/>
      <c r="D55" s="328"/>
      <c r="E55" s="328"/>
      <c r="F55" s="329"/>
      <c r="G55" s="22">
        <v>46</v>
      </c>
      <c r="H55" s="43">
        <f>H48+H54</f>
        <v>-140799805</v>
      </c>
      <c r="I55" s="43">
        <f>I48+I54</f>
        <v>-122841113</v>
      </c>
    </row>
    <row r="56" spans="1:9" ht="32.450000000000003" customHeight="1">
      <c r="A56" s="297" t="s">
        <v>289</v>
      </c>
      <c r="B56" s="298"/>
      <c r="C56" s="298"/>
      <c r="D56" s="298"/>
      <c r="E56" s="298"/>
      <c r="F56" s="299"/>
      <c r="G56" s="23">
        <v>47</v>
      </c>
      <c r="H56" s="180">
        <v>276570</v>
      </c>
      <c r="I56" s="180">
        <v>1908315</v>
      </c>
    </row>
    <row r="57" spans="1:9" ht="26.45" customHeight="1">
      <c r="A57" s="327" t="s">
        <v>290</v>
      </c>
      <c r="B57" s="328"/>
      <c r="C57" s="328"/>
      <c r="D57" s="328"/>
      <c r="E57" s="328"/>
      <c r="F57" s="329"/>
      <c r="G57" s="22">
        <v>48</v>
      </c>
      <c r="H57" s="43">
        <f>H27+H42+H55+H56</f>
        <v>86795542</v>
      </c>
      <c r="I57" s="43">
        <f>I27+I42+I55+I56</f>
        <v>-45706074</v>
      </c>
    </row>
    <row r="58" spans="1:9" ht="24" customHeight="1">
      <c r="A58" s="330" t="s">
        <v>291</v>
      </c>
      <c r="B58" s="331"/>
      <c r="C58" s="331"/>
      <c r="D58" s="331"/>
      <c r="E58" s="331"/>
      <c r="F58" s="332"/>
      <c r="G58" s="23">
        <v>49</v>
      </c>
      <c r="H58" s="42">
        <v>281055836</v>
      </c>
      <c r="I58" s="42">
        <v>477487038</v>
      </c>
    </row>
    <row r="59" spans="1:9" ht="31.15" customHeight="1">
      <c r="A59" s="324" t="s">
        <v>292</v>
      </c>
      <c r="B59" s="325"/>
      <c r="C59" s="325"/>
      <c r="D59" s="325"/>
      <c r="E59" s="325"/>
      <c r="F59" s="326"/>
      <c r="G59" s="24">
        <v>50</v>
      </c>
      <c r="H59" s="44">
        <f>H57+H58</f>
        <v>367851378</v>
      </c>
      <c r="I59" s="44">
        <f>I57+I58</f>
        <v>431780964</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110" workbookViewId="0">
      <selection sqref="A1:I1"/>
    </sheetView>
  </sheetViews>
  <sheetFormatPr defaultRowHeight="12.75"/>
  <cols>
    <col min="1" max="7" width="9.140625" style="15"/>
    <col min="8" max="9" width="15.42578125" style="33"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c r="A1" s="289" t="s">
        <v>293</v>
      </c>
      <c r="B1" s="296"/>
      <c r="C1" s="296"/>
      <c r="D1" s="296"/>
      <c r="E1" s="296"/>
      <c r="F1" s="296"/>
      <c r="G1" s="296"/>
      <c r="H1" s="296"/>
      <c r="I1" s="296"/>
    </row>
    <row r="2" spans="1:9" ht="12.75" customHeight="1">
      <c r="A2" s="288" t="s">
        <v>605</v>
      </c>
      <c r="B2" s="253"/>
      <c r="C2" s="253"/>
      <c r="D2" s="253"/>
      <c r="E2" s="253"/>
      <c r="F2" s="253"/>
      <c r="G2" s="253"/>
      <c r="H2" s="253"/>
      <c r="I2" s="253"/>
    </row>
    <row r="3" spans="1:9">
      <c r="A3" s="347" t="s">
        <v>294</v>
      </c>
      <c r="B3" s="348"/>
      <c r="C3" s="348"/>
      <c r="D3" s="348"/>
      <c r="E3" s="348"/>
      <c r="F3" s="348"/>
      <c r="G3" s="348"/>
      <c r="H3" s="348"/>
      <c r="I3" s="348"/>
    </row>
    <row r="4" spans="1:9" ht="12.75" customHeight="1">
      <c r="A4" s="300" t="s">
        <v>535</v>
      </c>
      <c r="B4" s="257"/>
      <c r="C4" s="257"/>
      <c r="D4" s="257"/>
      <c r="E4" s="257"/>
      <c r="F4" s="257"/>
      <c r="G4" s="257"/>
      <c r="H4" s="257"/>
      <c r="I4" s="258"/>
    </row>
    <row r="5" spans="1:9" ht="24" thickBot="1">
      <c r="A5" s="312" t="s">
        <v>295</v>
      </c>
      <c r="B5" s="313"/>
      <c r="C5" s="313"/>
      <c r="D5" s="313"/>
      <c r="E5" s="313"/>
      <c r="F5" s="314"/>
      <c r="G5" s="19" t="s">
        <v>296</v>
      </c>
      <c r="H5" s="36" t="s">
        <v>297</v>
      </c>
      <c r="I5" s="36" t="s">
        <v>298</v>
      </c>
    </row>
    <row r="6" spans="1:9">
      <c r="A6" s="315">
        <v>1</v>
      </c>
      <c r="B6" s="316"/>
      <c r="C6" s="316"/>
      <c r="D6" s="316"/>
      <c r="E6" s="316"/>
      <c r="F6" s="317"/>
      <c r="G6" s="25">
        <v>2</v>
      </c>
      <c r="H6" s="37" t="s">
        <v>299</v>
      </c>
      <c r="I6" s="37" t="s">
        <v>300</v>
      </c>
    </row>
    <row r="7" spans="1:9">
      <c r="A7" s="337" t="s">
        <v>301</v>
      </c>
      <c r="B7" s="338"/>
      <c r="C7" s="338"/>
      <c r="D7" s="338"/>
      <c r="E7" s="338"/>
      <c r="F7" s="338"/>
      <c r="G7" s="338"/>
      <c r="H7" s="338"/>
      <c r="I7" s="339"/>
    </row>
    <row r="8" spans="1:9">
      <c r="A8" s="342" t="s">
        <v>302</v>
      </c>
      <c r="B8" s="342"/>
      <c r="C8" s="342"/>
      <c r="D8" s="342"/>
      <c r="E8" s="342"/>
      <c r="F8" s="342"/>
      <c r="G8" s="26">
        <v>1</v>
      </c>
      <c r="H8" s="56">
        <v>0</v>
      </c>
      <c r="I8" s="56">
        <v>0</v>
      </c>
    </row>
    <row r="9" spans="1:9">
      <c r="A9" s="334" t="s">
        <v>303</v>
      </c>
      <c r="B9" s="334"/>
      <c r="C9" s="334"/>
      <c r="D9" s="334"/>
      <c r="E9" s="334"/>
      <c r="F9" s="334"/>
      <c r="G9" s="27">
        <v>2</v>
      </c>
      <c r="H9" s="56">
        <v>0</v>
      </c>
      <c r="I9" s="56">
        <v>0</v>
      </c>
    </row>
    <row r="10" spans="1:9">
      <c r="A10" s="334" t="s">
        <v>304</v>
      </c>
      <c r="B10" s="334"/>
      <c r="C10" s="334"/>
      <c r="D10" s="334"/>
      <c r="E10" s="334"/>
      <c r="F10" s="334"/>
      <c r="G10" s="27">
        <v>3</v>
      </c>
      <c r="H10" s="56">
        <v>0</v>
      </c>
      <c r="I10" s="56">
        <v>0</v>
      </c>
    </row>
    <row r="11" spans="1:9">
      <c r="A11" s="334" t="s">
        <v>305</v>
      </c>
      <c r="B11" s="334"/>
      <c r="C11" s="334"/>
      <c r="D11" s="334"/>
      <c r="E11" s="334"/>
      <c r="F11" s="334"/>
      <c r="G11" s="27">
        <v>4</v>
      </c>
      <c r="H11" s="56">
        <v>0</v>
      </c>
      <c r="I11" s="56">
        <v>0</v>
      </c>
    </row>
    <row r="12" spans="1:9">
      <c r="A12" s="334" t="s">
        <v>455</v>
      </c>
      <c r="B12" s="334"/>
      <c r="C12" s="334"/>
      <c r="D12" s="334"/>
      <c r="E12" s="334"/>
      <c r="F12" s="334"/>
      <c r="G12" s="27">
        <v>5</v>
      </c>
      <c r="H12" s="56">
        <v>0</v>
      </c>
      <c r="I12" s="56">
        <v>0</v>
      </c>
    </row>
    <row r="13" spans="1:9">
      <c r="A13" s="346" t="s">
        <v>456</v>
      </c>
      <c r="B13" s="346"/>
      <c r="C13" s="346"/>
      <c r="D13" s="346"/>
      <c r="E13" s="346"/>
      <c r="F13" s="346"/>
      <c r="G13" s="117">
        <v>6</v>
      </c>
      <c r="H13" s="118">
        <f>SUM(H8:H12)</f>
        <v>0</v>
      </c>
      <c r="I13" s="118">
        <f>SUM(I8:I12)</f>
        <v>0</v>
      </c>
    </row>
    <row r="14" spans="1:9">
      <c r="A14" s="334" t="s">
        <v>457</v>
      </c>
      <c r="B14" s="334"/>
      <c r="C14" s="334"/>
      <c r="D14" s="334"/>
      <c r="E14" s="334"/>
      <c r="F14" s="334"/>
      <c r="G14" s="27">
        <v>7</v>
      </c>
      <c r="H14" s="56">
        <v>0</v>
      </c>
      <c r="I14" s="56">
        <v>0</v>
      </c>
    </row>
    <row r="15" spans="1:9">
      <c r="A15" s="334" t="s">
        <v>458</v>
      </c>
      <c r="B15" s="334"/>
      <c r="C15" s="334"/>
      <c r="D15" s="334"/>
      <c r="E15" s="334"/>
      <c r="F15" s="334"/>
      <c r="G15" s="27">
        <v>8</v>
      </c>
      <c r="H15" s="56">
        <v>0</v>
      </c>
      <c r="I15" s="56">
        <v>0</v>
      </c>
    </row>
    <row r="16" spans="1:9">
      <c r="A16" s="334" t="s">
        <v>459</v>
      </c>
      <c r="B16" s="334"/>
      <c r="C16" s="334"/>
      <c r="D16" s="334"/>
      <c r="E16" s="334"/>
      <c r="F16" s="334"/>
      <c r="G16" s="27">
        <v>9</v>
      </c>
      <c r="H16" s="56">
        <v>0</v>
      </c>
      <c r="I16" s="56">
        <v>0</v>
      </c>
    </row>
    <row r="17" spans="1:9">
      <c r="A17" s="334" t="s">
        <v>460</v>
      </c>
      <c r="B17" s="334"/>
      <c r="C17" s="334"/>
      <c r="D17" s="334"/>
      <c r="E17" s="334"/>
      <c r="F17" s="334"/>
      <c r="G17" s="27">
        <v>10</v>
      </c>
      <c r="H17" s="56">
        <v>0</v>
      </c>
      <c r="I17" s="56">
        <v>0</v>
      </c>
    </row>
    <row r="18" spans="1:9" ht="12.75" customHeight="1">
      <c r="A18" s="334" t="s">
        <v>461</v>
      </c>
      <c r="B18" s="334"/>
      <c r="C18" s="334"/>
      <c r="D18" s="334"/>
      <c r="E18" s="334"/>
      <c r="F18" s="334"/>
      <c r="G18" s="27">
        <v>11</v>
      </c>
      <c r="H18" s="56">
        <v>0</v>
      </c>
      <c r="I18" s="56">
        <v>0</v>
      </c>
    </row>
    <row r="19" spans="1:9">
      <c r="A19" s="334" t="s">
        <v>462</v>
      </c>
      <c r="B19" s="334"/>
      <c r="C19" s="334"/>
      <c r="D19" s="334"/>
      <c r="E19" s="334"/>
      <c r="F19" s="334"/>
      <c r="G19" s="27">
        <v>12</v>
      </c>
      <c r="H19" s="56">
        <v>0</v>
      </c>
      <c r="I19" s="56">
        <v>0</v>
      </c>
    </row>
    <row r="20" spans="1:9" ht="12.75" customHeight="1">
      <c r="A20" s="343" t="s">
        <v>463</v>
      </c>
      <c r="B20" s="344"/>
      <c r="C20" s="344"/>
      <c r="D20" s="344"/>
      <c r="E20" s="344"/>
      <c r="F20" s="345"/>
      <c r="G20" s="117">
        <v>13</v>
      </c>
      <c r="H20" s="118">
        <f>SUM(H14:H19)</f>
        <v>0</v>
      </c>
      <c r="I20" s="118">
        <f>SUM(I14:I19)</f>
        <v>0</v>
      </c>
    </row>
    <row r="21" spans="1:9" ht="27.6" customHeight="1">
      <c r="A21" s="340" t="s">
        <v>464</v>
      </c>
      <c r="B21" s="341"/>
      <c r="C21" s="341"/>
      <c r="D21" s="341"/>
      <c r="E21" s="341"/>
      <c r="F21" s="341"/>
      <c r="G21" s="29">
        <v>14</v>
      </c>
      <c r="H21" s="47">
        <f>H13+H20</f>
        <v>0</v>
      </c>
      <c r="I21" s="47">
        <f>I13+I20</f>
        <v>0</v>
      </c>
    </row>
    <row r="22" spans="1:9">
      <c r="A22" s="337" t="s">
        <v>306</v>
      </c>
      <c r="B22" s="338"/>
      <c r="C22" s="338"/>
      <c r="D22" s="338"/>
      <c r="E22" s="338"/>
      <c r="F22" s="338"/>
      <c r="G22" s="338"/>
      <c r="H22" s="338"/>
      <c r="I22" s="339"/>
    </row>
    <row r="23" spans="1:9" ht="26.45" customHeight="1">
      <c r="A23" s="342" t="s">
        <v>307</v>
      </c>
      <c r="B23" s="342"/>
      <c r="C23" s="342"/>
      <c r="D23" s="342"/>
      <c r="E23" s="342"/>
      <c r="F23" s="342"/>
      <c r="G23" s="26">
        <v>15</v>
      </c>
      <c r="H23" s="56">
        <v>0</v>
      </c>
      <c r="I23" s="56">
        <v>0</v>
      </c>
    </row>
    <row r="24" spans="1:9">
      <c r="A24" s="334" t="s">
        <v>308</v>
      </c>
      <c r="B24" s="334"/>
      <c r="C24" s="334"/>
      <c r="D24" s="334"/>
      <c r="E24" s="334"/>
      <c r="F24" s="334"/>
      <c r="G24" s="26">
        <v>16</v>
      </c>
      <c r="H24" s="56">
        <v>0</v>
      </c>
      <c r="I24" s="56">
        <v>0</v>
      </c>
    </row>
    <row r="25" spans="1:9">
      <c r="A25" s="334" t="s">
        <v>309</v>
      </c>
      <c r="B25" s="334"/>
      <c r="C25" s="334"/>
      <c r="D25" s="334"/>
      <c r="E25" s="334"/>
      <c r="F25" s="334"/>
      <c r="G25" s="26">
        <v>17</v>
      </c>
      <c r="H25" s="56">
        <v>0</v>
      </c>
      <c r="I25" s="56">
        <v>0</v>
      </c>
    </row>
    <row r="26" spans="1:9">
      <c r="A26" s="334" t="s">
        <v>310</v>
      </c>
      <c r="B26" s="334"/>
      <c r="C26" s="334"/>
      <c r="D26" s="334"/>
      <c r="E26" s="334"/>
      <c r="F26" s="334"/>
      <c r="G26" s="26">
        <v>18</v>
      </c>
      <c r="H26" s="56">
        <v>0</v>
      </c>
      <c r="I26" s="56">
        <v>0</v>
      </c>
    </row>
    <row r="27" spans="1:9">
      <c r="A27" s="334" t="s">
        <v>311</v>
      </c>
      <c r="B27" s="334"/>
      <c r="C27" s="334"/>
      <c r="D27" s="334"/>
      <c r="E27" s="334"/>
      <c r="F27" s="334"/>
      <c r="G27" s="26">
        <v>19</v>
      </c>
      <c r="H27" s="56">
        <v>0</v>
      </c>
      <c r="I27" s="56">
        <v>0</v>
      </c>
    </row>
    <row r="28" spans="1:9">
      <c r="A28" s="334" t="s">
        <v>312</v>
      </c>
      <c r="B28" s="334"/>
      <c r="C28" s="334"/>
      <c r="D28" s="334"/>
      <c r="E28" s="334"/>
      <c r="F28" s="334"/>
      <c r="G28" s="26">
        <v>20</v>
      </c>
      <c r="H28" s="56">
        <v>0</v>
      </c>
      <c r="I28" s="56">
        <v>0</v>
      </c>
    </row>
    <row r="29" spans="1:9" ht="24" customHeight="1">
      <c r="A29" s="335" t="s">
        <v>466</v>
      </c>
      <c r="B29" s="335"/>
      <c r="C29" s="335"/>
      <c r="D29" s="335"/>
      <c r="E29" s="335"/>
      <c r="F29" s="335"/>
      <c r="G29" s="28">
        <v>21</v>
      </c>
      <c r="H29" s="46">
        <f>SUM(H23:H28)</f>
        <v>0</v>
      </c>
      <c r="I29" s="46">
        <f>SUM(I23:I28)</f>
        <v>0</v>
      </c>
    </row>
    <row r="30" spans="1:9" ht="27" customHeight="1">
      <c r="A30" s="334" t="s">
        <v>313</v>
      </c>
      <c r="B30" s="334"/>
      <c r="C30" s="334"/>
      <c r="D30" s="334"/>
      <c r="E30" s="334"/>
      <c r="F30" s="334"/>
      <c r="G30" s="27">
        <v>22</v>
      </c>
      <c r="H30" s="56">
        <v>0</v>
      </c>
      <c r="I30" s="56">
        <v>0</v>
      </c>
    </row>
    <row r="31" spans="1:9">
      <c r="A31" s="334" t="s">
        <v>314</v>
      </c>
      <c r="B31" s="334"/>
      <c r="C31" s="334"/>
      <c r="D31" s="334"/>
      <c r="E31" s="334"/>
      <c r="F31" s="334"/>
      <c r="G31" s="27">
        <v>23</v>
      </c>
      <c r="H31" s="56">
        <v>0</v>
      </c>
      <c r="I31" s="56">
        <v>0</v>
      </c>
    </row>
    <row r="32" spans="1:9">
      <c r="A32" s="334" t="s">
        <v>315</v>
      </c>
      <c r="B32" s="334"/>
      <c r="C32" s="334"/>
      <c r="D32" s="334"/>
      <c r="E32" s="334"/>
      <c r="F32" s="334"/>
      <c r="G32" s="27">
        <v>24</v>
      </c>
      <c r="H32" s="56">
        <v>0</v>
      </c>
      <c r="I32" s="56">
        <v>0</v>
      </c>
    </row>
    <row r="33" spans="1:9">
      <c r="A33" s="334" t="s">
        <v>316</v>
      </c>
      <c r="B33" s="334"/>
      <c r="C33" s="334"/>
      <c r="D33" s="334"/>
      <c r="E33" s="334"/>
      <c r="F33" s="334"/>
      <c r="G33" s="27">
        <v>25</v>
      </c>
      <c r="H33" s="56">
        <v>0</v>
      </c>
      <c r="I33" s="56">
        <v>0</v>
      </c>
    </row>
    <row r="34" spans="1:9">
      <c r="A34" s="334" t="s">
        <v>317</v>
      </c>
      <c r="B34" s="334"/>
      <c r="C34" s="334"/>
      <c r="D34" s="334"/>
      <c r="E34" s="334"/>
      <c r="F34" s="334"/>
      <c r="G34" s="27">
        <v>26</v>
      </c>
      <c r="H34" s="56">
        <v>0</v>
      </c>
      <c r="I34" s="56">
        <v>0</v>
      </c>
    </row>
    <row r="35" spans="1:9" ht="25.9" customHeight="1">
      <c r="A35" s="335" t="s">
        <v>467</v>
      </c>
      <c r="B35" s="335"/>
      <c r="C35" s="335"/>
      <c r="D35" s="335"/>
      <c r="E35" s="335"/>
      <c r="F35" s="335"/>
      <c r="G35" s="28">
        <v>27</v>
      </c>
      <c r="H35" s="46">
        <f>SUM(H30:H34)</f>
        <v>0</v>
      </c>
      <c r="I35" s="46">
        <f>SUM(I30:I34)</f>
        <v>0</v>
      </c>
    </row>
    <row r="36" spans="1:9" ht="28.15" customHeight="1">
      <c r="A36" s="340" t="s">
        <v>465</v>
      </c>
      <c r="B36" s="341"/>
      <c r="C36" s="341"/>
      <c r="D36" s="341"/>
      <c r="E36" s="341"/>
      <c r="F36" s="341"/>
      <c r="G36" s="29">
        <v>28</v>
      </c>
      <c r="H36" s="47">
        <f>H29+H35</f>
        <v>0</v>
      </c>
      <c r="I36" s="47">
        <f>I29+I35</f>
        <v>0</v>
      </c>
    </row>
    <row r="37" spans="1:9">
      <c r="A37" s="337" t="s">
        <v>318</v>
      </c>
      <c r="B37" s="338"/>
      <c r="C37" s="338"/>
      <c r="D37" s="338"/>
      <c r="E37" s="338"/>
      <c r="F37" s="338"/>
      <c r="G37" s="338">
        <v>0</v>
      </c>
      <c r="H37" s="338"/>
      <c r="I37" s="339"/>
    </row>
    <row r="38" spans="1:9">
      <c r="A38" s="336" t="s">
        <v>319</v>
      </c>
      <c r="B38" s="336"/>
      <c r="C38" s="336"/>
      <c r="D38" s="336"/>
      <c r="E38" s="336"/>
      <c r="F38" s="336"/>
      <c r="G38" s="26">
        <v>29</v>
      </c>
      <c r="H38" s="56">
        <v>0</v>
      </c>
      <c r="I38" s="56">
        <v>0</v>
      </c>
    </row>
    <row r="39" spans="1:9" ht="25.15" customHeight="1">
      <c r="A39" s="333" t="s">
        <v>320</v>
      </c>
      <c r="B39" s="333"/>
      <c r="C39" s="333"/>
      <c r="D39" s="333"/>
      <c r="E39" s="333"/>
      <c r="F39" s="333"/>
      <c r="G39" s="26">
        <v>30</v>
      </c>
      <c r="H39" s="56">
        <v>0</v>
      </c>
      <c r="I39" s="56">
        <v>0</v>
      </c>
    </row>
    <row r="40" spans="1:9">
      <c r="A40" s="333" t="s">
        <v>321</v>
      </c>
      <c r="B40" s="333"/>
      <c r="C40" s="333"/>
      <c r="D40" s="333"/>
      <c r="E40" s="333"/>
      <c r="F40" s="333"/>
      <c r="G40" s="26">
        <v>31</v>
      </c>
      <c r="H40" s="56">
        <v>0</v>
      </c>
      <c r="I40" s="56">
        <v>0</v>
      </c>
    </row>
    <row r="41" spans="1:9">
      <c r="A41" s="333" t="s">
        <v>322</v>
      </c>
      <c r="B41" s="333"/>
      <c r="C41" s="333"/>
      <c r="D41" s="333"/>
      <c r="E41" s="333"/>
      <c r="F41" s="333"/>
      <c r="G41" s="26">
        <v>32</v>
      </c>
      <c r="H41" s="56">
        <v>0</v>
      </c>
      <c r="I41" s="56">
        <v>0</v>
      </c>
    </row>
    <row r="42" spans="1:9" ht="25.9" customHeight="1">
      <c r="A42" s="335" t="s">
        <v>468</v>
      </c>
      <c r="B42" s="335"/>
      <c r="C42" s="335"/>
      <c r="D42" s="335"/>
      <c r="E42" s="335"/>
      <c r="F42" s="335"/>
      <c r="G42" s="28">
        <v>33</v>
      </c>
      <c r="H42" s="46">
        <f>H41+H40+H39+H38</f>
        <v>0</v>
      </c>
      <c r="I42" s="46">
        <f>I41+I40+I39+I38</f>
        <v>0</v>
      </c>
    </row>
    <row r="43" spans="1:9" ht="24.6" customHeight="1">
      <c r="A43" s="333" t="s">
        <v>323</v>
      </c>
      <c r="B43" s="333"/>
      <c r="C43" s="333"/>
      <c r="D43" s="333"/>
      <c r="E43" s="333"/>
      <c r="F43" s="333"/>
      <c r="G43" s="27">
        <v>34</v>
      </c>
      <c r="H43" s="56">
        <v>0</v>
      </c>
      <c r="I43" s="56">
        <v>0</v>
      </c>
    </row>
    <row r="44" spans="1:9">
      <c r="A44" s="333" t="s">
        <v>324</v>
      </c>
      <c r="B44" s="333"/>
      <c r="C44" s="333"/>
      <c r="D44" s="333"/>
      <c r="E44" s="333"/>
      <c r="F44" s="333"/>
      <c r="G44" s="27">
        <v>35</v>
      </c>
      <c r="H44" s="56">
        <v>0</v>
      </c>
      <c r="I44" s="56">
        <v>0</v>
      </c>
    </row>
    <row r="45" spans="1:9">
      <c r="A45" s="333" t="s">
        <v>325</v>
      </c>
      <c r="B45" s="333"/>
      <c r="C45" s="333"/>
      <c r="D45" s="333"/>
      <c r="E45" s="333"/>
      <c r="F45" s="333"/>
      <c r="G45" s="27">
        <v>36</v>
      </c>
      <c r="H45" s="56">
        <v>0</v>
      </c>
      <c r="I45" s="56">
        <v>0</v>
      </c>
    </row>
    <row r="46" spans="1:9" ht="21" customHeight="1">
      <c r="A46" s="333" t="s">
        <v>326</v>
      </c>
      <c r="B46" s="333"/>
      <c r="C46" s="333"/>
      <c r="D46" s="333"/>
      <c r="E46" s="333"/>
      <c r="F46" s="333"/>
      <c r="G46" s="27">
        <v>37</v>
      </c>
      <c r="H46" s="56">
        <v>0</v>
      </c>
      <c r="I46" s="56">
        <v>0</v>
      </c>
    </row>
    <row r="47" spans="1:9">
      <c r="A47" s="333" t="s">
        <v>327</v>
      </c>
      <c r="B47" s="333"/>
      <c r="C47" s="333"/>
      <c r="D47" s="333"/>
      <c r="E47" s="333"/>
      <c r="F47" s="333"/>
      <c r="G47" s="27">
        <v>38</v>
      </c>
      <c r="H47" s="56">
        <v>0</v>
      </c>
      <c r="I47" s="56">
        <v>0</v>
      </c>
    </row>
    <row r="48" spans="1:9" ht="22.9" customHeight="1">
      <c r="A48" s="335" t="s">
        <v>469</v>
      </c>
      <c r="B48" s="335"/>
      <c r="C48" s="335"/>
      <c r="D48" s="335"/>
      <c r="E48" s="335"/>
      <c r="F48" s="335"/>
      <c r="G48" s="28">
        <v>39</v>
      </c>
      <c r="H48" s="46">
        <f>H47+H46+H45+H44+H43</f>
        <v>0</v>
      </c>
      <c r="I48" s="46">
        <f>I47+I46+I45+I44+I43</f>
        <v>0</v>
      </c>
    </row>
    <row r="49" spans="1:9" ht="25.9" customHeight="1">
      <c r="A49" s="349" t="s">
        <v>470</v>
      </c>
      <c r="B49" s="350"/>
      <c r="C49" s="350"/>
      <c r="D49" s="350"/>
      <c r="E49" s="350"/>
      <c r="F49" s="350"/>
      <c r="G49" s="28">
        <v>40</v>
      </c>
      <c r="H49" s="46">
        <f>H48+H42</f>
        <v>0</v>
      </c>
      <c r="I49" s="46">
        <f>I48+I42</f>
        <v>0</v>
      </c>
    </row>
    <row r="50" spans="1:9" ht="22.15" customHeight="1">
      <c r="A50" s="334" t="s">
        <v>328</v>
      </c>
      <c r="B50" s="334"/>
      <c r="C50" s="334"/>
      <c r="D50" s="334"/>
      <c r="E50" s="334"/>
      <c r="F50" s="334"/>
      <c r="G50" s="27">
        <v>41</v>
      </c>
      <c r="H50" s="56">
        <v>0</v>
      </c>
      <c r="I50" s="56">
        <v>0</v>
      </c>
    </row>
    <row r="51" spans="1:9" ht="25.9" customHeight="1">
      <c r="A51" s="349" t="s">
        <v>471</v>
      </c>
      <c r="B51" s="350"/>
      <c r="C51" s="350"/>
      <c r="D51" s="350"/>
      <c r="E51" s="350"/>
      <c r="F51" s="350"/>
      <c r="G51" s="28">
        <v>42</v>
      </c>
      <c r="H51" s="46">
        <f>H21+H36+H49+H50</f>
        <v>0</v>
      </c>
      <c r="I51" s="46">
        <f>I21+I36+I49+I50</f>
        <v>0</v>
      </c>
    </row>
    <row r="52" spans="1:9" ht="25.15" customHeight="1">
      <c r="A52" s="351" t="s">
        <v>329</v>
      </c>
      <c r="B52" s="351"/>
      <c r="C52" s="351"/>
      <c r="D52" s="351"/>
      <c r="E52" s="351"/>
      <c r="F52" s="351"/>
      <c r="G52" s="27">
        <v>43</v>
      </c>
      <c r="H52" s="56">
        <v>0</v>
      </c>
      <c r="I52" s="56">
        <v>0</v>
      </c>
    </row>
    <row r="53" spans="1:9" ht="31.9" customHeight="1">
      <c r="A53" s="340" t="s">
        <v>472</v>
      </c>
      <c r="B53" s="341"/>
      <c r="C53" s="341"/>
      <c r="D53" s="341"/>
      <c r="E53" s="341"/>
      <c r="F53" s="341"/>
      <c r="G53" s="29">
        <v>44</v>
      </c>
      <c r="H53" s="47">
        <f>H52+H51</f>
        <v>0</v>
      </c>
      <c r="I53" s="47">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78"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5" workbookViewId="0">
      <selection sqref="A1:J1"/>
    </sheetView>
  </sheetViews>
  <sheetFormatPr defaultRowHeight="12.75"/>
  <cols>
    <col min="1" max="4" width="9.140625" style="1"/>
    <col min="5" max="5" width="10.140625" style="1" bestFit="1" customWidth="1"/>
    <col min="6" max="6" width="9.140625" style="1"/>
    <col min="7" max="7" width="10.140625" style="1" bestFit="1" customWidth="1"/>
    <col min="8" max="25" width="15" style="49"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352" t="s">
        <v>330</v>
      </c>
      <c r="B1" s="353"/>
      <c r="C1" s="353"/>
      <c r="D1" s="353"/>
      <c r="E1" s="353"/>
      <c r="F1" s="353"/>
      <c r="G1" s="353"/>
      <c r="H1" s="353"/>
      <c r="I1" s="353"/>
      <c r="J1" s="353"/>
      <c r="K1" s="48"/>
    </row>
    <row r="2" spans="1:25" ht="15.75">
      <c r="A2" s="2"/>
      <c r="B2" s="3"/>
      <c r="C2" s="354" t="s">
        <v>331</v>
      </c>
      <c r="D2" s="354"/>
      <c r="E2" s="124">
        <v>44562</v>
      </c>
      <c r="F2" s="4" t="s">
        <v>332</v>
      </c>
      <c r="G2" s="124">
        <v>44834</v>
      </c>
      <c r="H2" s="50"/>
      <c r="I2" s="50"/>
      <c r="J2" s="50"/>
      <c r="K2" s="51"/>
      <c r="X2" s="52" t="s">
        <v>333</v>
      </c>
    </row>
    <row r="3" spans="1:25" ht="13.5" customHeight="1" thickBot="1">
      <c r="A3" s="357" t="s">
        <v>334</v>
      </c>
      <c r="B3" s="358"/>
      <c r="C3" s="358"/>
      <c r="D3" s="358"/>
      <c r="E3" s="358"/>
      <c r="F3" s="358"/>
      <c r="G3" s="361" t="s">
        <v>335</v>
      </c>
      <c r="H3" s="363" t="s">
        <v>336</v>
      </c>
      <c r="I3" s="363"/>
      <c r="J3" s="363"/>
      <c r="K3" s="363"/>
      <c r="L3" s="363"/>
      <c r="M3" s="363"/>
      <c r="N3" s="363"/>
      <c r="O3" s="363"/>
      <c r="P3" s="363"/>
      <c r="Q3" s="363"/>
      <c r="R3" s="363"/>
      <c r="S3" s="363"/>
      <c r="T3" s="363"/>
      <c r="U3" s="363"/>
      <c r="V3" s="363"/>
      <c r="W3" s="363"/>
      <c r="X3" s="363" t="s">
        <v>337</v>
      </c>
      <c r="Y3" s="365" t="s">
        <v>338</v>
      </c>
    </row>
    <row r="4" spans="1:25" ht="68.25" thickBot="1">
      <c r="A4" s="359"/>
      <c r="B4" s="360"/>
      <c r="C4" s="360"/>
      <c r="D4" s="360"/>
      <c r="E4" s="360"/>
      <c r="F4" s="360"/>
      <c r="G4" s="362"/>
      <c r="H4" s="53" t="s">
        <v>339</v>
      </c>
      <c r="I4" s="53" t="s">
        <v>340</v>
      </c>
      <c r="J4" s="53" t="s">
        <v>341</v>
      </c>
      <c r="K4" s="53" t="s">
        <v>342</v>
      </c>
      <c r="L4" s="53" t="s">
        <v>343</v>
      </c>
      <c r="M4" s="53" t="s">
        <v>344</v>
      </c>
      <c r="N4" s="53" t="s">
        <v>345</v>
      </c>
      <c r="O4" s="53" t="s">
        <v>346</v>
      </c>
      <c r="P4" s="119" t="s">
        <v>473</v>
      </c>
      <c r="Q4" s="53" t="s">
        <v>347</v>
      </c>
      <c r="R4" s="53" t="s">
        <v>348</v>
      </c>
      <c r="S4" s="53" t="s">
        <v>474</v>
      </c>
      <c r="T4" s="53" t="s">
        <v>475</v>
      </c>
      <c r="U4" s="53" t="s">
        <v>349</v>
      </c>
      <c r="V4" s="53" t="s">
        <v>350</v>
      </c>
      <c r="W4" s="53" t="s">
        <v>351</v>
      </c>
      <c r="X4" s="364"/>
      <c r="Y4" s="366"/>
    </row>
    <row r="5" spans="1:25" ht="22.5">
      <c r="A5" s="367">
        <v>1</v>
      </c>
      <c r="B5" s="368"/>
      <c r="C5" s="368"/>
      <c r="D5" s="368"/>
      <c r="E5" s="368"/>
      <c r="F5" s="368"/>
      <c r="G5" s="5">
        <v>2</v>
      </c>
      <c r="H5" s="54" t="s">
        <v>352</v>
      </c>
      <c r="I5" s="55" t="s">
        <v>353</v>
      </c>
      <c r="J5" s="54" t="s">
        <v>354</v>
      </c>
      <c r="K5" s="55" t="s">
        <v>355</v>
      </c>
      <c r="L5" s="54" t="s">
        <v>356</v>
      </c>
      <c r="M5" s="55" t="s">
        <v>357</v>
      </c>
      <c r="N5" s="54" t="s">
        <v>358</v>
      </c>
      <c r="O5" s="55" t="s">
        <v>359</v>
      </c>
      <c r="P5" s="54" t="s">
        <v>360</v>
      </c>
      <c r="Q5" s="55" t="s">
        <v>361</v>
      </c>
      <c r="R5" s="54" t="s">
        <v>362</v>
      </c>
      <c r="S5" s="120" t="s">
        <v>476</v>
      </c>
      <c r="T5" s="120" t="s">
        <v>477</v>
      </c>
      <c r="U5" s="120" t="s">
        <v>478</v>
      </c>
      <c r="V5" s="120" t="s">
        <v>479</v>
      </c>
      <c r="W5" s="120" t="s">
        <v>480</v>
      </c>
      <c r="X5" s="120">
        <v>19</v>
      </c>
      <c r="Y5" s="121" t="s">
        <v>481</v>
      </c>
    </row>
    <row r="6" spans="1:25">
      <c r="A6" s="369" t="s">
        <v>363</v>
      </c>
      <c r="B6" s="369"/>
      <c r="C6" s="369"/>
      <c r="D6" s="369"/>
      <c r="E6" s="369"/>
      <c r="F6" s="369"/>
      <c r="G6" s="369"/>
      <c r="H6" s="369"/>
      <c r="I6" s="369"/>
      <c r="J6" s="369"/>
      <c r="K6" s="369"/>
      <c r="L6" s="369"/>
      <c r="M6" s="369"/>
      <c r="N6" s="370"/>
      <c r="O6" s="370"/>
      <c r="P6" s="370"/>
      <c r="Q6" s="370"/>
      <c r="R6" s="370"/>
      <c r="S6" s="371"/>
      <c r="T6" s="371"/>
      <c r="U6" s="370"/>
      <c r="V6" s="370"/>
      <c r="W6" s="370"/>
      <c r="X6" s="370"/>
      <c r="Y6" s="372"/>
    </row>
    <row r="7" spans="1:25">
      <c r="A7" s="373" t="s">
        <v>364</v>
      </c>
      <c r="B7" s="373"/>
      <c r="C7" s="373"/>
      <c r="D7" s="373"/>
      <c r="E7" s="373"/>
      <c r="F7" s="373"/>
      <c r="G7" s="6">
        <v>1</v>
      </c>
      <c r="H7" s="56">
        <v>133165000</v>
      </c>
      <c r="I7" s="56">
        <v>0</v>
      </c>
      <c r="J7" s="56">
        <v>6658250</v>
      </c>
      <c r="K7" s="56">
        <v>13903446</v>
      </c>
      <c r="L7" s="56">
        <v>506200</v>
      </c>
      <c r="M7" s="56">
        <v>0</v>
      </c>
      <c r="N7" s="56">
        <v>0</v>
      </c>
      <c r="O7" s="56">
        <v>0</v>
      </c>
      <c r="P7" s="56">
        <v>0</v>
      </c>
      <c r="Q7" s="56">
        <v>0</v>
      </c>
      <c r="R7" s="56">
        <v>0</v>
      </c>
      <c r="S7" s="56">
        <v>0</v>
      </c>
      <c r="T7" s="56">
        <v>-281331</v>
      </c>
      <c r="U7" s="56">
        <v>192934636</v>
      </c>
      <c r="V7" s="56">
        <v>0</v>
      </c>
      <c r="W7" s="57">
        <f>H7+I7+J7+K7-L7+M7+N7+O7+P7+Q7+R7+U7+V7+S7+T7</f>
        <v>345873801</v>
      </c>
      <c r="X7" s="56">
        <v>0</v>
      </c>
      <c r="Y7" s="57">
        <f>W7+X7</f>
        <v>345873801</v>
      </c>
    </row>
    <row r="8" spans="1:25">
      <c r="A8" s="355" t="s">
        <v>365</v>
      </c>
      <c r="B8" s="355"/>
      <c r="C8" s="355"/>
      <c r="D8" s="355"/>
      <c r="E8" s="355"/>
      <c r="F8" s="35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c r="A9" s="355" t="s">
        <v>366</v>
      </c>
      <c r="B9" s="355"/>
      <c r="C9" s="355"/>
      <c r="D9" s="355"/>
      <c r="E9" s="355"/>
      <c r="F9" s="35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c r="A10" s="356" t="s">
        <v>367</v>
      </c>
      <c r="B10" s="356"/>
      <c r="C10" s="356"/>
      <c r="D10" s="356"/>
      <c r="E10" s="356"/>
      <c r="F10" s="356"/>
      <c r="G10" s="7">
        <v>4</v>
      </c>
      <c r="H10" s="57">
        <f>H7+H8+H9</f>
        <v>133165000</v>
      </c>
      <c r="I10" s="57">
        <f t="shared" ref="I10:Y10" si="2">I7+I8+I9</f>
        <v>0</v>
      </c>
      <c r="J10" s="57">
        <f t="shared" si="2"/>
        <v>6658250</v>
      </c>
      <c r="K10" s="57">
        <f t="shared" si="2"/>
        <v>13903446</v>
      </c>
      <c r="L10" s="57">
        <f t="shared" si="2"/>
        <v>506200</v>
      </c>
      <c r="M10" s="57">
        <f t="shared" si="2"/>
        <v>0</v>
      </c>
      <c r="N10" s="57">
        <f t="shared" si="2"/>
        <v>0</v>
      </c>
      <c r="O10" s="57">
        <f t="shared" si="2"/>
        <v>0</v>
      </c>
      <c r="P10" s="57">
        <f t="shared" si="2"/>
        <v>0</v>
      </c>
      <c r="Q10" s="57">
        <f t="shared" si="2"/>
        <v>0</v>
      </c>
      <c r="R10" s="57">
        <f t="shared" si="2"/>
        <v>0</v>
      </c>
      <c r="S10" s="57">
        <f t="shared" si="2"/>
        <v>0</v>
      </c>
      <c r="T10" s="57">
        <f t="shared" si="2"/>
        <v>-281331</v>
      </c>
      <c r="U10" s="57">
        <f t="shared" si="2"/>
        <v>192934636</v>
      </c>
      <c r="V10" s="57">
        <f t="shared" si="2"/>
        <v>0</v>
      </c>
      <c r="W10" s="57">
        <f t="shared" si="2"/>
        <v>345873801</v>
      </c>
      <c r="X10" s="57">
        <f t="shared" si="2"/>
        <v>0</v>
      </c>
      <c r="Y10" s="57">
        <f t="shared" si="2"/>
        <v>345873801</v>
      </c>
    </row>
    <row r="11" spans="1:25">
      <c r="A11" s="355" t="s">
        <v>368</v>
      </c>
      <c r="B11" s="355"/>
      <c r="C11" s="355"/>
      <c r="D11" s="355"/>
      <c r="E11" s="355"/>
      <c r="F11" s="355"/>
      <c r="G11" s="6">
        <v>5</v>
      </c>
      <c r="H11" s="58">
        <v>0</v>
      </c>
      <c r="I11" s="58">
        <v>0</v>
      </c>
      <c r="J11" s="58">
        <v>0</v>
      </c>
      <c r="K11" s="58">
        <v>0</v>
      </c>
      <c r="L11" s="58">
        <v>0</v>
      </c>
      <c r="M11" s="58">
        <v>0</v>
      </c>
      <c r="N11" s="58">
        <v>0</v>
      </c>
      <c r="O11" s="58">
        <v>0</v>
      </c>
      <c r="P11" s="58">
        <v>0</v>
      </c>
      <c r="Q11" s="58">
        <v>0</v>
      </c>
      <c r="R11" s="58">
        <v>0</v>
      </c>
      <c r="S11" s="56">
        <v>0</v>
      </c>
      <c r="T11" s="56">
        <v>0</v>
      </c>
      <c r="U11" s="58">
        <v>0</v>
      </c>
      <c r="V11" s="56">
        <v>177348149</v>
      </c>
      <c r="W11" s="57">
        <f t="shared" ref="W11:W29" si="3">H11+I11+J11+K11-L11+M11+N11+O11+P11+Q11+R11+U11+V11+S11+T11</f>
        <v>177348149</v>
      </c>
      <c r="X11" s="56">
        <v>0</v>
      </c>
      <c r="Y11" s="57">
        <f t="shared" ref="Y11:Y29" si="4">W11+X11</f>
        <v>177348149</v>
      </c>
    </row>
    <row r="12" spans="1:25">
      <c r="A12" s="355" t="s">
        <v>369</v>
      </c>
      <c r="B12" s="355"/>
      <c r="C12" s="355"/>
      <c r="D12" s="355"/>
      <c r="E12" s="355"/>
      <c r="F12" s="355"/>
      <c r="G12" s="6">
        <v>6</v>
      </c>
      <c r="H12" s="58">
        <v>0</v>
      </c>
      <c r="I12" s="58">
        <v>0</v>
      </c>
      <c r="J12" s="58">
        <v>0</v>
      </c>
      <c r="K12" s="58">
        <v>0</v>
      </c>
      <c r="L12" s="58">
        <v>0</v>
      </c>
      <c r="M12" s="58">
        <v>0</v>
      </c>
      <c r="N12" s="56">
        <v>0</v>
      </c>
      <c r="O12" s="58">
        <v>0</v>
      </c>
      <c r="P12" s="58">
        <v>0</v>
      </c>
      <c r="Q12" s="58">
        <v>0</v>
      </c>
      <c r="R12" s="58">
        <v>0</v>
      </c>
      <c r="S12" s="56">
        <v>0</v>
      </c>
      <c r="T12" s="56">
        <v>-115256</v>
      </c>
      <c r="U12" s="58">
        <v>0</v>
      </c>
      <c r="V12" s="58">
        <v>0</v>
      </c>
      <c r="W12" s="57">
        <f t="shared" si="3"/>
        <v>-115256</v>
      </c>
      <c r="X12" s="56">
        <v>0</v>
      </c>
      <c r="Y12" s="57">
        <f t="shared" si="4"/>
        <v>-115256</v>
      </c>
    </row>
    <row r="13" spans="1:25" ht="26.25" customHeight="1">
      <c r="A13" s="355" t="s">
        <v>370</v>
      </c>
      <c r="B13" s="355"/>
      <c r="C13" s="355"/>
      <c r="D13" s="355"/>
      <c r="E13" s="355"/>
      <c r="F13" s="35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c r="A14" s="355" t="s">
        <v>482</v>
      </c>
      <c r="B14" s="355"/>
      <c r="C14" s="355"/>
      <c r="D14" s="355"/>
      <c r="E14" s="355"/>
      <c r="F14" s="355"/>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c r="A15" s="355" t="s">
        <v>371</v>
      </c>
      <c r="B15" s="355"/>
      <c r="C15" s="355"/>
      <c r="D15" s="355"/>
      <c r="E15" s="355"/>
      <c r="F15" s="35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c r="A16" s="355" t="s">
        <v>372</v>
      </c>
      <c r="B16" s="355"/>
      <c r="C16" s="355"/>
      <c r="D16" s="355"/>
      <c r="E16" s="355"/>
      <c r="F16" s="35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c r="A17" s="355" t="s">
        <v>373</v>
      </c>
      <c r="B17" s="355"/>
      <c r="C17" s="355"/>
      <c r="D17" s="355"/>
      <c r="E17" s="355"/>
      <c r="F17" s="35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c r="A18" s="355" t="s">
        <v>374</v>
      </c>
      <c r="B18" s="355"/>
      <c r="C18" s="355"/>
      <c r="D18" s="355"/>
      <c r="E18" s="355"/>
      <c r="F18" s="35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c r="A19" s="355" t="s">
        <v>375</v>
      </c>
      <c r="B19" s="355"/>
      <c r="C19" s="355"/>
      <c r="D19" s="355"/>
      <c r="E19" s="355"/>
      <c r="F19" s="355"/>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c r="A20" s="355" t="s">
        <v>376</v>
      </c>
      <c r="B20" s="355"/>
      <c r="C20" s="355"/>
      <c r="D20" s="355"/>
      <c r="E20" s="355"/>
      <c r="F20" s="35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c r="A21" s="355" t="s">
        <v>483</v>
      </c>
      <c r="B21" s="355"/>
      <c r="C21" s="355"/>
      <c r="D21" s="355"/>
      <c r="E21" s="355"/>
      <c r="F21" s="35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c r="A22" s="355" t="s">
        <v>484</v>
      </c>
      <c r="B22" s="355"/>
      <c r="C22" s="355"/>
      <c r="D22" s="355"/>
      <c r="E22" s="355"/>
      <c r="F22" s="35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c r="A23" s="355" t="s">
        <v>485</v>
      </c>
      <c r="B23" s="355"/>
      <c r="C23" s="355"/>
      <c r="D23" s="355"/>
      <c r="E23" s="355"/>
      <c r="F23" s="35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c r="A24" s="355" t="s">
        <v>377</v>
      </c>
      <c r="B24" s="355"/>
      <c r="C24" s="355"/>
      <c r="D24" s="355"/>
      <c r="E24" s="355"/>
      <c r="F24" s="355"/>
      <c r="G24" s="6">
        <v>18</v>
      </c>
      <c r="H24" s="56">
        <v>0</v>
      </c>
      <c r="I24" s="56">
        <v>0</v>
      </c>
      <c r="J24" s="56">
        <v>0</v>
      </c>
      <c r="K24" s="56">
        <v>25000000</v>
      </c>
      <c r="L24" s="56">
        <v>14307340</v>
      </c>
      <c r="M24" s="56">
        <v>0</v>
      </c>
      <c r="N24" s="56">
        <v>0</v>
      </c>
      <c r="O24" s="56">
        <v>0</v>
      </c>
      <c r="P24" s="56">
        <v>0</v>
      </c>
      <c r="Q24" s="56">
        <v>0</v>
      </c>
      <c r="R24" s="56">
        <v>0</v>
      </c>
      <c r="S24" s="56">
        <v>0</v>
      </c>
      <c r="T24" s="56">
        <v>0</v>
      </c>
      <c r="U24" s="56">
        <v>-25000000</v>
      </c>
      <c r="V24" s="56">
        <v>0</v>
      </c>
      <c r="W24" s="57">
        <f t="shared" si="3"/>
        <v>-14307340</v>
      </c>
      <c r="X24" s="56">
        <v>0</v>
      </c>
      <c r="Y24" s="57">
        <f t="shared" si="4"/>
        <v>-14307340</v>
      </c>
    </row>
    <row r="25" spans="1:25">
      <c r="A25" s="355" t="s">
        <v>486</v>
      </c>
      <c r="B25" s="355"/>
      <c r="C25" s="355"/>
      <c r="D25" s="355"/>
      <c r="E25" s="355"/>
      <c r="F25" s="35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c r="A26" s="355" t="s">
        <v>487</v>
      </c>
      <c r="B26" s="355"/>
      <c r="C26" s="355"/>
      <c r="D26" s="355"/>
      <c r="E26" s="355"/>
      <c r="F26" s="355"/>
      <c r="G26" s="6">
        <v>20</v>
      </c>
      <c r="H26" s="56">
        <v>0</v>
      </c>
      <c r="I26" s="56">
        <v>0</v>
      </c>
      <c r="J26" s="56">
        <v>0</v>
      </c>
      <c r="K26" s="56">
        <v>0</v>
      </c>
      <c r="L26" s="56">
        <v>0</v>
      </c>
      <c r="M26" s="56">
        <v>0</v>
      </c>
      <c r="N26" s="56">
        <v>0</v>
      </c>
      <c r="O26" s="56">
        <v>0</v>
      </c>
      <c r="P26" s="56">
        <v>0</v>
      </c>
      <c r="Q26" s="56">
        <v>0</v>
      </c>
      <c r="R26" s="56">
        <v>0</v>
      </c>
      <c r="S26" s="56">
        <v>0</v>
      </c>
      <c r="T26" s="56">
        <v>0</v>
      </c>
      <c r="U26" s="56">
        <v>-109162418</v>
      </c>
      <c r="V26" s="56">
        <v>0</v>
      </c>
      <c r="W26" s="57">
        <f t="shared" si="3"/>
        <v>-109162418</v>
      </c>
      <c r="X26" s="56">
        <v>0</v>
      </c>
      <c r="Y26" s="57">
        <f t="shared" si="4"/>
        <v>-109162418</v>
      </c>
    </row>
    <row r="27" spans="1:25">
      <c r="A27" s="355" t="s">
        <v>488</v>
      </c>
      <c r="B27" s="355"/>
      <c r="C27" s="355"/>
      <c r="D27" s="355"/>
      <c r="E27" s="355"/>
      <c r="F27" s="355"/>
      <c r="G27" s="6">
        <v>21</v>
      </c>
      <c r="H27" s="56">
        <v>0</v>
      </c>
      <c r="I27" s="56">
        <v>0</v>
      </c>
      <c r="J27" s="56">
        <v>0</v>
      </c>
      <c r="K27" s="56">
        <v>-2391610</v>
      </c>
      <c r="L27" s="56">
        <v>-2391610</v>
      </c>
      <c r="M27" s="56">
        <v>0</v>
      </c>
      <c r="N27" s="56">
        <v>0</v>
      </c>
      <c r="O27" s="56">
        <v>0</v>
      </c>
      <c r="P27" s="56">
        <v>0</v>
      </c>
      <c r="Q27" s="56">
        <v>0</v>
      </c>
      <c r="R27" s="56">
        <v>0</v>
      </c>
      <c r="S27" s="56">
        <v>0</v>
      </c>
      <c r="T27" s="56">
        <v>0</v>
      </c>
      <c r="U27" s="56">
        <v>4405139</v>
      </c>
      <c r="V27" s="56">
        <v>0</v>
      </c>
      <c r="W27" s="57">
        <f t="shared" si="3"/>
        <v>4405139</v>
      </c>
      <c r="X27" s="56">
        <v>0</v>
      </c>
      <c r="Y27" s="57">
        <f t="shared" si="4"/>
        <v>4405139</v>
      </c>
    </row>
    <row r="28" spans="1:25">
      <c r="A28" s="355" t="s">
        <v>489</v>
      </c>
      <c r="B28" s="355"/>
      <c r="C28" s="355"/>
      <c r="D28" s="355"/>
      <c r="E28" s="355"/>
      <c r="F28" s="355"/>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c r="A29" s="355" t="s">
        <v>490</v>
      </c>
      <c r="B29" s="355"/>
      <c r="C29" s="355"/>
      <c r="D29" s="355"/>
      <c r="E29" s="355"/>
      <c r="F29" s="35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c r="A30" s="374" t="s">
        <v>491</v>
      </c>
      <c r="B30" s="374"/>
      <c r="C30" s="374"/>
      <c r="D30" s="374"/>
      <c r="E30" s="374"/>
      <c r="F30" s="374"/>
      <c r="G30" s="8">
        <v>24</v>
      </c>
      <c r="H30" s="59">
        <f>SUM(H10:H29)</f>
        <v>133165000</v>
      </c>
      <c r="I30" s="59">
        <f t="shared" ref="I30:Y30" si="5">SUM(I10:I29)</f>
        <v>0</v>
      </c>
      <c r="J30" s="59">
        <f t="shared" si="5"/>
        <v>6658250</v>
      </c>
      <c r="K30" s="59">
        <f t="shared" si="5"/>
        <v>36511836</v>
      </c>
      <c r="L30" s="59">
        <f t="shared" si="5"/>
        <v>12421930</v>
      </c>
      <c r="M30" s="59">
        <f t="shared" si="5"/>
        <v>0</v>
      </c>
      <c r="N30" s="59">
        <f t="shared" si="5"/>
        <v>0</v>
      </c>
      <c r="O30" s="59">
        <f t="shared" si="5"/>
        <v>0</v>
      </c>
      <c r="P30" s="59">
        <f t="shared" si="5"/>
        <v>0</v>
      </c>
      <c r="Q30" s="59">
        <f t="shared" si="5"/>
        <v>0</v>
      </c>
      <c r="R30" s="59">
        <f t="shared" si="5"/>
        <v>0</v>
      </c>
      <c r="S30" s="59">
        <f t="shared" si="5"/>
        <v>0</v>
      </c>
      <c r="T30" s="59">
        <f t="shared" si="5"/>
        <v>-396587</v>
      </c>
      <c r="U30" s="59">
        <f t="shared" si="5"/>
        <v>63177357</v>
      </c>
      <c r="V30" s="59">
        <f t="shared" si="5"/>
        <v>177348149</v>
      </c>
      <c r="W30" s="59">
        <f t="shared" si="5"/>
        <v>404042075</v>
      </c>
      <c r="X30" s="59">
        <f t="shared" si="5"/>
        <v>0</v>
      </c>
      <c r="Y30" s="59">
        <f t="shared" si="5"/>
        <v>404042075</v>
      </c>
    </row>
    <row r="31" spans="1:25">
      <c r="A31" s="375" t="s">
        <v>378</v>
      </c>
      <c r="B31" s="376"/>
      <c r="C31" s="376"/>
      <c r="D31" s="376"/>
      <c r="E31" s="376"/>
      <c r="F31" s="376"/>
      <c r="G31" s="376"/>
      <c r="H31" s="376"/>
      <c r="I31" s="376"/>
      <c r="J31" s="376"/>
      <c r="K31" s="376"/>
      <c r="L31" s="376"/>
      <c r="M31" s="376"/>
      <c r="N31" s="376"/>
      <c r="O31" s="376"/>
      <c r="P31" s="376"/>
      <c r="Q31" s="376"/>
      <c r="R31" s="376"/>
      <c r="S31" s="376"/>
      <c r="T31" s="376"/>
      <c r="U31" s="376"/>
      <c r="V31" s="376"/>
      <c r="W31" s="376"/>
      <c r="X31" s="376"/>
      <c r="Y31" s="376"/>
    </row>
    <row r="32" spans="1:25" ht="36.75" customHeight="1">
      <c r="A32" s="377" t="s">
        <v>379</v>
      </c>
      <c r="B32" s="378"/>
      <c r="C32" s="378"/>
      <c r="D32" s="378"/>
      <c r="E32" s="378"/>
      <c r="F32" s="378"/>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-115256</v>
      </c>
      <c r="U32" s="57">
        <f t="shared" si="6"/>
        <v>0</v>
      </c>
      <c r="V32" s="57">
        <f t="shared" si="6"/>
        <v>0</v>
      </c>
      <c r="W32" s="57">
        <f t="shared" si="6"/>
        <v>-115256</v>
      </c>
      <c r="X32" s="57">
        <f t="shared" si="6"/>
        <v>0</v>
      </c>
      <c r="Y32" s="57">
        <f t="shared" si="6"/>
        <v>-115256</v>
      </c>
    </row>
    <row r="33" spans="1:25" ht="31.5" customHeight="1">
      <c r="A33" s="377" t="s">
        <v>492</v>
      </c>
      <c r="B33" s="378"/>
      <c r="C33" s="378"/>
      <c r="D33" s="378"/>
      <c r="E33" s="378"/>
      <c r="F33" s="378"/>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-115256</v>
      </c>
      <c r="U33" s="57">
        <f t="shared" si="7"/>
        <v>0</v>
      </c>
      <c r="V33" s="57">
        <f t="shared" si="7"/>
        <v>177348149</v>
      </c>
      <c r="W33" s="57">
        <f t="shared" si="7"/>
        <v>177232893</v>
      </c>
      <c r="X33" s="57">
        <f t="shared" si="7"/>
        <v>0</v>
      </c>
      <c r="Y33" s="57">
        <f t="shared" si="7"/>
        <v>177232893</v>
      </c>
    </row>
    <row r="34" spans="1:25" ht="30.75" customHeight="1">
      <c r="A34" s="379" t="s">
        <v>493</v>
      </c>
      <c r="B34" s="380"/>
      <c r="C34" s="380"/>
      <c r="D34" s="380"/>
      <c r="E34" s="380"/>
      <c r="F34" s="380"/>
      <c r="G34" s="8">
        <v>27</v>
      </c>
      <c r="H34" s="59">
        <f>SUM(H21:H29)</f>
        <v>0</v>
      </c>
      <c r="I34" s="59">
        <f t="shared" ref="I34:Y34" si="8">SUM(I21:I29)</f>
        <v>0</v>
      </c>
      <c r="J34" s="59">
        <f t="shared" si="8"/>
        <v>0</v>
      </c>
      <c r="K34" s="59">
        <f t="shared" si="8"/>
        <v>22608390</v>
      </c>
      <c r="L34" s="59">
        <f t="shared" si="8"/>
        <v>11915730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-129757279</v>
      </c>
      <c r="V34" s="59">
        <f t="shared" si="8"/>
        <v>0</v>
      </c>
      <c r="W34" s="59">
        <f t="shared" si="8"/>
        <v>-119064619</v>
      </c>
      <c r="X34" s="59">
        <f t="shared" si="8"/>
        <v>0</v>
      </c>
      <c r="Y34" s="59">
        <f t="shared" si="8"/>
        <v>-119064619</v>
      </c>
    </row>
    <row r="35" spans="1:25">
      <c r="A35" s="375" t="s">
        <v>380</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row>
    <row r="36" spans="1:25">
      <c r="A36" s="373" t="s">
        <v>381</v>
      </c>
      <c r="B36" s="373"/>
      <c r="C36" s="373"/>
      <c r="D36" s="373"/>
      <c r="E36" s="373"/>
      <c r="F36" s="373"/>
      <c r="G36" s="6">
        <v>28</v>
      </c>
      <c r="H36" s="56">
        <v>133165000</v>
      </c>
      <c r="I36" s="56">
        <v>0</v>
      </c>
      <c r="J36" s="56">
        <v>6658250</v>
      </c>
      <c r="K36" s="56">
        <v>36511836</v>
      </c>
      <c r="L36" s="56">
        <v>12421930</v>
      </c>
      <c r="M36" s="56">
        <v>0</v>
      </c>
      <c r="N36" s="56">
        <v>0</v>
      </c>
      <c r="O36" s="56">
        <v>0</v>
      </c>
      <c r="P36" s="56">
        <v>0</v>
      </c>
      <c r="Q36" s="56">
        <v>0</v>
      </c>
      <c r="R36" s="56">
        <v>0</v>
      </c>
      <c r="S36" s="56">
        <v>0</v>
      </c>
      <c r="T36" s="56">
        <v>-396587</v>
      </c>
      <c r="U36" s="56">
        <v>240525506</v>
      </c>
      <c r="V36" s="56">
        <v>0</v>
      </c>
      <c r="W36" s="57">
        <f>H36+I36+J36+K36-L36+M36+N36+O36+P36+Q36+R36+U36+V36+S36+T36</f>
        <v>404042075</v>
      </c>
      <c r="X36" s="56">
        <v>0</v>
      </c>
      <c r="Y36" s="57">
        <f t="shared" ref="Y36:Y38" si="9">W36+X36</f>
        <v>404042075</v>
      </c>
    </row>
    <row r="37" spans="1:25">
      <c r="A37" s="355" t="s">
        <v>382</v>
      </c>
      <c r="B37" s="355"/>
      <c r="C37" s="355"/>
      <c r="D37" s="355"/>
      <c r="E37" s="355"/>
      <c r="F37" s="35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c r="A38" s="355" t="s">
        <v>383</v>
      </c>
      <c r="B38" s="355"/>
      <c r="C38" s="355"/>
      <c r="D38" s="355"/>
      <c r="E38" s="355"/>
      <c r="F38" s="35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c r="A39" s="356" t="s">
        <v>494</v>
      </c>
      <c r="B39" s="356"/>
      <c r="C39" s="356"/>
      <c r="D39" s="356"/>
      <c r="E39" s="356"/>
      <c r="F39" s="356"/>
      <c r="G39" s="7">
        <v>31</v>
      </c>
      <c r="H39" s="57">
        <f>H36+H37+H38</f>
        <v>133165000</v>
      </c>
      <c r="I39" s="57">
        <f t="shared" ref="I39:Y39" si="11">I36+I37+I38</f>
        <v>0</v>
      </c>
      <c r="J39" s="57">
        <f t="shared" si="11"/>
        <v>6658250</v>
      </c>
      <c r="K39" s="57">
        <f t="shared" si="11"/>
        <v>36511836</v>
      </c>
      <c r="L39" s="57">
        <f t="shared" si="11"/>
        <v>12421930</v>
      </c>
      <c r="M39" s="57">
        <f t="shared" si="11"/>
        <v>0</v>
      </c>
      <c r="N39" s="57">
        <f t="shared" si="11"/>
        <v>0</v>
      </c>
      <c r="O39" s="57">
        <f t="shared" si="11"/>
        <v>0</v>
      </c>
      <c r="P39" s="57">
        <f t="shared" si="11"/>
        <v>0</v>
      </c>
      <c r="Q39" s="57">
        <f t="shared" si="11"/>
        <v>0</v>
      </c>
      <c r="R39" s="57">
        <f t="shared" si="11"/>
        <v>0</v>
      </c>
      <c r="S39" s="57">
        <f t="shared" si="11"/>
        <v>0</v>
      </c>
      <c r="T39" s="57">
        <f t="shared" si="11"/>
        <v>-396587</v>
      </c>
      <c r="U39" s="57">
        <f t="shared" si="11"/>
        <v>240525506</v>
      </c>
      <c r="V39" s="57">
        <f t="shared" si="11"/>
        <v>0</v>
      </c>
      <c r="W39" s="57">
        <f t="shared" si="11"/>
        <v>404042075</v>
      </c>
      <c r="X39" s="57">
        <f t="shared" si="11"/>
        <v>0</v>
      </c>
      <c r="Y39" s="57">
        <f t="shared" si="11"/>
        <v>404042075</v>
      </c>
    </row>
    <row r="40" spans="1:25">
      <c r="A40" s="355" t="s">
        <v>384</v>
      </c>
      <c r="B40" s="355"/>
      <c r="C40" s="355"/>
      <c r="D40" s="355"/>
      <c r="E40" s="355"/>
      <c r="F40" s="355"/>
      <c r="G40" s="6">
        <v>32</v>
      </c>
      <c r="H40" s="58">
        <v>0</v>
      </c>
      <c r="I40" s="58">
        <v>0</v>
      </c>
      <c r="J40" s="58">
        <v>0</v>
      </c>
      <c r="K40" s="58">
        <v>0</v>
      </c>
      <c r="L40" s="58">
        <v>0</v>
      </c>
      <c r="M40" s="58">
        <v>0</v>
      </c>
      <c r="N40" s="58">
        <v>0</v>
      </c>
      <c r="O40" s="58">
        <v>0</v>
      </c>
      <c r="P40" s="58">
        <v>0</v>
      </c>
      <c r="Q40" s="58">
        <v>0</v>
      </c>
      <c r="R40" s="58">
        <v>0</v>
      </c>
      <c r="S40" s="56">
        <v>0</v>
      </c>
      <c r="T40" s="56">
        <v>0</v>
      </c>
      <c r="U40" s="58">
        <v>0</v>
      </c>
      <c r="V40" s="56">
        <v>79269104</v>
      </c>
      <c r="W40" s="57">
        <f t="shared" ref="W40:W58" si="12">H40+I40+J40+K40-L40+M40+N40+O40+P40+Q40+R40+U40+V40+S40+T40</f>
        <v>79269104</v>
      </c>
      <c r="X40" s="56">
        <v>0</v>
      </c>
      <c r="Y40" s="57">
        <f t="shared" ref="Y40:Y58" si="13">W40+X40</f>
        <v>79269104</v>
      </c>
    </row>
    <row r="41" spans="1:25">
      <c r="A41" s="355" t="s">
        <v>385</v>
      </c>
      <c r="B41" s="355"/>
      <c r="C41" s="355"/>
      <c r="D41" s="355"/>
      <c r="E41" s="355"/>
      <c r="F41" s="355"/>
      <c r="G41" s="6">
        <v>33</v>
      </c>
      <c r="H41" s="58">
        <v>0</v>
      </c>
      <c r="I41" s="58">
        <v>0</v>
      </c>
      <c r="J41" s="58">
        <v>0</v>
      </c>
      <c r="K41" s="58">
        <v>0</v>
      </c>
      <c r="L41" s="58">
        <v>0</v>
      </c>
      <c r="M41" s="58">
        <v>0</v>
      </c>
      <c r="N41" s="56">
        <v>0</v>
      </c>
      <c r="O41" s="58">
        <v>0</v>
      </c>
      <c r="P41" s="58">
        <v>0</v>
      </c>
      <c r="Q41" s="58">
        <v>0</v>
      </c>
      <c r="R41" s="58">
        <v>0</v>
      </c>
      <c r="S41" s="56">
        <v>0</v>
      </c>
      <c r="T41" s="56">
        <v>420935</v>
      </c>
      <c r="U41" s="58">
        <v>0</v>
      </c>
      <c r="V41" s="58">
        <v>0</v>
      </c>
      <c r="W41" s="57">
        <f t="shared" si="12"/>
        <v>420935</v>
      </c>
      <c r="X41" s="56">
        <v>0</v>
      </c>
      <c r="Y41" s="57">
        <f t="shared" si="13"/>
        <v>420935</v>
      </c>
    </row>
    <row r="42" spans="1:25" ht="27" customHeight="1">
      <c r="A42" s="355" t="s">
        <v>386</v>
      </c>
      <c r="B42" s="355"/>
      <c r="C42" s="355"/>
      <c r="D42" s="355"/>
      <c r="E42" s="355"/>
      <c r="F42" s="35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c r="A43" s="355" t="s">
        <v>482</v>
      </c>
      <c r="B43" s="355"/>
      <c r="C43" s="355"/>
      <c r="D43" s="355"/>
      <c r="E43" s="355"/>
      <c r="F43" s="35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c r="A44" s="355" t="s">
        <v>495</v>
      </c>
      <c r="B44" s="355"/>
      <c r="C44" s="355"/>
      <c r="D44" s="355"/>
      <c r="E44" s="355"/>
      <c r="F44" s="35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c r="A45" s="355" t="s">
        <v>387</v>
      </c>
      <c r="B45" s="355"/>
      <c r="C45" s="355"/>
      <c r="D45" s="355"/>
      <c r="E45" s="355"/>
      <c r="F45" s="35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c r="A46" s="355" t="s">
        <v>388</v>
      </c>
      <c r="B46" s="355"/>
      <c r="C46" s="355"/>
      <c r="D46" s="355"/>
      <c r="E46" s="355"/>
      <c r="F46" s="35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c r="A47" s="355" t="s">
        <v>389</v>
      </c>
      <c r="B47" s="355"/>
      <c r="C47" s="355"/>
      <c r="D47" s="355"/>
      <c r="E47" s="355"/>
      <c r="F47" s="35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c r="A48" s="355" t="s">
        <v>390</v>
      </c>
      <c r="B48" s="355"/>
      <c r="C48" s="355"/>
      <c r="D48" s="355"/>
      <c r="E48" s="355"/>
      <c r="F48" s="35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c r="A49" s="355" t="s">
        <v>391</v>
      </c>
      <c r="B49" s="355"/>
      <c r="C49" s="355"/>
      <c r="D49" s="355"/>
      <c r="E49" s="355"/>
      <c r="F49" s="35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c r="A50" s="355" t="s">
        <v>483</v>
      </c>
      <c r="B50" s="355"/>
      <c r="C50" s="355"/>
      <c r="D50" s="355"/>
      <c r="E50" s="355"/>
      <c r="F50" s="35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c r="A51" s="355" t="s">
        <v>484</v>
      </c>
      <c r="B51" s="355"/>
      <c r="C51" s="355"/>
      <c r="D51" s="355"/>
      <c r="E51" s="355"/>
      <c r="F51" s="35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c r="A52" s="355" t="s">
        <v>485</v>
      </c>
      <c r="B52" s="355"/>
      <c r="C52" s="355"/>
      <c r="D52" s="355"/>
      <c r="E52" s="355"/>
      <c r="F52" s="35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c r="A53" s="355" t="s">
        <v>496</v>
      </c>
      <c r="B53" s="355"/>
      <c r="C53" s="355"/>
      <c r="D53" s="355"/>
      <c r="E53" s="355"/>
      <c r="F53" s="355"/>
      <c r="G53" s="6">
        <v>45</v>
      </c>
      <c r="H53" s="56">
        <v>0</v>
      </c>
      <c r="I53" s="56">
        <v>0</v>
      </c>
      <c r="J53" s="56">
        <v>0</v>
      </c>
      <c r="K53" s="170">
        <v>10000000</v>
      </c>
      <c r="L53" s="176">
        <v>4376970</v>
      </c>
      <c r="M53" s="56">
        <v>0</v>
      </c>
      <c r="N53" s="56">
        <v>0</v>
      </c>
      <c r="O53" s="56">
        <v>0</v>
      </c>
      <c r="P53" s="56">
        <v>0</v>
      </c>
      <c r="Q53" s="56">
        <v>0</v>
      </c>
      <c r="R53" s="56">
        <v>0</v>
      </c>
      <c r="S53" s="56">
        <v>0</v>
      </c>
      <c r="T53" s="56">
        <v>0</v>
      </c>
      <c r="U53" s="56">
        <v>-10000000</v>
      </c>
      <c r="V53" s="56">
        <v>0</v>
      </c>
      <c r="W53" s="57">
        <f t="shared" si="12"/>
        <v>-4376970</v>
      </c>
      <c r="X53" s="56">
        <v>0</v>
      </c>
      <c r="Y53" s="57">
        <f t="shared" si="13"/>
        <v>-4376970</v>
      </c>
    </row>
    <row r="54" spans="1:25">
      <c r="A54" s="355" t="s">
        <v>486</v>
      </c>
      <c r="B54" s="355"/>
      <c r="C54" s="355"/>
      <c r="D54" s="355"/>
      <c r="E54" s="355"/>
      <c r="F54" s="355"/>
      <c r="G54" s="6">
        <v>46</v>
      </c>
      <c r="H54" s="56">
        <v>0</v>
      </c>
      <c r="I54" s="56">
        <v>0</v>
      </c>
      <c r="J54" s="56">
        <v>0</v>
      </c>
      <c r="K54" s="170">
        <v>0</v>
      </c>
      <c r="L54" s="170">
        <v>0</v>
      </c>
      <c r="M54" s="56">
        <v>0</v>
      </c>
      <c r="N54" s="56">
        <v>0</v>
      </c>
      <c r="O54" s="56">
        <v>0</v>
      </c>
      <c r="P54" s="56">
        <v>0</v>
      </c>
      <c r="Q54" s="56">
        <v>0</v>
      </c>
      <c r="R54" s="56">
        <v>0</v>
      </c>
      <c r="S54" s="56">
        <v>0</v>
      </c>
      <c r="T54" s="56">
        <v>0</v>
      </c>
      <c r="U54" s="56">
        <v>0</v>
      </c>
      <c r="V54" s="56">
        <v>0</v>
      </c>
      <c r="W54" s="57">
        <f t="shared" si="12"/>
        <v>0</v>
      </c>
      <c r="X54" s="56">
        <v>0</v>
      </c>
      <c r="Y54" s="57">
        <f t="shared" si="13"/>
        <v>0</v>
      </c>
    </row>
    <row r="55" spans="1:25">
      <c r="A55" s="355" t="s">
        <v>487</v>
      </c>
      <c r="B55" s="355"/>
      <c r="C55" s="355"/>
      <c r="D55" s="355"/>
      <c r="E55" s="355"/>
      <c r="F55" s="355"/>
      <c r="G55" s="6">
        <v>47</v>
      </c>
      <c r="H55" s="56">
        <v>0</v>
      </c>
      <c r="I55" s="56">
        <v>0</v>
      </c>
      <c r="J55" s="56">
        <v>0</v>
      </c>
      <c r="K55" s="170">
        <v>0</v>
      </c>
      <c r="L55" s="170">
        <v>0</v>
      </c>
      <c r="M55" s="56">
        <v>0</v>
      </c>
      <c r="N55" s="56">
        <v>0</v>
      </c>
      <c r="O55" s="56">
        <v>0</v>
      </c>
      <c r="P55" s="56">
        <v>0</v>
      </c>
      <c r="Q55" s="56">
        <v>0</v>
      </c>
      <c r="R55" s="56">
        <v>0</v>
      </c>
      <c r="S55" s="56">
        <v>0</v>
      </c>
      <c r="T55" s="56">
        <v>0</v>
      </c>
      <c r="U55" s="56">
        <v>-84649088</v>
      </c>
      <c r="V55" s="56">
        <v>0</v>
      </c>
      <c r="W55" s="57">
        <f t="shared" si="12"/>
        <v>-84649088</v>
      </c>
      <c r="X55" s="56">
        <v>0</v>
      </c>
      <c r="Y55" s="57">
        <f t="shared" si="13"/>
        <v>-84649088</v>
      </c>
    </row>
    <row r="56" spans="1:25">
      <c r="A56" s="355" t="s">
        <v>488</v>
      </c>
      <c r="B56" s="355"/>
      <c r="C56" s="355"/>
      <c r="D56" s="355"/>
      <c r="E56" s="355"/>
      <c r="F56" s="355"/>
      <c r="G56" s="6">
        <v>48</v>
      </c>
      <c r="H56" s="56">
        <v>0</v>
      </c>
      <c r="I56" s="56">
        <v>0</v>
      </c>
      <c r="J56" s="56">
        <v>0</v>
      </c>
      <c r="K56" s="177">
        <v>-5974230</v>
      </c>
      <c r="L56" s="177">
        <v>-5974230</v>
      </c>
      <c r="M56" s="56">
        <v>0</v>
      </c>
      <c r="N56" s="56">
        <v>0</v>
      </c>
      <c r="O56" s="56">
        <v>0</v>
      </c>
      <c r="P56" s="56">
        <v>0</v>
      </c>
      <c r="Q56" s="56">
        <v>0</v>
      </c>
      <c r="R56" s="56">
        <v>0</v>
      </c>
      <c r="S56" s="56">
        <v>0</v>
      </c>
      <c r="T56" s="56">
        <v>0</v>
      </c>
      <c r="U56" s="178">
        <v>5891501</v>
      </c>
      <c r="V56" s="56">
        <v>0</v>
      </c>
      <c r="W56" s="57">
        <f t="shared" si="12"/>
        <v>5891501</v>
      </c>
      <c r="X56" s="56">
        <v>0</v>
      </c>
      <c r="Y56" s="57">
        <f t="shared" si="13"/>
        <v>5891501</v>
      </c>
    </row>
    <row r="57" spans="1:25">
      <c r="A57" s="355" t="s">
        <v>497</v>
      </c>
      <c r="B57" s="355"/>
      <c r="C57" s="355"/>
      <c r="D57" s="355"/>
      <c r="E57" s="355"/>
      <c r="F57" s="355"/>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c r="A58" s="355" t="s">
        <v>490</v>
      </c>
      <c r="B58" s="355"/>
      <c r="C58" s="355"/>
      <c r="D58" s="355"/>
      <c r="E58" s="355"/>
      <c r="F58" s="355"/>
      <c r="G58" s="6">
        <v>50</v>
      </c>
      <c r="H58" s="56">
        <v>0</v>
      </c>
      <c r="I58" s="56">
        <v>0</v>
      </c>
      <c r="J58" s="56">
        <v>0</v>
      </c>
      <c r="K58" s="56">
        <v>0</v>
      </c>
      <c r="L58" s="56">
        <v>0</v>
      </c>
      <c r="M58" s="56">
        <v>0</v>
      </c>
      <c r="N58" s="56">
        <v>0</v>
      </c>
      <c r="O58" s="56">
        <v>0</v>
      </c>
      <c r="P58" s="56">
        <v>0</v>
      </c>
      <c r="Q58" s="56">
        <v>0</v>
      </c>
      <c r="R58" s="56">
        <v>0</v>
      </c>
      <c r="S58" s="56">
        <v>0</v>
      </c>
      <c r="T58" s="56">
        <v>0</v>
      </c>
      <c r="U58" s="56">
        <v>0</v>
      </c>
      <c r="V58" s="56">
        <v>0</v>
      </c>
      <c r="W58" s="122">
        <f t="shared" si="12"/>
        <v>0</v>
      </c>
      <c r="X58" s="56">
        <v>0</v>
      </c>
      <c r="Y58" s="122">
        <f t="shared" si="13"/>
        <v>0</v>
      </c>
    </row>
    <row r="59" spans="1:25" ht="25.5" customHeight="1">
      <c r="A59" s="374" t="s">
        <v>498</v>
      </c>
      <c r="B59" s="374"/>
      <c r="C59" s="374"/>
      <c r="D59" s="374"/>
      <c r="E59" s="374"/>
      <c r="F59" s="374"/>
      <c r="G59" s="8">
        <v>51</v>
      </c>
      <c r="H59" s="59">
        <f t="shared" ref="H59:T59" si="14">SUM(H39:H58)</f>
        <v>133165000</v>
      </c>
      <c r="I59" s="59">
        <f t="shared" si="14"/>
        <v>0</v>
      </c>
      <c r="J59" s="59">
        <f t="shared" si="14"/>
        <v>6658250</v>
      </c>
      <c r="K59" s="59">
        <f t="shared" si="14"/>
        <v>40537606</v>
      </c>
      <c r="L59" s="59">
        <f t="shared" si="14"/>
        <v>10824670</v>
      </c>
      <c r="M59" s="59">
        <f t="shared" si="14"/>
        <v>0</v>
      </c>
      <c r="N59" s="59">
        <f t="shared" si="14"/>
        <v>0</v>
      </c>
      <c r="O59" s="59">
        <f t="shared" si="14"/>
        <v>0</v>
      </c>
      <c r="P59" s="59">
        <f t="shared" si="14"/>
        <v>0</v>
      </c>
      <c r="Q59" s="59">
        <f t="shared" si="14"/>
        <v>0</v>
      </c>
      <c r="R59" s="59">
        <f t="shared" si="14"/>
        <v>0</v>
      </c>
      <c r="S59" s="59">
        <f t="shared" si="14"/>
        <v>0</v>
      </c>
      <c r="T59" s="59">
        <f t="shared" si="14"/>
        <v>24348</v>
      </c>
      <c r="U59" s="59">
        <f>SUM(U39:U58)</f>
        <v>151767919</v>
      </c>
      <c r="V59" s="59">
        <f>SUM(V39:V58)</f>
        <v>79269104</v>
      </c>
      <c r="W59" s="59">
        <f>SUM(W39:W58)</f>
        <v>400597557</v>
      </c>
      <c r="X59" s="59">
        <f>SUM(X39:X58)</f>
        <v>0</v>
      </c>
      <c r="Y59" s="59">
        <f>SUM(Y39:Y58)</f>
        <v>400597557</v>
      </c>
    </row>
    <row r="60" spans="1:25">
      <c r="A60" s="375" t="s">
        <v>392</v>
      </c>
      <c r="B60" s="376"/>
      <c r="C60" s="376"/>
      <c r="D60" s="376"/>
      <c r="E60" s="376"/>
      <c r="F60" s="376"/>
      <c r="G60" s="376"/>
      <c r="H60" s="376"/>
      <c r="I60" s="376"/>
      <c r="J60" s="376"/>
      <c r="K60" s="376"/>
      <c r="L60" s="376"/>
      <c r="M60" s="376"/>
      <c r="N60" s="376"/>
      <c r="O60" s="376"/>
      <c r="P60" s="376"/>
      <c r="Q60" s="376"/>
      <c r="R60" s="376"/>
      <c r="S60" s="376"/>
      <c r="T60" s="376"/>
      <c r="U60" s="376"/>
      <c r="V60" s="376"/>
      <c r="W60" s="376"/>
      <c r="X60" s="376"/>
      <c r="Y60" s="376"/>
    </row>
    <row r="61" spans="1:25" ht="31.5" customHeight="1">
      <c r="A61" s="377" t="s">
        <v>500</v>
      </c>
      <c r="B61" s="378"/>
      <c r="C61" s="378"/>
      <c r="D61" s="378"/>
      <c r="E61" s="378"/>
      <c r="F61" s="37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420935</v>
      </c>
      <c r="U61" s="57">
        <f>SUM(U41:U49)</f>
        <v>0</v>
      </c>
      <c r="V61" s="57">
        <f>SUM(V41:V49)</f>
        <v>0</v>
      </c>
      <c r="W61" s="57">
        <f>SUM(W41:W49)</f>
        <v>420935</v>
      </c>
      <c r="X61" s="57">
        <f>SUM(X41:X49)</f>
        <v>0</v>
      </c>
      <c r="Y61" s="57">
        <f>SUM(Y41:Y49)</f>
        <v>420935</v>
      </c>
    </row>
    <row r="62" spans="1:25" ht="27.75" customHeight="1">
      <c r="A62" s="377" t="s">
        <v>501</v>
      </c>
      <c r="B62" s="378"/>
      <c r="C62" s="378"/>
      <c r="D62" s="378"/>
      <c r="E62" s="378"/>
      <c r="F62" s="37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420935</v>
      </c>
      <c r="U62" s="57">
        <f>U40+U61</f>
        <v>0</v>
      </c>
      <c r="V62" s="57">
        <f>V40+V61</f>
        <v>79269104</v>
      </c>
      <c r="W62" s="57">
        <f>W40+W61</f>
        <v>79690039</v>
      </c>
      <c r="X62" s="57">
        <f>X40+X61</f>
        <v>0</v>
      </c>
      <c r="Y62" s="57">
        <f>Y40+Y61</f>
        <v>79690039</v>
      </c>
    </row>
    <row r="63" spans="1:25" ht="29.25" customHeight="1">
      <c r="A63" s="379" t="s">
        <v>499</v>
      </c>
      <c r="B63" s="380"/>
      <c r="C63" s="380"/>
      <c r="D63" s="380"/>
      <c r="E63" s="380"/>
      <c r="F63" s="380"/>
      <c r="G63" s="8">
        <v>54</v>
      </c>
      <c r="H63" s="59">
        <f t="shared" ref="H63:T63" si="17">SUM(H50:H58)</f>
        <v>0</v>
      </c>
      <c r="I63" s="59">
        <f t="shared" si="17"/>
        <v>0</v>
      </c>
      <c r="J63" s="59">
        <f t="shared" si="17"/>
        <v>0</v>
      </c>
      <c r="K63" s="59">
        <f t="shared" si="17"/>
        <v>4025770</v>
      </c>
      <c r="L63" s="59">
        <f t="shared" si="17"/>
        <v>-1597260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-88757587</v>
      </c>
      <c r="V63" s="59">
        <f>SUM(V50:V58)</f>
        <v>0</v>
      </c>
      <c r="W63" s="59">
        <f>SUM(W50:W58)</f>
        <v>-83134557</v>
      </c>
      <c r="X63" s="59">
        <f>SUM(X50:X58)</f>
        <v>0</v>
      </c>
      <c r="Y63" s="59">
        <f>SUM(Y50:Y58)</f>
        <v>-83134557</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9"/>
  <sheetViews>
    <sheetView showGridLines="0" zoomScaleNormal="100" workbookViewId="0">
      <selection sqref="A1:I40"/>
    </sheetView>
  </sheetViews>
  <sheetFormatPr defaultColWidth="8.85546875" defaultRowHeight="14.25"/>
  <cols>
    <col min="1" max="1" width="23.28515625" style="125" customWidth="1"/>
    <col min="2" max="2" width="15" style="125" customWidth="1"/>
    <col min="3" max="3" width="12.28515625" style="125" bestFit="1" customWidth="1"/>
    <col min="4" max="4" width="15.42578125" style="125" bestFit="1" customWidth="1"/>
    <col min="5" max="13" width="12.28515625" style="125" bestFit="1" customWidth="1"/>
    <col min="14" max="16384" width="8.85546875" style="125"/>
  </cols>
  <sheetData>
    <row r="1" spans="1:9">
      <c r="A1" s="382" t="s">
        <v>606</v>
      </c>
      <c r="B1" s="382"/>
      <c r="C1" s="382"/>
      <c r="D1" s="382"/>
      <c r="E1" s="382"/>
      <c r="F1" s="382"/>
      <c r="G1" s="382"/>
      <c r="H1" s="382"/>
      <c r="I1" s="382"/>
    </row>
    <row r="2" spans="1:9">
      <c r="A2" s="382"/>
      <c r="B2" s="382"/>
      <c r="C2" s="382"/>
      <c r="D2" s="382"/>
      <c r="E2" s="382"/>
      <c r="F2" s="382"/>
      <c r="G2" s="382"/>
      <c r="H2" s="382"/>
      <c r="I2" s="382"/>
    </row>
    <row r="3" spans="1:9">
      <c r="A3" s="382"/>
      <c r="B3" s="382"/>
      <c r="C3" s="382"/>
      <c r="D3" s="382"/>
      <c r="E3" s="382"/>
      <c r="F3" s="382"/>
      <c r="G3" s="382"/>
      <c r="H3" s="382"/>
      <c r="I3" s="382"/>
    </row>
    <row r="4" spans="1:9">
      <c r="A4" s="382"/>
      <c r="B4" s="382"/>
      <c r="C4" s="382"/>
      <c r="D4" s="382"/>
      <c r="E4" s="382"/>
      <c r="F4" s="382"/>
      <c r="G4" s="382"/>
      <c r="H4" s="382"/>
      <c r="I4" s="382"/>
    </row>
    <row r="5" spans="1:9">
      <c r="A5" s="382"/>
      <c r="B5" s="382"/>
      <c r="C5" s="382"/>
      <c r="D5" s="382"/>
      <c r="E5" s="382"/>
      <c r="F5" s="382"/>
      <c r="G5" s="382"/>
      <c r="H5" s="382"/>
      <c r="I5" s="382"/>
    </row>
    <row r="6" spans="1:9">
      <c r="A6" s="382"/>
      <c r="B6" s="382"/>
      <c r="C6" s="382"/>
      <c r="D6" s="382"/>
      <c r="E6" s="382"/>
      <c r="F6" s="382"/>
      <c r="G6" s="382"/>
      <c r="H6" s="382"/>
      <c r="I6" s="382"/>
    </row>
    <row r="7" spans="1:9">
      <c r="A7" s="382"/>
      <c r="B7" s="382"/>
      <c r="C7" s="382"/>
      <c r="D7" s="382"/>
      <c r="E7" s="382"/>
      <c r="F7" s="382"/>
      <c r="G7" s="382"/>
      <c r="H7" s="382"/>
      <c r="I7" s="382"/>
    </row>
    <row r="8" spans="1:9">
      <c r="A8" s="382"/>
      <c r="B8" s="382"/>
      <c r="C8" s="382"/>
      <c r="D8" s="382"/>
      <c r="E8" s="382"/>
      <c r="F8" s="382"/>
      <c r="G8" s="382"/>
      <c r="H8" s="382"/>
      <c r="I8" s="382"/>
    </row>
    <row r="9" spans="1:9">
      <c r="A9" s="382"/>
      <c r="B9" s="382"/>
      <c r="C9" s="382"/>
      <c r="D9" s="382"/>
      <c r="E9" s="382"/>
      <c r="F9" s="382"/>
      <c r="G9" s="382"/>
      <c r="H9" s="382"/>
      <c r="I9" s="382"/>
    </row>
    <row r="10" spans="1:9">
      <c r="A10" s="382"/>
      <c r="B10" s="382"/>
      <c r="C10" s="382"/>
      <c r="D10" s="382"/>
      <c r="E10" s="382"/>
      <c r="F10" s="382"/>
      <c r="G10" s="382"/>
      <c r="H10" s="382"/>
      <c r="I10" s="382"/>
    </row>
    <row r="11" spans="1:9">
      <c r="A11" s="382"/>
      <c r="B11" s="382"/>
      <c r="C11" s="382"/>
      <c r="D11" s="382"/>
      <c r="E11" s="382"/>
      <c r="F11" s="382"/>
      <c r="G11" s="382"/>
      <c r="H11" s="382"/>
      <c r="I11" s="382"/>
    </row>
    <row r="12" spans="1:9">
      <c r="A12" s="382"/>
      <c r="B12" s="382"/>
      <c r="C12" s="382"/>
      <c r="D12" s="382"/>
      <c r="E12" s="382"/>
      <c r="F12" s="382"/>
      <c r="G12" s="382"/>
      <c r="H12" s="382"/>
      <c r="I12" s="382"/>
    </row>
    <row r="13" spans="1:9">
      <c r="A13" s="382"/>
      <c r="B13" s="382"/>
      <c r="C13" s="382"/>
      <c r="D13" s="382"/>
      <c r="E13" s="382"/>
      <c r="F13" s="382"/>
      <c r="G13" s="382"/>
      <c r="H13" s="382"/>
      <c r="I13" s="382"/>
    </row>
    <row r="14" spans="1:9">
      <c r="A14" s="382"/>
      <c r="B14" s="382"/>
      <c r="C14" s="382"/>
      <c r="D14" s="382"/>
      <c r="E14" s="382"/>
      <c r="F14" s="382"/>
      <c r="G14" s="382"/>
      <c r="H14" s="382"/>
      <c r="I14" s="382"/>
    </row>
    <row r="15" spans="1:9">
      <c r="A15" s="382"/>
      <c r="B15" s="382"/>
      <c r="C15" s="382"/>
      <c r="D15" s="382"/>
      <c r="E15" s="382"/>
      <c r="F15" s="382"/>
      <c r="G15" s="382"/>
      <c r="H15" s="382"/>
      <c r="I15" s="382"/>
    </row>
    <row r="16" spans="1:9">
      <c r="A16" s="382"/>
      <c r="B16" s="382"/>
      <c r="C16" s="382"/>
      <c r="D16" s="382"/>
      <c r="E16" s="382"/>
      <c r="F16" s="382"/>
      <c r="G16" s="382"/>
      <c r="H16" s="382"/>
      <c r="I16" s="382"/>
    </row>
    <row r="17" spans="1:9">
      <c r="A17" s="382"/>
      <c r="B17" s="382"/>
      <c r="C17" s="382"/>
      <c r="D17" s="382"/>
      <c r="E17" s="382"/>
      <c r="F17" s="382"/>
      <c r="G17" s="382"/>
      <c r="H17" s="382"/>
      <c r="I17" s="382"/>
    </row>
    <row r="18" spans="1:9">
      <c r="A18" s="382"/>
      <c r="B18" s="382"/>
      <c r="C18" s="382"/>
      <c r="D18" s="382"/>
      <c r="E18" s="382"/>
      <c r="F18" s="382"/>
      <c r="G18" s="382"/>
      <c r="H18" s="382"/>
      <c r="I18" s="382"/>
    </row>
    <row r="19" spans="1:9">
      <c r="A19" s="382"/>
      <c r="B19" s="382"/>
      <c r="C19" s="382"/>
      <c r="D19" s="382"/>
      <c r="E19" s="382"/>
      <c r="F19" s="382"/>
      <c r="G19" s="382"/>
      <c r="H19" s="382"/>
      <c r="I19" s="382"/>
    </row>
    <row r="20" spans="1:9">
      <c r="A20" s="382"/>
      <c r="B20" s="382"/>
      <c r="C20" s="382"/>
      <c r="D20" s="382"/>
      <c r="E20" s="382"/>
      <c r="F20" s="382"/>
      <c r="G20" s="382"/>
      <c r="H20" s="382"/>
      <c r="I20" s="382"/>
    </row>
    <row r="21" spans="1:9">
      <c r="A21" s="382"/>
      <c r="B21" s="382"/>
      <c r="C21" s="382"/>
      <c r="D21" s="382"/>
      <c r="E21" s="382"/>
      <c r="F21" s="382"/>
      <c r="G21" s="382"/>
      <c r="H21" s="382"/>
      <c r="I21" s="382"/>
    </row>
    <row r="22" spans="1:9">
      <c r="A22" s="382"/>
      <c r="B22" s="382"/>
      <c r="C22" s="382"/>
      <c r="D22" s="382"/>
      <c r="E22" s="382"/>
      <c r="F22" s="382"/>
      <c r="G22" s="382"/>
      <c r="H22" s="382"/>
      <c r="I22" s="382"/>
    </row>
    <row r="23" spans="1:9">
      <c r="A23" s="382"/>
      <c r="B23" s="382"/>
      <c r="C23" s="382"/>
      <c r="D23" s="382"/>
      <c r="E23" s="382"/>
      <c r="F23" s="382"/>
      <c r="G23" s="382"/>
      <c r="H23" s="382"/>
      <c r="I23" s="382"/>
    </row>
    <row r="24" spans="1:9">
      <c r="A24" s="382"/>
      <c r="B24" s="382"/>
      <c r="C24" s="382"/>
      <c r="D24" s="382"/>
      <c r="E24" s="382"/>
      <c r="F24" s="382"/>
      <c r="G24" s="382"/>
      <c r="H24" s="382"/>
      <c r="I24" s="382"/>
    </row>
    <row r="25" spans="1:9">
      <c r="A25" s="382"/>
      <c r="B25" s="382"/>
      <c r="C25" s="382"/>
      <c r="D25" s="382"/>
      <c r="E25" s="382"/>
      <c r="F25" s="382"/>
      <c r="G25" s="382"/>
      <c r="H25" s="382"/>
      <c r="I25" s="382"/>
    </row>
    <row r="26" spans="1:9">
      <c r="A26" s="382"/>
      <c r="B26" s="382"/>
      <c r="C26" s="382"/>
      <c r="D26" s="382"/>
      <c r="E26" s="382"/>
      <c r="F26" s="382"/>
      <c r="G26" s="382"/>
      <c r="H26" s="382"/>
      <c r="I26" s="382"/>
    </row>
    <row r="27" spans="1:9">
      <c r="A27" s="382"/>
      <c r="B27" s="382"/>
      <c r="C27" s="382"/>
      <c r="D27" s="382"/>
      <c r="E27" s="382"/>
      <c r="F27" s="382"/>
      <c r="G27" s="382"/>
      <c r="H27" s="382"/>
      <c r="I27" s="382"/>
    </row>
    <row r="28" spans="1:9">
      <c r="A28" s="382"/>
      <c r="B28" s="382"/>
      <c r="C28" s="382"/>
      <c r="D28" s="382"/>
      <c r="E28" s="382"/>
      <c r="F28" s="382"/>
      <c r="G28" s="382"/>
      <c r="H28" s="382"/>
      <c r="I28" s="382"/>
    </row>
    <row r="29" spans="1:9">
      <c r="A29" s="382"/>
      <c r="B29" s="382"/>
      <c r="C29" s="382"/>
      <c r="D29" s="382"/>
      <c r="E29" s="382"/>
      <c r="F29" s="382"/>
      <c r="G29" s="382"/>
      <c r="H29" s="382"/>
      <c r="I29" s="382"/>
    </row>
    <row r="30" spans="1:9">
      <c r="A30" s="382"/>
      <c r="B30" s="382"/>
      <c r="C30" s="382"/>
      <c r="D30" s="382"/>
      <c r="E30" s="382"/>
      <c r="F30" s="382"/>
      <c r="G30" s="382"/>
      <c r="H30" s="382"/>
      <c r="I30" s="382"/>
    </row>
    <row r="31" spans="1:9">
      <c r="A31" s="382"/>
      <c r="B31" s="382"/>
      <c r="C31" s="382"/>
      <c r="D31" s="382"/>
      <c r="E31" s="382"/>
      <c r="F31" s="382"/>
      <c r="G31" s="382"/>
      <c r="H31" s="382"/>
      <c r="I31" s="382"/>
    </row>
    <row r="32" spans="1:9">
      <c r="A32" s="382"/>
      <c r="B32" s="382"/>
      <c r="C32" s="382"/>
      <c r="D32" s="382"/>
      <c r="E32" s="382"/>
      <c r="F32" s="382"/>
      <c r="G32" s="382"/>
      <c r="H32" s="382"/>
      <c r="I32" s="382"/>
    </row>
    <row r="33" spans="1:10">
      <c r="A33" s="382"/>
      <c r="B33" s="382"/>
      <c r="C33" s="382"/>
      <c r="D33" s="382"/>
      <c r="E33" s="382"/>
      <c r="F33" s="382"/>
      <c r="G33" s="382"/>
      <c r="H33" s="382"/>
      <c r="I33" s="382"/>
    </row>
    <row r="34" spans="1:10">
      <c r="A34" s="382"/>
      <c r="B34" s="382"/>
      <c r="C34" s="382"/>
      <c r="D34" s="382"/>
      <c r="E34" s="382"/>
      <c r="F34" s="382"/>
      <c r="G34" s="382"/>
      <c r="H34" s="382"/>
      <c r="I34" s="382"/>
    </row>
    <row r="35" spans="1:10">
      <c r="A35" s="382"/>
      <c r="B35" s="382"/>
      <c r="C35" s="382"/>
      <c r="D35" s="382"/>
      <c r="E35" s="382"/>
      <c r="F35" s="382"/>
      <c r="G35" s="382"/>
      <c r="H35" s="382"/>
      <c r="I35" s="382"/>
    </row>
    <row r="36" spans="1:10">
      <c r="A36" s="382"/>
      <c r="B36" s="382"/>
      <c r="C36" s="382"/>
      <c r="D36" s="382"/>
      <c r="E36" s="382"/>
      <c r="F36" s="382"/>
      <c r="G36" s="382"/>
      <c r="H36" s="382"/>
      <c r="I36" s="382"/>
    </row>
    <row r="37" spans="1:10">
      <c r="A37" s="382"/>
      <c r="B37" s="382"/>
      <c r="C37" s="382"/>
      <c r="D37" s="382"/>
      <c r="E37" s="382"/>
      <c r="F37" s="382"/>
      <c r="G37" s="382"/>
      <c r="H37" s="382"/>
      <c r="I37" s="382"/>
    </row>
    <row r="38" spans="1:10">
      <c r="A38" s="382"/>
      <c r="B38" s="382"/>
      <c r="C38" s="382"/>
      <c r="D38" s="382"/>
      <c r="E38" s="382"/>
      <c r="F38" s="382"/>
      <c r="G38" s="382"/>
      <c r="H38" s="382"/>
      <c r="I38" s="382"/>
    </row>
    <row r="39" spans="1:10" ht="226.5" customHeight="1">
      <c r="A39" s="382"/>
      <c r="B39" s="382"/>
      <c r="C39" s="382"/>
      <c r="D39" s="382"/>
      <c r="E39" s="382"/>
      <c r="F39" s="382"/>
      <c r="G39" s="382"/>
      <c r="H39" s="382"/>
      <c r="I39" s="382"/>
    </row>
    <row r="40" spans="1:10" ht="381.75" customHeight="1">
      <c r="A40" s="382"/>
      <c r="B40" s="382"/>
      <c r="C40" s="382"/>
      <c r="D40" s="382"/>
      <c r="E40" s="382"/>
      <c r="F40" s="382"/>
      <c r="G40" s="382"/>
      <c r="H40" s="382"/>
      <c r="I40" s="382"/>
    </row>
    <row r="41" spans="1:10">
      <c r="A41" s="126"/>
      <c r="B41" s="126"/>
      <c r="C41" s="126"/>
      <c r="D41" s="126"/>
      <c r="E41" s="126"/>
      <c r="F41" s="126"/>
      <c r="G41" s="126"/>
      <c r="H41" s="126"/>
      <c r="I41" s="126"/>
    </row>
    <row r="42" spans="1:10">
      <c r="A42" s="125" t="s">
        <v>536</v>
      </c>
    </row>
    <row r="43" spans="1:10">
      <c r="A43" s="383" t="s">
        <v>537</v>
      </c>
      <c r="B43" s="383"/>
      <c r="C43" s="383"/>
      <c r="D43" s="383"/>
      <c r="E43" s="383"/>
      <c r="F43" s="383"/>
      <c r="G43" s="383"/>
      <c r="H43" s="383"/>
      <c r="I43" s="383"/>
      <c r="J43" s="383"/>
    </row>
    <row r="44" spans="1:10">
      <c r="A44" s="382" t="s">
        <v>538</v>
      </c>
      <c r="B44" s="382"/>
      <c r="C44" s="382"/>
      <c r="D44" s="382"/>
      <c r="E44" s="382"/>
      <c r="F44" s="382"/>
      <c r="G44" s="382"/>
      <c r="H44" s="382"/>
      <c r="I44" s="382"/>
      <c r="J44" s="382"/>
    </row>
    <row r="45" spans="1:10">
      <c r="A45" s="127" t="s">
        <v>539</v>
      </c>
      <c r="B45" s="127"/>
      <c r="C45" s="127"/>
      <c r="D45" s="127"/>
      <c r="E45" s="127"/>
      <c r="F45" s="127"/>
      <c r="G45" s="127"/>
      <c r="H45" s="127"/>
      <c r="I45" s="127"/>
      <c r="J45" s="127"/>
    </row>
    <row r="46" spans="1:10">
      <c r="A46" s="125" t="s">
        <v>540</v>
      </c>
    </row>
    <row r="47" spans="1:10">
      <c r="A47" s="128" t="s">
        <v>541</v>
      </c>
    </row>
    <row r="48" spans="1:10">
      <c r="A48" s="127" t="s">
        <v>542</v>
      </c>
    </row>
    <row r="49" spans="1:16" ht="33" customHeight="1">
      <c r="A49" s="382" t="s">
        <v>543</v>
      </c>
      <c r="B49" s="382"/>
      <c r="C49" s="382"/>
      <c r="D49" s="382"/>
      <c r="E49" s="382"/>
      <c r="F49" s="382"/>
      <c r="G49" s="382"/>
      <c r="H49" s="382"/>
      <c r="I49" s="382"/>
      <c r="J49" s="382"/>
    </row>
    <row r="50" spans="1:16">
      <c r="A50" s="127" t="s">
        <v>544</v>
      </c>
      <c r="B50" s="127"/>
      <c r="C50" s="127"/>
      <c r="D50" s="127"/>
      <c r="E50" s="127"/>
      <c r="F50" s="127"/>
      <c r="G50" s="127"/>
      <c r="H50" s="127"/>
      <c r="I50" s="127"/>
      <c r="J50" s="127"/>
    </row>
    <row r="51" spans="1:16">
      <c r="A51" s="126" t="s">
        <v>545</v>
      </c>
      <c r="B51" s="127"/>
      <c r="C51" s="127"/>
      <c r="D51" s="127"/>
      <c r="E51" s="127"/>
      <c r="F51" s="127"/>
      <c r="G51" s="127"/>
      <c r="H51" s="127"/>
      <c r="I51" s="127"/>
      <c r="J51" s="127"/>
    </row>
    <row r="52" spans="1:16">
      <c r="A52" s="129" t="s">
        <v>546</v>
      </c>
      <c r="B52" s="129"/>
      <c r="C52" s="129"/>
      <c r="D52" s="129"/>
      <c r="E52" s="129"/>
      <c r="F52" s="129"/>
      <c r="G52" s="129"/>
      <c r="H52" s="129"/>
      <c r="I52" s="129"/>
      <c r="J52" s="129"/>
    </row>
    <row r="53" spans="1:16">
      <c r="B53" s="127"/>
      <c r="C53" s="127"/>
      <c r="D53" s="127"/>
      <c r="E53" s="127"/>
      <c r="F53" s="127"/>
      <c r="G53" s="127"/>
      <c r="H53" s="127"/>
      <c r="I53" s="127"/>
      <c r="J53" s="127"/>
    </row>
    <row r="54" spans="1:16" s="138" customFormat="1" ht="15">
      <c r="A54" s="145" t="s">
        <v>547</v>
      </c>
      <c r="B54" s="146"/>
      <c r="C54" s="146"/>
      <c r="D54" s="146"/>
      <c r="E54" s="146"/>
      <c r="F54" s="146"/>
      <c r="G54" s="146"/>
      <c r="H54" s="146"/>
      <c r="I54" s="146"/>
      <c r="J54" s="146"/>
    </row>
    <row r="55" spans="1:16" s="138" customFormat="1" ht="15">
      <c r="A55" s="147"/>
      <c r="B55" s="384" t="s">
        <v>548</v>
      </c>
      <c r="C55" s="385"/>
      <c r="D55" s="384" t="s">
        <v>549</v>
      </c>
      <c r="E55" s="385"/>
      <c r="F55" s="384" t="s">
        <v>550</v>
      </c>
      <c r="G55" s="385"/>
      <c r="H55" s="384" t="s">
        <v>551</v>
      </c>
      <c r="I55" s="385"/>
      <c r="J55" s="384" t="s">
        <v>552</v>
      </c>
      <c r="K55" s="385"/>
      <c r="L55" s="384" t="s">
        <v>553</v>
      </c>
      <c r="M55" s="385"/>
    </row>
    <row r="56" spans="1:16" s="138" customFormat="1" ht="15">
      <c r="A56" s="148"/>
      <c r="B56" s="149" t="s">
        <v>607</v>
      </c>
      <c r="C56" s="149" t="s">
        <v>608</v>
      </c>
      <c r="D56" s="149" t="str">
        <f t="shared" ref="D56:I56" si="0">+B56</f>
        <v>30.09.2022</v>
      </c>
      <c r="E56" s="149" t="str">
        <f t="shared" si="0"/>
        <v>30.09.2021</v>
      </c>
      <c r="F56" s="149" t="str">
        <f t="shared" si="0"/>
        <v>30.09.2022</v>
      </c>
      <c r="G56" s="149" t="str">
        <f t="shared" si="0"/>
        <v>30.09.2021</v>
      </c>
      <c r="H56" s="149" t="str">
        <f t="shared" si="0"/>
        <v>30.09.2022</v>
      </c>
      <c r="I56" s="149" t="str">
        <f t="shared" si="0"/>
        <v>30.09.2021</v>
      </c>
      <c r="J56" s="149" t="str">
        <f>+H56</f>
        <v>30.09.2022</v>
      </c>
      <c r="K56" s="149" t="str">
        <f>+I56</f>
        <v>30.09.2021</v>
      </c>
      <c r="L56" s="149" t="str">
        <f>+H56</f>
        <v>30.09.2022</v>
      </c>
      <c r="M56" s="149" t="str">
        <f>+I56</f>
        <v>30.09.2021</v>
      </c>
    </row>
    <row r="57" spans="1:16" s="138" customFormat="1" ht="15">
      <c r="A57" s="150"/>
      <c r="B57" s="150" t="s">
        <v>554</v>
      </c>
      <c r="C57" s="150" t="s">
        <v>554</v>
      </c>
      <c r="D57" s="150" t="s">
        <v>555</v>
      </c>
      <c r="E57" s="150" t="s">
        <v>555</v>
      </c>
      <c r="F57" s="151" t="s">
        <v>555</v>
      </c>
      <c r="G57" s="151" t="s">
        <v>555</v>
      </c>
      <c r="H57" s="150" t="s">
        <v>554</v>
      </c>
      <c r="I57" s="150" t="s">
        <v>554</v>
      </c>
      <c r="J57" s="150" t="s">
        <v>554</v>
      </c>
      <c r="K57" s="150" t="s">
        <v>554</v>
      </c>
      <c r="L57" s="150" t="s">
        <v>554</v>
      </c>
      <c r="M57" s="150" t="s">
        <v>554</v>
      </c>
    </row>
    <row r="58" spans="1:16" s="138" customFormat="1" ht="15">
      <c r="A58" s="150"/>
      <c r="B58" s="150"/>
      <c r="C58" s="150"/>
      <c r="D58" s="150"/>
      <c r="E58" s="150"/>
      <c r="F58" s="151"/>
      <c r="G58" s="151"/>
      <c r="H58" s="150"/>
      <c r="I58" s="150"/>
      <c r="J58" s="150"/>
      <c r="K58" s="150"/>
      <c r="L58" s="150"/>
      <c r="M58" s="150"/>
    </row>
    <row r="59" spans="1:16" s="130" customFormat="1" ht="15">
      <c r="A59" s="165" t="s">
        <v>556</v>
      </c>
      <c r="B59" s="171">
        <v>745212</v>
      </c>
      <c r="C59" s="172">
        <v>671497</v>
      </c>
      <c r="D59" s="171">
        <v>421074</v>
      </c>
      <c r="E59" s="172">
        <v>407138</v>
      </c>
      <c r="F59" s="172">
        <v>376884</v>
      </c>
      <c r="G59" s="172">
        <v>449360</v>
      </c>
      <c r="H59" s="172">
        <v>2637</v>
      </c>
      <c r="I59" s="172">
        <v>5032</v>
      </c>
      <c r="J59" s="172">
        <v>0</v>
      </c>
      <c r="K59" s="172">
        <v>0</v>
      </c>
      <c r="L59" s="175">
        <f>+J59+H59+F59+D59+B59</f>
        <v>1545807</v>
      </c>
      <c r="M59" s="175">
        <f>+K59+I59+G59+E59+C59</f>
        <v>1533027</v>
      </c>
      <c r="N59" s="138"/>
      <c r="O59" s="138"/>
      <c r="P59" s="138"/>
    </row>
    <row r="60" spans="1:16" s="130" customFormat="1" ht="15">
      <c r="A60" s="165" t="s">
        <v>557</v>
      </c>
      <c r="B60" s="171">
        <v>107023</v>
      </c>
      <c r="C60" s="172">
        <v>81888</v>
      </c>
      <c r="D60" s="171">
        <v>772</v>
      </c>
      <c r="E60" s="172">
        <v>40671</v>
      </c>
      <c r="F60" s="172">
        <v>30618</v>
      </c>
      <c r="G60" s="172">
        <v>43169</v>
      </c>
      <c r="H60" s="172">
        <v>133</v>
      </c>
      <c r="I60" s="172">
        <v>444</v>
      </c>
      <c r="J60" s="172">
        <v>-35942</v>
      </c>
      <c r="K60" s="172">
        <v>-34016</v>
      </c>
      <c r="L60" s="175">
        <f>+J60+H60+F60+D60+B60</f>
        <v>102604</v>
      </c>
      <c r="M60" s="175">
        <f>+K60+I60+G60+E60+C60</f>
        <v>132156</v>
      </c>
      <c r="N60" s="138"/>
      <c r="O60" s="138"/>
      <c r="P60" s="138"/>
    </row>
    <row r="61" spans="1:16" s="142" customFormat="1" ht="15">
      <c r="A61" s="156"/>
      <c r="B61" s="157"/>
      <c r="C61" s="157"/>
      <c r="D61" s="157"/>
      <c r="E61" s="157"/>
      <c r="F61" s="158"/>
      <c r="G61" s="158"/>
      <c r="H61" s="158"/>
      <c r="I61" s="158"/>
      <c r="J61" s="158"/>
      <c r="K61" s="158"/>
      <c r="L61" s="159"/>
      <c r="M61" s="159"/>
    </row>
    <row r="62" spans="1:16" s="138" customFormat="1" ht="15">
      <c r="A62" s="152" t="s">
        <v>558</v>
      </c>
      <c r="C62" s="146"/>
      <c r="D62" s="146"/>
      <c r="E62" s="146"/>
      <c r="F62" s="146"/>
      <c r="G62" s="146"/>
      <c r="H62" s="146"/>
      <c r="I62" s="146"/>
      <c r="J62" s="146"/>
    </row>
    <row r="63" spans="1:16" s="138" customFormat="1" ht="15">
      <c r="A63" s="146"/>
      <c r="B63" s="153"/>
      <c r="C63" s="154" t="str">
        <f>B56</f>
        <v>30.09.2022</v>
      </c>
      <c r="D63" s="154" t="str">
        <f>C56</f>
        <v>30.09.2021</v>
      </c>
      <c r="E63" s="146"/>
      <c r="F63" s="146"/>
      <c r="G63" s="146"/>
      <c r="H63" s="146"/>
      <c r="I63" s="146"/>
      <c r="J63" s="146"/>
    </row>
    <row r="64" spans="1:16" s="138" customFormat="1" ht="15">
      <c r="A64" s="146"/>
      <c r="B64" s="153"/>
      <c r="C64" s="155" t="s">
        <v>559</v>
      </c>
      <c r="D64" s="155" t="s">
        <v>559</v>
      </c>
      <c r="E64" s="146"/>
      <c r="F64" s="146"/>
      <c r="G64" s="146"/>
      <c r="H64" s="146"/>
      <c r="I64" s="146"/>
      <c r="J64" s="146"/>
    </row>
    <row r="65" spans="1:15" s="138" customFormat="1">
      <c r="A65" s="146"/>
      <c r="B65" s="153"/>
      <c r="C65" s="166"/>
      <c r="D65" s="164"/>
      <c r="E65" s="146"/>
      <c r="F65" s="146"/>
      <c r="G65" s="146"/>
      <c r="H65" s="146"/>
      <c r="I65" s="146"/>
      <c r="J65" s="146"/>
    </row>
    <row r="66" spans="1:15" s="130" customFormat="1" ht="15" thickBot="1">
      <c r="A66" s="386" t="s">
        <v>560</v>
      </c>
      <c r="B66" s="386"/>
      <c r="C66" s="162">
        <v>740912</v>
      </c>
      <c r="D66" s="162">
        <v>645929</v>
      </c>
      <c r="E66" s="146"/>
      <c r="F66" s="146"/>
      <c r="G66" s="146"/>
      <c r="H66" s="146"/>
      <c r="I66" s="146"/>
      <c r="J66" s="146"/>
      <c r="K66" s="138"/>
      <c r="L66" s="138"/>
      <c r="M66" s="138"/>
      <c r="N66" s="138"/>
      <c r="O66" s="138"/>
    </row>
    <row r="67" spans="1:15" s="130" customFormat="1">
      <c r="A67" s="146"/>
      <c r="B67" s="153"/>
      <c r="C67" s="163"/>
      <c r="D67" s="163"/>
      <c r="E67" s="146"/>
      <c r="F67" s="146"/>
      <c r="G67" s="146"/>
      <c r="H67" s="146"/>
      <c r="I67" s="146"/>
      <c r="J67" s="146"/>
      <c r="K67" s="138"/>
      <c r="L67" s="138"/>
      <c r="M67" s="138"/>
      <c r="N67" s="138"/>
      <c r="O67" s="138"/>
    </row>
    <row r="68" spans="1:15" s="130" customFormat="1" ht="15" thickBot="1">
      <c r="A68" s="386" t="s">
        <v>561</v>
      </c>
      <c r="B68" s="386"/>
      <c r="C68" s="162">
        <v>173946</v>
      </c>
      <c r="D68" s="162">
        <v>203311</v>
      </c>
      <c r="E68" s="146"/>
      <c r="F68" s="146"/>
      <c r="G68" s="146"/>
      <c r="H68" s="146"/>
      <c r="I68" s="146"/>
      <c r="J68" s="146"/>
      <c r="K68" s="138"/>
      <c r="L68" s="138"/>
      <c r="M68" s="138"/>
      <c r="N68" s="138"/>
      <c r="O68" s="138"/>
    </row>
    <row r="69" spans="1:15" s="138" customFormat="1">
      <c r="A69" s="146"/>
      <c r="B69" s="146"/>
      <c r="C69" s="146"/>
      <c r="D69" s="146"/>
      <c r="E69" s="146"/>
      <c r="F69" s="146"/>
      <c r="G69" s="146"/>
      <c r="H69" s="146"/>
      <c r="I69" s="146"/>
      <c r="J69" s="146"/>
    </row>
    <row r="70" spans="1:15" s="138" customFormat="1">
      <c r="A70" s="146"/>
      <c r="B70" s="146"/>
      <c r="C70" s="146"/>
      <c r="D70" s="146"/>
      <c r="E70" s="146"/>
      <c r="F70" s="146"/>
      <c r="G70" s="146"/>
      <c r="H70" s="146"/>
      <c r="I70" s="146"/>
      <c r="J70" s="146"/>
    </row>
    <row r="71" spans="1:15" s="138" customFormat="1" ht="15">
      <c r="A71" s="145" t="s">
        <v>562</v>
      </c>
      <c r="B71" s="146"/>
      <c r="C71" s="146"/>
      <c r="D71" s="146"/>
      <c r="E71" s="146"/>
      <c r="F71" s="146"/>
      <c r="G71" s="146"/>
      <c r="H71" s="146"/>
      <c r="I71" s="146"/>
      <c r="J71" s="146"/>
    </row>
    <row r="72" spans="1:15" s="138" customFormat="1">
      <c r="A72" s="146"/>
      <c r="B72" s="146"/>
      <c r="C72" s="146"/>
      <c r="D72" s="146"/>
      <c r="E72" s="146"/>
      <c r="F72" s="146"/>
      <c r="G72" s="146"/>
      <c r="H72" s="146"/>
      <c r="I72" s="146"/>
      <c r="J72" s="146"/>
    </row>
    <row r="73" spans="1:15" s="138" customFormat="1" ht="15">
      <c r="A73" s="146"/>
      <c r="B73" s="146"/>
      <c r="C73" s="160" t="str">
        <f>+C63</f>
        <v>30.09.2022</v>
      </c>
      <c r="D73" s="160">
        <v>44561</v>
      </c>
      <c r="E73" s="146"/>
      <c r="F73" s="146"/>
      <c r="G73" s="146"/>
      <c r="H73" s="146"/>
      <c r="I73" s="146"/>
      <c r="J73" s="146"/>
    </row>
    <row r="74" spans="1:15" s="138" customFormat="1" ht="15">
      <c r="A74" s="146"/>
      <c r="B74" s="146"/>
      <c r="C74" s="155" t="s">
        <v>559</v>
      </c>
      <c r="D74" s="155" t="s">
        <v>559</v>
      </c>
      <c r="E74" s="146"/>
      <c r="F74" s="146"/>
      <c r="G74" s="146"/>
      <c r="H74" s="146"/>
      <c r="I74" s="146"/>
      <c r="J74" s="146"/>
    </row>
    <row r="75" spans="1:15" s="138" customFormat="1">
      <c r="A75" s="146"/>
      <c r="B75" s="146"/>
      <c r="C75" s="161"/>
      <c r="D75" s="161"/>
      <c r="E75" s="146"/>
      <c r="F75" s="146"/>
      <c r="G75" s="146"/>
      <c r="H75" s="146"/>
      <c r="I75" s="146"/>
      <c r="J75" s="146"/>
    </row>
    <row r="76" spans="1:15" s="130" customFormat="1" ht="15" thickBot="1">
      <c r="A76" s="387" t="s">
        <v>563</v>
      </c>
      <c r="B76" s="387"/>
      <c r="C76" s="162">
        <v>107745</v>
      </c>
      <c r="D76" s="162">
        <v>76808</v>
      </c>
      <c r="E76" s="146"/>
      <c r="F76" s="146"/>
      <c r="G76" s="146"/>
      <c r="H76" s="146"/>
      <c r="I76" s="146"/>
      <c r="J76" s="146"/>
      <c r="K76" s="138"/>
      <c r="L76" s="138"/>
      <c r="M76" s="138"/>
      <c r="N76" s="138"/>
      <c r="O76" s="138"/>
    </row>
    <row r="77" spans="1:15" s="130" customFormat="1">
      <c r="A77" s="146"/>
      <c r="B77" s="146"/>
      <c r="C77" s="167"/>
      <c r="D77" s="163"/>
      <c r="E77" s="146"/>
      <c r="F77" s="146"/>
      <c r="G77" s="146"/>
      <c r="H77" s="146"/>
      <c r="I77" s="146"/>
      <c r="J77" s="146"/>
      <c r="K77" s="138"/>
      <c r="L77" s="138"/>
      <c r="M77" s="138"/>
      <c r="N77" s="138"/>
      <c r="O77" s="138"/>
    </row>
    <row r="78" spans="1:15" s="130" customFormat="1" ht="15" thickBot="1">
      <c r="A78" s="387" t="s">
        <v>564</v>
      </c>
      <c r="B78" s="387"/>
      <c r="C78" s="162">
        <v>60804</v>
      </c>
      <c r="D78" s="162">
        <v>12628</v>
      </c>
      <c r="E78" s="146"/>
      <c r="F78" s="146"/>
      <c r="G78" s="146"/>
      <c r="H78" s="146"/>
      <c r="I78" s="146"/>
      <c r="J78" s="146"/>
      <c r="K78" s="138"/>
      <c r="L78" s="138"/>
      <c r="M78" s="138"/>
      <c r="N78" s="138"/>
      <c r="O78" s="138"/>
    </row>
    <row r="79" spans="1:15" s="130" customFormat="1">
      <c r="A79" s="146"/>
      <c r="B79" s="146"/>
      <c r="C79" s="146"/>
      <c r="D79" s="146"/>
      <c r="E79" s="146"/>
      <c r="F79" s="146"/>
      <c r="G79" s="146"/>
      <c r="H79" s="146"/>
      <c r="I79" s="146"/>
      <c r="J79" s="146"/>
      <c r="K79" s="138"/>
      <c r="L79" s="138"/>
      <c r="M79" s="138"/>
      <c r="N79" s="138"/>
      <c r="O79" s="138"/>
    </row>
    <row r="80" spans="1:15">
      <c r="A80" s="139" t="s">
        <v>565</v>
      </c>
      <c r="B80" s="139"/>
      <c r="C80" s="127"/>
      <c r="D80" s="139"/>
      <c r="E80" s="139"/>
      <c r="F80" s="139"/>
      <c r="G80" s="139"/>
      <c r="H80" s="139"/>
      <c r="I80" s="139"/>
      <c r="J80" s="139"/>
      <c r="K80" s="141"/>
      <c r="L80" s="141"/>
      <c r="M80" s="141"/>
      <c r="N80" s="141"/>
      <c r="O80" s="141"/>
    </row>
    <row r="81" spans="1:16">
      <c r="A81" s="139" t="s">
        <v>393</v>
      </c>
      <c r="B81" s="139"/>
      <c r="C81" s="127"/>
      <c r="D81" s="127"/>
      <c r="E81" s="127"/>
      <c r="F81" s="127"/>
      <c r="G81" s="127"/>
      <c r="H81" s="127"/>
      <c r="I81" s="127"/>
      <c r="J81" s="127"/>
    </row>
    <row r="82" spans="1:16">
      <c r="A82" s="382" t="s">
        <v>566</v>
      </c>
      <c r="B82" s="382"/>
      <c r="C82" s="382"/>
      <c r="D82" s="382"/>
      <c r="E82" s="382"/>
      <c r="F82" s="382"/>
      <c r="G82" s="382"/>
      <c r="H82" s="382"/>
      <c r="I82" s="382"/>
      <c r="J82" s="382"/>
    </row>
    <row r="83" spans="1:16">
      <c r="A83" s="127" t="s">
        <v>394</v>
      </c>
      <c r="B83" s="127"/>
      <c r="C83" s="127"/>
      <c r="D83" s="127"/>
      <c r="E83" s="127"/>
      <c r="F83" s="127"/>
      <c r="G83" s="127"/>
      <c r="H83" s="127"/>
      <c r="I83" s="127"/>
      <c r="J83" s="127"/>
    </row>
    <row r="84" spans="1:16" s="132" customFormat="1">
      <c r="A84" s="126" t="s">
        <v>567</v>
      </c>
      <c r="B84" s="131"/>
      <c r="C84" s="131"/>
      <c r="D84" s="131"/>
      <c r="E84" s="131"/>
      <c r="F84" s="131"/>
      <c r="G84" s="131"/>
      <c r="H84" s="131"/>
      <c r="I84" s="131"/>
      <c r="J84" s="131"/>
    </row>
    <row r="85" spans="1:16" s="132" customFormat="1">
      <c r="A85" s="126" t="s">
        <v>395</v>
      </c>
      <c r="B85" s="131"/>
      <c r="C85" s="131"/>
      <c r="D85" s="131"/>
      <c r="E85" s="131"/>
      <c r="F85" s="131"/>
      <c r="G85" s="131"/>
      <c r="H85" s="131"/>
      <c r="I85" s="131"/>
      <c r="J85" s="131"/>
    </row>
    <row r="86" spans="1:16" ht="31.5" customHeight="1">
      <c r="A86" s="382" t="s">
        <v>568</v>
      </c>
      <c r="B86" s="382"/>
      <c r="C86" s="382"/>
      <c r="D86" s="382"/>
      <c r="E86" s="382"/>
      <c r="F86" s="382"/>
      <c r="G86" s="382"/>
      <c r="H86" s="382"/>
      <c r="I86" s="382"/>
      <c r="J86" s="382"/>
    </row>
    <row r="87" spans="1:16">
      <c r="A87" s="127" t="s">
        <v>396</v>
      </c>
      <c r="B87" s="127"/>
      <c r="C87" s="127"/>
      <c r="D87" s="127"/>
      <c r="E87" s="127"/>
      <c r="F87" s="127"/>
      <c r="G87" s="127"/>
      <c r="H87" s="127"/>
      <c r="I87" s="127"/>
      <c r="J87" s="127"/>
    </row>
    <row r="88" spans="1:16">
      <c r="A88" s="126" t="s">
        <v>569</v>
      </c>
      <c r="B88" s="127"/>
      <c r="C88" s="127"/>
      <c r="D88" s="127"/>
      <c r="E88" s="127"/>
      <c r="F88" s="127"/>
      <c r="G88" s="127"/>
      <c r="H88" s="127"/>
      <c r="I88" s="127"/>
      <c r="J88" s="127"/>
    </row>
    <row r="89" spans="1:16">
      <c r="A89" s="126" t="s">
        <v>570</v>
      </c>
      <c r="B89" s="127"/>
      <c r="C89" s="127"/>
      <c r="D89" s="127"/>
      <c r="E89" s="127"/>
      <c r="F89" s="127"/>
      <c r="G89" s="127"/>
      <c r="H89" s="127"/>
      <c r="I89" s="127"/>
      <c r="J89" s="127"/>
    </row>
    <row r="90" spans="1:16">
      <c r="A90" s="382" t="s">
        <v>571</v>
      </c>
      <c r="B90" s="382"/>
      <c r="C90" s="382"/>
      <c r="D90" s="382"/>
      <c r="E90" s="382"/>
      <c r="F90" s="382"/>
      <c r="G90" s="382"/>
      <c r="H90" s="382"/>
      <c r="I90" s="382"/>
      <c r="J90" s="382"/>
    </row>
    <row r="91" spans="1:16">
      <c r="A91" s="382" t="s">
        <v>572</v>
      </c>
      <c r="B91" s="382"/>
      <c r="C91" s="382"/>
      <c r="D91" s="382"/>
      <c r="E91" s="382"/>
      <c r="F91" s="382"/>
      <c r="G91" s="382"/>
      <c r="H91" s="382"/>
      <c r="I91" s="382"/>
      <c r="J91" s="382"/>
    </row>
    <row r="92" spans="1:16">
      <c r="A92" s="127" t="s">
        <v>573</v>
      </c>
      <c r="B92" s="127"/>
      <c r="C92" s="127"/>
      <c r="D92" s="127"/>
      <c r="E92" s="127"/>
      <c r="F92" s="127"/>
      <c r="G92" s="127"/>
      <c r="H92" s="127"/>
      <c r="I92" s="127"/>
      <c r="J92" s="127"/>
    </row>
    <row r="93" spans="1:16" s="141" customFormat="1">
      <c r="A93" s="140" t="s">
        <v>609</v>
      </c>
      <c r="B93" s="140"/>
      <c r="C93" s="140"/>
      <c r="D93" s="140"/>
      <c r="E93" s="140"/>
      <c r="F93" s="140"/>
      <c r="G93" s="140"/>
      <c r="H93" s="140"/>
      <c r="I93" s="140"/>
      <c r="J93" s="140"/>
      <c r="K93" s="125"/>
      <c r="L93" s="125"/>
      <c r="M93" s="125"/>
      <c r="N93" s="125"/>
      <c r="O93" s="125"/>
      <c r="P93" s="125"/>
    </row>
    <row r="94" spans="1:16" s="141" customFormat="1">
      <c r="A94" s="140" t="s">
        <v>574</v>
      </c>
      <c r="B94" s="140"/>
      <c r="C94" s="140"/>
      <c r="D94" s="140"/>
      <c r="E94" s="140"/>
      <c r="F94" s="140"/>
      <c r="G94" s="140"/>
      <c r="H94" s="140"/>
      <c r="I94" s="140"/>
      <c r="J94" s="140"/>
      <c r="K94" s="125"/>
      <c r="L94" s="125"/>
      <c r="M94" s="125"/>
      <c r="N94" s="125"/>
      <c r="O94" s="125"/>
      <c r="P94" s="125"/>
    </row>
    <row r="95" spans="1:16" s="141" customFormat="1">
      <c r="A95" s="140" t="s">
        <v>575</v>
      </c>
      <c r="K95" s="125"/>
      <c r="L95" s="125"/>
      <c r="M95" s="125"/>
      <c r="N95" s="125"/>
      <c r="O95" s="125"/>
      <c r="P95" s="125"/>
    </row>
    <row r="96" spans="1:16" s="141" customFormat="1">
      <c r="A96" s="140" t="s">
        <v>576</v>
      </c>
      <c r="K96" s="125"/>
      <c r="L96" s="125"/>
      <c r="M96" s="125"/>
      <c r="N96" s="125"/>
      <c r="O96" s="125"/>
      <c r="P96" s="125"/>
    </row>
    <row r="97" spans="1:11" ht="30.75" customHeight="1">
      <c r="A97" s="382" t="s">
        <v>603</v>
      </c>
      <c r="B97" s="382"/>
      <c r="C97" s="382"/>
      <c r="D97" s="382"/>
      <c r="E97" s="382"/>
      <c r="F97" s="382"/>
      <c r="G97" s="382"/>
      <c r="H97" s="382"/>
      <c r="I97" s="382"/>
      <c r="J97" s="382"/>
      <c r="K97" s="133"/>
    </row>
    <row r="98" spans="1:11" s="141" customFormat="1">
      <c r="A98" s="139" t="s">
        <v>577</v>
      </c>
      <c r="B98" s="139"/>
      <c r="C98" s="139"/>
      <c r="D98" s="139"/>
      <c r="E98" s="139"/>
      <c r="F98" s="139"/>
      <c r="G98" s="139"/>
      <c r="H98" s="139"/>
      <c r="I98" s="139"/>
      <c r="J98" s="139"/>
      <c r="K98" s="140"/>
    </row>
    <row r="99" spans="1:11">
      <c r="A99" s="382" t="s">
        <v>578</v>
      </c>
      <c r="B99" s="382"/>
      <c r="C99" s="382"/>
      <c r="D99" s="382"/>
      <c r="E99" s="382"/>
      <c r="F99" s="382"/>
      <c r="G99" s="382"/>
      <c r="H99" s="382"/>
      <c r="I99" s="382"/>
      <c r="J99" s="382"/>
      <c r="K99" s="133"/>
    </row>
    <row r="100" spans="1:11">
      <c r="A100" s="127" t="s">
        <v>579</v>
      </c>
      <c r="B100" s="127"/>
      <c r="C100" s="127"/>
      <c r="D100" s="127"/>
      <c r="E100" s="127"/>
      <c r="F100" s="127"/>
      <c r="G100" s="127"/>
      <c r="H100" s="127"/>
      <c r="I100" s="127"/>
      <c r="J100" s="127"/>
      <c r="K100" s="133"/>
    </row>
    <row r="101" spans="1:11">
      <c r="A101" s="382" t="s">
        <v>580</v>
      </c>
      <c r="B101" s="382"/>
      <c r="C101" s="382"/>
      <c r="D101" s="382"/>
      <c r="E101" s="382"/>
      <c r="F101" s="382"/>
      <c r="G101" s="382"/>
      <c r="H101" s="382"/>
      <c r="I101" s="382"/>
      <c r="J101" s="382"/>
      <c r="K101" s="133"/>
    </row>
    <row r="102" spans="1:11">
      <c r="A102" s="129" t="s">
        <v>581</v>
      </c>
      <c r="B102" s="129"/>
      <c r="C102" s="129"/>
      <c r="D102" s="129"/>
      <c r="E102" s="129"/>
      <c r="F102" s="129"/>
      <c r="G102" s="129"/>
      <c r="H102" s="129"/>
      <c r="I102" s="129"/>
      <c r="J102" s="129"/>
      <c r="K102" s="133"/>
    </row>
    <row r="103" spans="1:11">
      <c r="A103" s="382" t="s">
        <v>582</v>
      </c>
      <c r="B103" s="382"/>
      <c r="C103" s="382"/>
      <c r="D103" s="382"/>
      <c r="E103" s="382"/>
      <c r="F103" s="382"/>
      <c r="G103" s="382"/>
      <c r="H103" s="382"/>
      <c r="I103" s="382"/>
      <c r="J103" s="382"/>
      <c r="K103" s="133"/>
    </row>
    <row r="104" spans="1:11">
      <c r="A104" s="127" t="s">
        <v>583</v>
      </c>
      <c r="B104" s="127"/>
      <c r="C104" s="127"/>
      <c r="D104" s="127"/>
      <c r="E104" s="127"/>
      <c r="F104" s="127"/>
      <c r="G104" s="127"/>
      <c r="H104" s="127"/>
      <c r="I104" s="127"/>
      <c r="J104" s="127"/>
      <c r="K104" s="133"/>
    </row>
    <row r="105" spans="1:11">
      <c r="A105" s="382" t="s">
        <v>584</v>
      </c>
      <c r="B105" s="382"/>
      <c r="C105" s="382"/>
      <c r="D105" s="382"/>
      <c r="E105" s="382"/>
      <c r="F105" s="382"/>
      <c r="G105" s="382"/>
      <c r="H105" s="382"/>
      <c r="I105" s="382"/>
      <c r="J105" s="382"/>
      <c r="K105" s="133"/>
    </row>
    <row r="106" spans="1:11">
      <c r="A106" s="127" t="s">
        <v>585</v>
      </c>
      <c r="B106" s="127"/>
      <c r="C106" s="127"/>
      <c r="D106" s="127"/>
      <c r="E106" s="127"/>
      <c r="F106" s="127"/>
      <c r="G106" s="127"/>
      <c r="H106" s="127"/>
      <c r="I106" s="127"/>
      <c r="J106" s="127"/>
      <c r="K106" s="133"/>
    </row>
    <row r="107" spans="1:11">
      <c r="A107" s="382" t="s">
        <v>586</v>
      </c>
      <c r="B107" s="382"/>
      <c r="C107" s="382"/>
      <c r="D107" s="382"/>
      <c r="E107" s="382"/>
      <c r="F107" s="382"/>
      <c r="G107" s="382"/>
      <c r="H107" s="382"/>
      <c r="I107" s="382"/>
      <c r="J107" s="382"/>
      <c r="K107" s="133"/>
    </row>
    <row r="108" spans="1:11">
      <c r="A108" s="134" t="s">
        <v>587</v>
      </c>
      <c r="B108" s="134"/>
      <c r="C108" s="134"/>
      <c r="D108" s="134"/>
      <c r="E108" s="134"/>
      <c r="F108" s="134"/>
      <c r="G108" s="134"/>
      <c r="H108" s="134"/>
      <c r="I108" s="134"/>
      <c r="J108" s="134"/>
      <c r="K108" s="133"/>
    </row>
    <row r="109" spans="1:11">
      <c r="A109" s="135" t="s">
        <v>588</v>
      </c>
      <c r="B109" s="133"/>
      <c r="C109" s="133"/>
      <c r="D109" s="133"/>
      <c r="E109" s="133"/>
      <c r="F109" s="133"/>
      <c r="G109" s="133"/>
      <c r="H109" s="133"/>
      <c r="I109" s="133"/>
      <c r="J109" s="133"/>
      <c r="K109" s="133"/>
    </row>
    <row r="110" spans="1:11">
      <c r="A110" s="134" t="s">
        <v>589</v>
      </c>
      <c r="B110" s="133"/>
      <c r="C110" s="133"/>
      <c r="D110" s="133"/>
      <c r="E110" s="133"/>
      <c r="F110" s="133"/>
      <c r="G110" s="133"/>
      <c r="H110" s="133"/>
      <c r="I110" s="133"/>
      <c r="J110" s="133"/>
      <c r="K110" s="133"/>
    </row>
    <row r="111" spans="1:11">
      <c r="A111" s="383" t="s">
        <v>590</v>
      </c>
      <c r="B111" s="383"/>
      <c r="C111" s="383"/>
      <c r="D111" s="383"/>
      <c r="E111" s="383"/>
      <c r="F111" s="383"/>
      <c r="G111" s="383"/>
      <c r="H111" s="383"/>
      <c r="I111" s="383"/>
      <c r="J111" s="383"/>
      <c r="K111" s="133"/>
    </row>
    <row r="112" spans="1:11">
      <c r="A112" s="134" t="s">
        <v>591</v>
      </c>
      <c r="B112" s="133"/>
      <c r="C112" s="133"/>
      <c r="D112" s="133"/>
      <c r="E112" s="133"/>
      <c r="F112" s="133"/>
      <c r="G112" s="133"/>
      <c r="H112" s="133"/>
      <c r="I112" s="133"/>
      <c r="J112" s="133"/>
      <c r="K112" s="133"/>
    </row>
    <row r="113" spans="1:11">
      <c r="A113" s="382" t="s">
        <v>592</v>
      </c>
      <c r="B113" s="382"/>
      <c r="C113" s="382"/>
      <c r="D113" s="382"/>
      <c r="E113" s="382"/>
      <c r="F113" s="382"/>
      <c r="G113" s="382"/>
      <c r="H113" s="382"/>
      <c r="I113" s="382"/>
      <c r="J113" s="382"/>
      <c r="K113" s="133"/>
    </row>
    <row r="114" spans="1:11">
      <c r="A114" s="133"/>
      <c r="B114" s="133"/>
      <c r="C114" s="133"/>
      <c r="D114" s="133"/>
      <c r="E114" s="133"/>
      <c r="F114" s="133"/>
      <c r="G114" s="133"/>
      <c r="H114" s="133"/>
      <c r="I114" s="133"/>
      <c r="J114" s="133"/>
      <c r="K114" s="133"/>
    </row>
    <row r="115" spans="1:11">
      <c r="A115" s="382" t="s">
        <v>593</v>
      </c>
      <c r="B115" s="382"/>
      <c r="C115" s="382"/>
      <c r="D115" s="382"/>
      <c r="E115" s="382"/>
      <c r="F115" s="382"/>
      <c r="G115" s="382"/>
      <c r="H115" s="382"/>
      <c r="I115" s="382"/>
      <c r="J115" s="382"/>
      <c r="K115" s="133"/>
    </row>
    <row r="117" spans="1:11" ht="15">
      <c r="A117" s="136" t="s">
        <v>594</v>
      </c>
    </row>
    <row r="118" spans="1:11" ht="39.75" customHeight="1">
      <c r="A118" s="388" t="s">
        <v>595</v>
      </c>
      <c r="B118" s="388"/>
      <c r="C118" s="388"/>
      <c r="D118" s="388"/>
      <c r="E118" s="388"/>
      <c r="F118" s="388"/>
      <c r="G118" s="388"/>
      <c r="H118" s="388"/>
      <c r="I118" s="388"/>
      <c r="J118" s="168"/>
      <c r="K118" s="168"/>
    </row>
    <row r="119" spans="1:11" ht="48.75" customHeight="1">
      <c r="A119" s="388" t="s">
        <v>611</v>
      </c>
      <c r="B119" s="388"/>
      <c r="C119" s="388"/>
      <c r="D119" s="388"/>
      <c r="E119" s="388"/>
      <c r="F119" s="388"/>
      <c r="G119" s="388"/>
      <c r="H119" s="388"/>
      <c r="I119" s="388"/>
      <c r="J119" s="168"/>
      <c r="K119" s="140"/>
    </row>
    <row r="120" spans="1:11" ht="39.75" customHeight="1">
      <c r="A120" s="388" t="s">
        <v>596</v>
      </c>
      <c r="B120" s="388"/>
      <c r="C120" s="388"/>
      <c r="D120" s="388"/>
      <c r="E120" s="388"/>
      <c r="F120" s="388"/>
      <c r="G120" s="388"/>
      <c r="H120" s="388"/>
      <c r="I120" s="388"/>
      <c r="J120" s="168"/>
      <c r="K120" s="140"/>
    </row>
    <row r="121" spans="1:11" ht="39.75" customHeight="1">
      <c r="A121" s="388" t="s">
        <v>601</v>
      </c>
      <c r="B121" s="388"/>
      <c r="C121" s="388"/>
      <c r="D121" s="388"/>
      <c r="E121" s="388"/>
      <c r="F121" s="388"/>
      <c r="G121" s="388"/>
      <c r="H121" s="388"/>
      <c r="I121" s="388"/>
      <c r="J121" s="388"/>
      <c r="K121" s="140"/>
    </row>
    <row r="122" spans="1:11" ht="51" customHeight="1">
      <c r="A122" s="388" t="s">
        <v>610</v>
      </c>
      <c r="B122" s="388"/>
      <c r="C122" s="388"/>
      <c r="D122" s="388"/>
      <c r="E122" s="388"/>
      <c r="F122" s="388"/>
      <c r="G122" s="388"/>
      <c r="H122" s="388"/>
      <c r="I122" s="388"/>
      <c r="J122" s="168"/>
      <c r="K122" s="140"/>
    </row>
    <row r="123" spans="1:11" ht="39.75" customHeight="1">
      <c r="A123" s="388" t="s">
        <v>597</v>
      </c>
      <c r="B123" s="388"/>
      <c r="C123" s="388"/>
      <c r="D123" s="388"/>
      <c r="E123" s="388"/>
      <c r="F123" s="388"/>
      <c r="G123" s="388"/>
      <c r="H123" s="388"/>
      <c r="I123" s="388"/>
      <c r="J123" s="168"/>
      <c r="K123" s="140"/>
    </row>
    <row r="124" spans="1:11" ht="39.75" customHeight="1">
      <c r="A124" s="388" t="s">
        <v>598</v>
      </c>
      <c r="B124" s="388"/>
      <c r="C124" s="388"/>
      <c r="D124" s="388"/>
      <c r="E124" s="388"/>
      <c r="F124" s="388"/>
      <c r="G124" s="388"/>
      <c r="H124" s="388"/>
      <c r="I124" s="388"/>
      <c r="J124" s="168"/>
      <c r="K124" s="140"/>
    </row>
    <row r="125" spans="1:11" ht="39.75" customHeight="1">
      <c r="A125" s="388" t="s">
        <v>602</v>
      </c>
      <c r="B125" s="388"/>
      <c r="C125" s="388"/>
      <c r="D125" s="388"/>
      <c r="E125" s="388"/>
      <c r="F125" s="388"/>
      <c r="G125" s="388"/>
      <c r="H125" s="388"/>
      <c r="I125" s="388"/>
      <c r="J125" s="388"/>
      <c r="K125" s="140"/>
    </row>
    <row r="126" spans="1:11">
      <c r="A126" s="141"/>
      <c r="B126" s="141"/>
      <c r="C126" s="141"/>
      <c r="D126" s="141"/>
      <c r="E126" s="141"/>
      <c r="F126" s="141"/>
      <c r="G126" s="141"/>
      <c r="H126" s="141"/>
      <c r="I126" s="141"/>
      <c r="J126" s="141"/>
      <c r="K126" s="141"/>
    </row>
    <row r="127" spans="1:11" ht="15">
      <c r="A127" s="169" t="s">
        <v>599</v>
      </c>
      <c r="B127" s="141"/>
      <c r="C127" s="141"/>
      <c r="D127" s="141"/>
      <c r="E127" s="141"/>
      <c r="F127" s="141"/>
      <c r="G127" s="141"/>
      <c r="H127" s="141"/>
      <c r="I127" s="141"/>
      <c r="J127" s="141"/>
      <c r="K127" s="141"/>
    </row>
    <row r="128" spans="1:11" ht="33.75" customHeight="1">
      <c r="A128" s="389" t="s">
        <v>600</v>
      </c>
      <c r="B128" s="389"/>
      <c r="C128" s="389"/>
      <c r="D128" s="389"/>
      <c r="E128" s="389"/>
      <c r="F128" s="389"/>
      <c r="G128" s="389"/>
      <c r="H128" s="389"/>
      <c r="I128" s="389"/>
      <c r="J128" s="389"/>
      <c r="K128" s="389"/>
    </row>
    <row r="129" spans="1:11">
      <c r="A129" s="141"/>
      <c r="B129" s="141"/>
      <c r="C129" s="141"/>
      <c r="D129" s="141"/>
      <c r="E129" s="141"/>
      <c r="F129" s="141"/>
      <c r="G129" s="141"/>
      <c r="H129" s="141"/>
      <c r="I129" s="141"/>
      <c r="J129" s="141"/>
      <c r="K129" s="141"/>
    </row>
  </sheetData>
  <mergeCells count="36">
    <mergeCell ref="A125:J125"/>
    <mergeCell ref="A128:K128"/>
    <mergeCell ref="A120:I120"/>
    <mergeCell ref="A121:J121"/>
    <mergeCell ref="A122:I122"/>
    <mergeCell ref="A123:I123"/>
    <mergeCell ref="A124:I124"/>
    <mergeCell ref="A111:J111"/>
    <mergeCell ref="A113:J113"/>
    <mergeCell ref="A115:J115"/>
    <mergeCell ref="A118:I118"/>
    <mergeCell ref="A119:I119"/>
    <mergeCell ref="A99:J99"/>
    <mergeCell ref="A101:J101"/>
    <mergeCell ref="A103:J103"/>
    <mergeCell ref="A105:J105"/>
    <mergeCell ref="A107:J107"/>
    <mergeCell ref="A82:J82"/>
    <mergeCell ref="A86:J86"/>
    <mergeCell ref="A90:J90"/>
    <mergeCell ref="A91:J91"/>
    <mergeCell ref="A97:J97"/>
    <mergeCell ref="L55:M55"/>
    <mergeCell ref="A66:B66"/>
    <mergeCell ref="A68:B68"/>
    <mergeCell ref="A76:B76"/>
    <mergeCell ref="A78:B78"/>
    <mergeCell ref="A1:I40"/>
    <mergeCell ref="A43:J43"/>
    <mergeCell ref="A44:J44"/>
    <mergeCell ref="A49:J49"/>
    <mergeCell ref="B55:C55"/>
    <mergeCell ref="D55:E55"/>
    <mergeCell ref="F55:G55"/>
    <mergeCell ref="H55:I55"/>
    <mergeCell ref="J55:K55"/>
  </mergeCells>
  <hyperlinks>
    <hyperlink ref="A47" r:id="rId1" xr:uid="{EA5F46CD-869C-473D-917F-F8EFB6D14D11}"/>
    <hyperlink ref="A109" r:id="rId2" xr:uid="{4D14439D-0246-40AF-9667-E94CBCBD46C6}"/>
  </hyperlinks>
  <pageMargins left="0.7" right="0.7" top="0.75" bottom="0.75" header="0.3" footer="0.3"/>
  <pageSetup paperSize="9" scale="28"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2090b57c-2e4d-4ed9-b313-510fc704fe7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2022-10-26T14:59:36Z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