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
    </mc:Choice>
  </mc:AlternateContent>
  <xr:revisionPtr revIDLastSave="0" documentId="13_ncr:1_{B2983D05-D8D5-497B-B7CD-1D0C233866E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Notes!$A$1:$M$135</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U28" i="22" l="1"/>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<sst xmlns="http://schemas.openxmlformats.org/spreadsheetml/2006/main" count="644" uniqueCount="607">
  <si>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</si>
  <si>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</si>
  <si>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</si>
  <si>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</si>
  <si>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</si>
  <si>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</si>
  <si>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</si>
  <si>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</si>
  <si>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</si>
  <si>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</si>
  <si>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</si>
  <si>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</si>
  <si>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</si>
  <si>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</si>
  <si>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</si>
  <si>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</si>
  <si>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</si>
  <si>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</si>
  <si>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</si>
  <si>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</si>
  <si>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</si>
  <si>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</si>
  <si>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</si>
  <si>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</si>
  <si>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</si>
  <si>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</si>
  <si>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</si>
  <si>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</si>
  <si>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</si>
  <si>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</si>
  <si>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</si>
  <si>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</si>
  <si>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</si>
  <si>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</si>
  <si>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</si>
  <si>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</si>
  <si>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</si>
  <si>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</si>
  <si>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</si>
  <si>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</si>
  <si>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</si>
  <si>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</si>
  <si>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</si>
  <si>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</si>
  <si>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</si>
  <si>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</si>
  <si>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</si>
  <si>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</si>
  <si>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</si>
  <si>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</si>
  <si>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</si>
  <si>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</si>
  <si>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</si>
  <si>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</si>
  <si>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</si>
  <si>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</si>
  <si>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</si>
  <si>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</si>
  <si>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</si>
  <si>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</si>
  <si>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</si>
  <si>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</si>
  <si>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</si>
  <si>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</si>
  <si>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</si>
  <si>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</si>
  <si>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</si>
  <si>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</si>
  <si>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</si>
  <si>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</si>
  <si>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</si>
  <si>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</si>
  <si>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</si>
  <si>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</si>
  <si>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</si>
  <si>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</si>
  <si>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</si>
  <si>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</si>
  <si>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</si>
  <si>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</si>
  <si>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</si>
  <si>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</si>
  <si>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</si>
  <si>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</si>
  <si>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</si>
  <si>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</si>
  <si>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</si>
  <si>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</si>
  <si>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</si>
  <si>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</si>
  <si>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</si>
  <si>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</si>
  <si>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</si>
  <si>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</si>
  <si>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</si>
  <si>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</si>
  <si>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</si>
  <si>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</si>
  <si>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</si>
  <si>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</si>
  <si>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</si>
  <si>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</si>
  <si>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</si>
  <si>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</si>
  <si>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</si>
  <si>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</si>
  <si>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</si>
  <si>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</si>
  <si>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</si>
  <si>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</si>
  <si>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</si>
  <si>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</si>
  <si>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</si>
  <si>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</si>
  <si>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</si>
  <si>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</si>
  <si>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</si>
  <si>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</si>
  <si>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</si>
  <si>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</si>
  <si>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</si>
  <si>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</si>
  <si>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</si>
  <si>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</si>
  <si>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</si>
  <si>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</si>
  <si>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</si>
  <si>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</si>
  <si>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</si>
  <si>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</si>
  <si>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</si>
  <si>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</si>
  <si>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</si>
  <si>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</si>
  <si>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</si>
  <si>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</si>
  <si>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</si>
  <si>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</si>
  <si>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</si>
  <si>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</si>
  <si>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</si>
  <si>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</si>
  <si>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</si>
  <si>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</si>
  <si>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</si>
  <si>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</si>
  <si>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</si>
  <si>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</si>
  <si>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</si>
  <si>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</si>
  <si>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</si>
  <si>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</si>
  <si>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</si>
  <si>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</si>
  <si>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</si>
  <si>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</si>
  <si>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</si>
  <si>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</si>
  <si>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</si>
  <si>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</si>
  <si>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</si>
  <si>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</si>
  <si>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</si>
  <si>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</si>
  <si>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</si>
  <si>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</si>
  <si>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</si>
  <si>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</si>
  <si>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</si>
  <si>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</si>
  <si>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</si>
  <si>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</si>
  <si>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</si>
  <si>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</si>
  <si>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</si>
  <si>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</si>
  <si>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</si>
  <si>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</si>
  <si>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</si>
  <si>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</si>
  <si>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</si>
  <si>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</si>
  <si>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</si>
  <si>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</si>
  <si>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</si>
  <si>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</si>
  <si>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</si>
  <si>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</si>
  <si>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</si>
  <si>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</si>
  <si>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</si>
  <si>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</si>
  <si>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</si>
  <si>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</si>
  <si>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</si>
  <si>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</si>
  <si>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</si>
  <si>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</si>
  <si>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</si>
  <si>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</si>
  <si>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</si>
  <si>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</si>
  <si>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</si>
  <si>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</si>
  <si>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</si>
  <si>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</si>
  <si>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</si>
  <si>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</si>
  <si>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</si>
  <si>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</si>
  <si>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</si>
  <si>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</si>
  <si>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</si>
  <si>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</si>
  <si>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</si>
  <si>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</si>
  <si>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</si>
  <si>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</si>
  <si>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</si>
  <si>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</si>
  <si>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</si>
  <si>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</si>
  <si>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</si>
  <si>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</si>
  <si>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</si>
  <si>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</si>
  <si>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</si>
  <si>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</si>
  <si>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</si>
  <si>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</si>
  <si>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</si>
  <si>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</si>
  <si>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</si>
  <si>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</si>
  <si>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</si>
  <si>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</si>
  <si>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</si>
  <si>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</si>
  <si>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</si>
  <si>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</si>
  <si>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</si>
  <si>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</si>
  <si>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</si>
  <si>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</si>
  <si>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</si>
  <si>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</si>
  <si>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</si>
  <si>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</si>
  <si>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</si>
  <si>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</si>
  <si>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</si>
  <si>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</si>
  <si>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</si>
  <si>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</si>
  <si>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</si>
  <si>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</si>
  <si>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</si>
  <si>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</si>
  <si>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</si>
  <si>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</si>
  <si>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</si>
  <si>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</si>
  <si>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</si>
  <si>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</si>
  <si>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</si>
  <si>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</si>
  <si>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</si>
  <si>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</si>
  <si>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</si>
  <si>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</si>
  <si>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</si>
  <si>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</si>
  <si>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</si>
  <si>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</si>
  <si>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</si>
  <si>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</si>
  <si>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</si>
  <si>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</si>
  <si>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</si>
  <si>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</si>
  <si>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</si>
  <si>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</si>
  <si>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</si>
  <si>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</si>
  <si>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</si>
  <si>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</si>
  <si>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</si>
  <si>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</si>
  <si>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</si>
  <si>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</si>
  <si>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</si>
  <si>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</si>
  <si>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</si>
  <si>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</si>
  <si>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</si>
  <si>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</si>
  <si>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</si>
  <si>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</si>
  <si>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</si>
  <si>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</si>
  <si>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</si>
  <si>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</si>
  <si>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</si>
  <si>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</si>
  <si>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</si>
  <si>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</si>
  <si>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</si>
  <si>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</si>
  <si>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</si>
  <si>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</si>
  <si>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</si>
  <si>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</si>
  <si>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</si>
  <si>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</si>
  <si>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</si>
  <si>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</si>
  <si>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</si>
  <si>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</si>
  <si>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</si>
  <si>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</si>
  <si>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</si>
  <si>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</si>
  <si>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</si>
  <si>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</si>
  <si>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</si>
  <si>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</si>
  <si>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</si>
  <si>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</si>
  <si>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</si>
  <si>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</si>
  <si>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</si>
  <si>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</si>
  <si>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</si>
  <si>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</si>
  <si>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</si>
  <si>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</si>
  <si>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</si>
  <si>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</si>
  <si>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</si>
  <si>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</si>
  <si>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</si>
  <si>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</si>
  <si>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</si>
  <si>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</si>
  <si>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</si>
  <si>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</si>
  <si>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</si>
  <si>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</si>
  <si>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</si>
  <si>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</si>
  <si>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</si>
  <si>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</si>
  <si>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</si>
  <si>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</si>
  <si>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</si>
  <si>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</si>
  <si>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</si>
  <si>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</si>
  <si>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</si>
  <si>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</si>
  <si>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</si>
  <si>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</si>
  <si>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</si>
  <si>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</si>
  <si>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</si>
  <si>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</si>
  <si>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</si>
  <si>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</si>
  <si>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</si>
  <si>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</si>
  <si>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</si>
  <si>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</si>
  <si>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</si>
  <si>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</si>
  <si>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</si>
  <si>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</si>
  <si>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</si>
  <si>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</si>
  <si>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</si>
  <si>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</si>
  <si>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</si>
  <si>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</si>
  <si>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</si>
  <si>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</si>
  <si>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</si>
  <si>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</si>
  <si>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</si>
  <si>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</si>
  <si>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</si>
  <si>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</si>
  <si>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</si>
  <si>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</si>
  <si>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</si>
  <si>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</si>
  <si>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</si>
  <si>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</si>
  <si>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</si>
  <si>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</si>
  <si>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</si>
  <si>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</si>
  <si>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</si>
  <si>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</si>
  <si>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</si>
  <si>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</si>
  <si>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</si>
  <si>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</si>
  <si>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</si>
  <si>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</si>
  <si>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</si>
  <si>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</si>
  <si>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</si>
  <si>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</si>
  <si>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</si>
  <si>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</si>
  <si>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</si>
  <si>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</si>
  <si>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</si>
  <si>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</si>
  <si>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</si>
  <si>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</si>
  <si>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</si>
  <si>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</si>
  <si>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</si>
  <si>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</si>
  <si>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</si>
  <si>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</si>
  <si>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</si>
  <si>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</si>
  <si>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</si>
  <si>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</si>
  <si>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</si>
  <si>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</si>
  <si>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</si>
  <si>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</si>
  <si>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</si>
  <si>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</si>
  <si>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</si>
  <si>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</si>
  <si>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</si>
  <si>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</si>
  <si>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</si>
  <si>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</si>
  <si>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</si>
  <si>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</si>
  <si>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</si>
  <si>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</si>
  <si>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</si>
  <si>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</si>
  <si>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</si>
  <si>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</si>
  <si>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</si>
  <si>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</si>
  <si>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</si>
  <si>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</si>
  <si>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</si>
  <si>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</si>
  <si>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</si>
  <si>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</si>
  <si>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</si>
  <si>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</si>
  <si>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</si>
  <si>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</si>
  <si>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</si>
  <si>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</si>
  <si>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</si>
  <si>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</si>
  <si>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</si>
  <si>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</si>
  <si>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</si>
  <si>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</si>
  <si>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</si>
  <si>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</si>
  <si>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</si>
  <si>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</si>
  <si>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</si>
  <si>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</si>
  <si>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</si>
  <si>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</si>
  <si>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</si>
  <si>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</si>
  <si>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</si>
  <si>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</si>
  <si>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</si>
  <si>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</si>
  <si>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</si>
  <si>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</si>
  <si>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</si>
  <si>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</si>
  <si>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</si>
  <si>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</si>
  <si>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</si>
  <si>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</si>
  <si>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</si>
  <si>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</si>
  <si>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</si>
  <si>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</si>
  <si>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</si>
  <si>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</si>
  <si>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</si>
  <si>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</si>
  <si>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</si>
  <si>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</si>
  <si>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</si>
  <si>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</si>
  <si>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</si>
  <si>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</si>
  <si>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</si>
  <si>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</si>
  <si>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</si>
  <si>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</si>
  <si>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</si>
  <si>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</si>
  <si>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</si>
  <si>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</si>
  <si>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</si>
  <si>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</si>
  <si>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</si>
  <si>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</si>
  <si>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</si>
  <si>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</si>
  <si>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</si>
  <si>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</si>
  <si>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</si>
  <si>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</si>
  <si>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</si>
  <si>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</si>
  <si>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</si>
  <si>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</si>
  <si>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</si>
  <si>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</si>
  <si>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</si>
  <si>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</si>
  <si>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</si>
  <si>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</si>
  <si>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</si>
  <si>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</si>
  <si>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</si>
  <si>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</si>
  <si>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</si>
  <si>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</si>
  <si>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</si>
  <si>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</si>
  <si>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</si>
  <si>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</si>
  <si>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</si>
  <si>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</si>
  <si>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</si>
  <si>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</si>
  <si>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</si>
  <si>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</si>
  <si>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</si>
  <si>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</si>
  <si>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</si>
  <si>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</si>
  <si>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</si>
  <si>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</si>
  <si>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</si>
  <si>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</si>
  <si>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</si>
  <si>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</si>
  <si>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</si>
  <si>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</si>
  <si>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</si>
  <si>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</si>
  <si>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</si>
  <si>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</si>
  <si>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</si>
  <si>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</si>
  <si>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</si>
  <si>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</si>
  <si>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</si>
  <si>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</si>
  <si>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</si>
  <si>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</si>
  <si>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</si>
  <si>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</si>
  <si>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</si>
  <si>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</si>
  <si>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</si>
  <si>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</si>
  <si>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</si>
  <si>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</si>
  <si>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</si>
  <si>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</si>
  <si>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</si>
  <si>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</si>
  <si>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</si>
  <si>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</si>
  <si>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</si>
  <si>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</si>
  <si>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</si>
  <si>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</si>
  <si>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</si>
  <si>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</si>
  <si>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</si>
  <si>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 xml:space="preserve">balance as at 31.12.2023  </t>
  </si>
  <si>
    <t>for the period 01.01.2023 to 31.12.2023</t>
  </si>
  <si>
    <t>NOTES TO FINANCIAL STATEMENTS - TFI
(drawn up for quarterly reporting periods)
Name of the issuer:   ERICSSON NIKOLA TESLA D.D.
Personal identification number (OIB):   84214771175
Reporting period: Q4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</si>
  <si>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31.12.2023</t>
  </si>
  <si>
    <t>31.12.2022</t>
  </si>
  <si>
    <t>3600</t>
  </si>
  <si>
    <t>The average number of employees during the reporting period is 3565 (Q4 2022: 3503). The Group does not categorise employees.</t>
  </si>
  <si>
    <t>As at 1 January 2022</t>
  </si>
  <si>
    <t>As at 31 December 2022</t>
  </si>
  <si>
    <t>As at 1 January 2023</t>
  </si>
  <si>
    <t>As at 31 December 2023</t>
  </si>
  <si>
    <t>Provision for deferred tax is calculated annualy, at balance sheet date 31 December. Movement in deferred tax balances during reporting period were as folows: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</si>
</sst>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numFmt numFmtId="165" formatCode="00"/>
    <numFmt numFmtId="166" formatCode="&quot;$&quot;#,##0.00_);[Red]\(&quot;$&quot;#,##0.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b/>
      <sz val="11"/>
      <name val="Arial"/>
      <family val="2"/>
    </font>
    <font>
      <sz val="10"/>
      <name val="Arial"/>
      <charset val="238"/>
    </font>
    <font>
      <sz val="8"/>
      <name val="Arial"/>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2" fillId="16" borderId="0"/>
    <xf numFmtId="0" fontId="61"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2" fillId="29" borderId="0" applyNumberFormat="0" applyBorder="0" applyAlignment="0" applyProtection="0"/>
    <xf numFmtId="0" fontId="62" fillId="37" borderId="0" applyNumberFormat="0" applyBorder="0" applyAlignment="0" applyProtection="0"/>
    <xf numFmtId="0" fontId="61" fillId="30" borderId="0" applyNumberFormat="0" applyBorder="0" applyAlignment="0" applyProtection="0"/>
    <xf numFmtId="0" fontId="61" fillId="2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1" fillId="43" borderId="0" applyNumberFormat="0" applyBorder="0" applyAlignment="0" applyProtection="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7" fillId="0" borderId="57" applyNumberFormat="0" applyFill="0" applyAlignment="0" applyProtection="0"/>
    <xf numFmtId="0" fontId="68" fillId="0" borderId="58" applyNumberFormat="0" applyFill="0" applyAlignment="0" applyProtection="0"/>
    <xf numFmtId="0" fontId="69" fillId="0" borderId="59" applyNumberFormat="0" applyFill="0" applyAlignment="0" applyProtection="0"/>
    <xf numFmtId="0" fontId="69" fillId="0" borderId="0" applyNumberFormat="0" applyFill="0" applyBorder="0" applyAlignment="0" applyProtection="0"/>
    <xf numFmtId="0" fontId="70" fillId="42" borderId="55" applyNumberFormat="0" applyAlignment="0" applyProtection="0"/>
    <xf numFmtId="0" fontId="71" fillId="0" borderId="60" applyNumberFormat="0" applyFill="0" applyAlignment="0" applyProtection="0"/>
    <xf numFmtId="0" fontId="71" fillId="42" borderId="0" applyNumberFormat="0" applyBorder="0" applyAlignment="0" applyProtection="0"/>
    <xf numFmtId="0" fontId="71" fillId="42" borderId="0" applyNumberFormat="0" applyBorder="0" applyAlignment="0" applyProtection="0"/>
    <xf numFmtId="0" fontId="5" fillId="16" borderId="0"/>
    <xf numFmtId="0" fontId="53" fillId="16" borderId="0"/>
    <xf numFmtId="0" fontId="53" fillId="41" borderId="55" applyNumberFormat="0" applyFont="0" applyAlignment="0" applyProtection="0"/>
    <xf numFmtId="0" fontId="72" fillId="44" borderId="61" applyNumberFormat="0" applyAlignment="0" applyProtection="0"/>
    <xf numFmtId="9" fontId="4" fillId="0" borderId="0" applyFont="0" applyFill="0" applyBorder="0" applyAlignment="0" applyProtection="0"/>
    <xf numFmtId="4" fontId="53" fillId="48" borderId="55" applyNumberFormat="0" applyProtection="0">
      <alignment vertical="center"/>
    </xf>
    <xf numFmtId="4" fontId="53" fillId="48" borderId="55" applyNumberFormat="0" applyProtection="0">
      <alignment vertical="center"/>
    </xf>
    <xf numFmtId="4" fontId="75" fillId="49" borderId="55" applyNumberFormat="0" applyProtection="0">
      <alignment vertical="center"/>
    </xf>
    <xf numFmtId="4" fontId="53" fillId="49" borderId="55" applyNumberFormat="0" applyProtection="0">
      <alignment horizontal="left" vertical="center" indent="1"/>
    </xf>
    <xf numFmtId="4" fontId="53" fillId="49" borderId="55" applyNumberFormat="0" applyProtection="0">
      <alignment horizontal="left" vertical="center" indent="1"/>
    </xf>
    <xf numFmtId="0" fontId="58" fillId="48" borderId="62" applyNumberFormat="0" applyProtection="0">
      <alignment horizontal="left" vertical="top" indent="1"/>
    </xf>
    <xf numFmtId="4" fontId="53" fillId="50" borderId="55" applyNumberFormat="0" applyProtection="0">
      <alignment horizontal="left" vertical="center" indent="1"/>
    </xf>
    <xf numFmtId="4" fontId="53" fillId="50" borderId="55" applyNumberFormat="0" applyProtection="0">
      <alignment horizontal="left" vertical="center" indent="1"/>
    </xf>
    <xf numFmtId="4" fontId="53" fillId="50" borderId="55" applyNumberFormat="0" applyProtection="0">
      <alignment horizontal="left" vertical="center" indent="1"/>
    </xf>
    <xf numFmtId="4" fontId="53" fillId="51" borderId="55" applyNumberFormat="0" applyProtection="0">
      <alignment horizontal="right" vertical="center"/>
    </xf>
    <xf numFmtId="4" fontId="53" fillId="51" borderId="55" applyNumberFormat="0" applyProtection="0">
      <alignment horizontal="right" vertical="center"/>
    </xf>
    <xf numFmtId="4" fontId="53" fillId="52" borderId="55" applyNumberFormat="0" applyProtection="0">
      <alignment horizontal="right" vertical="center"/>
    </xf>
    <xf numFmtId="4" fontId="53" fillId="52" borderId="55" applyNumberFormat="0" applyProtection="0">
      <alignment horizontal="right" vertical="center"/>
    </xf>
    <xf numFmtId="4" fontId="53" fillId="53" borderId="63" applyNumberFormat="0" applyProtection="0">
      <alignment horizontal="right" vertical="center"/>
    </xf>
    <xf numFmtId="4" fontId="53" fillId="53" borderId="63" applyNumberFormat="0" applyProtection="0">
      <alignment horizontal="right" vertical="center"/>
    </xf>
    <xf numFmtId="4" fontId="53" fillId="23" borderId="55" applyNumberFormat="0" applyProtection="0">
      <alignment horizontal="right" vertical="center"/>
    </xf>
    <xf numFmtId="4" fontId="53" fillId="23" borderId="55" applyNumberFormat="0" applyProtection="0">
      <alignment horizontal="right" vertical="center"/>
    </xf>
    <xf numFmtId="4" fontId="53" fillId="54" borderId="55" applyNumberFormat="0" applyProtection="0">
      <alignment horizontal="right" vertical="center"/>
    </xf>
    <xf numFmtId="4" fontId="53" fillId="54" borderId="55" applyNumberFormat="0" applyProtection="0">
      <alignment horizontal="right" vertical="center"/>
    </xf>
    <xf numFmtId="4" fontId="53" fillId="55" borderId="55" applyNumberFormat="0" applyProtection="0">
      <alignment horizontal="right" vertical="center"/>
    </xf>
    <xf numFmtId="4" fontId="53" fillId="55" borderId="55" applyNumberFormat="0" applyProtection="0">
      <alignment horizontal="right" vertical="center"/>
    </xf>
    <xf numFmtId="4" fontId="53" fillId="21" borderId="55" applyNumberFormat="0" applyProtection="0">
      <alignment horizontal="right" vertical="center"/>
    </xf>
    <xf numFmtId="4" fontId="53" fillId="21" borderId="55" applyNumberFormat="0" applyProtection="0">
      <alignment horizontal="right" vertical="center"/>
    </xf>
    <xf numFmtId="4" fontId="53" fillId="18" borderId="55" applyNumberFormat="0" applyProtection="0">
      <alignment horizontal="right" vertical="center"/>
    </xf>
    <xf numFmtId="4" fontId="53" fillId="18" borderId="55" applyNumberFormat="0" applyProtection="0">
      <alignment horizontal="right" vertical="center"/>
    </xf>
    <xf numFmtId="4" fontId="53" fillId="56" borderId="55" applyNumberFormat="0" applyProtection="0">
      <alignment horizontal="right" vertical="center"/>
    </xf>
    <xf numFmtId="4" fontId="53" fillId="56" borderId="55" applyNumberFormat="0" applyProtection="0">
      <alignment horizontal="right" vertical="center"/>
    </xf>
    <xf numFmtId="4" fontId="53" fillId="57" borderId="63" applyNumberFormat="0" applyProtection="0">
      <alignment horizontal="left" vertical="center" indent="1"/>
    </xf>
    <xf numFmtId="4" fontId="53" fillId="57" borderId="63" applyNumberFormat="0" applyProtection="0">
      <alignment horizontal="left" vertical="center" indent="1"/>
    </xf>
    <xf numFmtId="4" fontId="57" fillId="22" borderId="63" applyNumberFormat="0" applyProtection="0">
      <alignment horizontal="left" vertical="center" indent="1"/>
    </xf>
    <xf numFmtId="4" fontId="57" fillId="22" borderId="63" applyNumberFormat="0" applyProtection="0">
      <alignment horizontal="left" vertical="center" indent="1"/>
    </xf>
    <xf numFmtId="4" fontId="53" fillId="17" borderId="55" applyNumberFormat="0" applyProtection="0">
      <alignment horizontal="right" vertical="center"/>
    </xf>
    <xf numFmtId="4" fontId="53" fillId="17" borderId="55" applyNumberFormat="0" applyProtection="0">
      <alignment horizontal="right" vertical="center"/>
    </xf>
    <xf numFmtId="4" fontId="53" fillId="19" borderId="63" applyNumberFormat="0" applyProtection="0">
      <alignment horizontal="left" vertical="center" indent="1"/>
    </xf>
    <xf numFmtId="4" fontId="53" fillId="19" borderId="63" applyNumberFormat="0" applyProtection="0">
      <alignment horizontal="left" vertical="center" indent="1"/>
    </xf>
    <xf numFmtId="4" fontId="53" fillId="17" borderId="63" applyNumberFormat="0" applyProtection="0">
      <alignment horizontal="left" vertical="center" indent="1"/>
    </xf>
    <xf numFmtId="4" fontId="53" fillId="17" borderId="63" applyNumberFormat="0" applyProtection="0">
      <alignment horizontal="left" vertical="center" indent="1"/>
    </xf>
    <xf numFmtId="0" fontId="53" fillId="20" borderId="55" applyNumberFormat="0" applyProtection="0">
      <alignment horizontal="left" vertical="center" indent="1"/>
    </xf>
    <xf numFmtId="0" fontId="53" fillId="20" borderId="55" applyNumberFormat="0" applyProtection="0">
      <alignment horizontal="left" vertical="center" indent="1"/>
    </xf>
    <xf numFmtId="0" fontId="53" fillId="22" borderId="62" applyNumberFormat="0" applyProtection="0">
      <alignment horizontal="left" vertical="top" indent="1"/>
    </xf>
    <xf numFmtId="0" fontId="53" fillId="58" borderId="55" applyNumberFormat="0" applyProtection="0">
      <alignment horizontal="left" vertical="center" indent="1"/>
    </xf>
    <xf numFmtId="0" fontId="53" fillId="58" borderId="55" applyNumberFormat="0" applyProtection="0">
      <alignment horizontal="left" vertical="center" indent="1"/>
    </xf>
    <xf numFmtId="0" fontId="53" fillId="17" borderId="62" applyNumberFormat="0" applyProtection="0">
      <alignment horizontal="left" vertical="top" indent="1"/>
    </xf>
    <xf numFmtId="0" fontId="53" fillId="59" borderId="55" applyNumberFormat="0" applyProtection="0">
      <alignment horizontal="left" vertical="center" indent="1"/>
    </xf>
    <xf numFmtId="0" fontId="53" fillId="59" borderId="55" applyNumberFormat="0" applyProtection="0">
      <alignment horizontal="left" vertical="center" indent="1"/>
    </xf>
    <xf numFmtId="0" fontId="53" fillId="59" borderId="62" applyNumberFormat="0" applyProtection="0">
      <alignment horizontal="left" vertical="top" indent="1"/>
    </xf>
    <xf numFmtId="0" fontId="53" fillId="19" borderId="55" applyNumberFormat="0" applyProtection="0">
      <alignment horizontal="left" vertical="center" indent="1"/>
    </xf>
    <xf numFmtId="0" fontId="53" fillId="19" borderId="55" applyNumberFormat="0" applyProtection="0">
      <alignment horizontal="left" vertical="center" indent="1"/>
    </xf>
    <xf numFmtId="0" fontId="53" fillId="19" borderId="62" applyNumberFormat="0" applyProtection="0">
      <alignment horizontal="left" vertical="top" indent="1"/>
    </xf>
    <xf numFmtId="0" fontId="53" fillId="60" borderId="64" applyNumberFormat="0">
      <protection locked="0"/>
    </xf>
    <xf numFmtId="0" fontId="55" fillId="22" borderId="65" applyBorder="0"/>
    <xf numFmtId="4" fontId="56" fillId="61" borderId="62" applyNumberFormat="0" applyProtection="0">
      <alignment vertical="center"/>
    </xf>
    <xf numFmtId="4" fontId="75" fillId="62" borderId="41" applyNumberFormat="0" applyProtection="0">
      <alignment vertical="center"/>
    </xf>
    <xf numFmtId="4" fontId="56" fillId="20" borderId="62" applyNumberFormat="0" applyProtection="0">
      <alignment horizontal="left" vertical="center" indent="1"/>
    </xf>
    <xf numFmtId="0" fontId="56" fillId="61" borderId="62" applyNumberFormat="0" applyProtection="0">
      <alignment horizontal="left" vertical="top" indent="1"/>
    </xf>
    <xf numFmtId="4" fontId="53" fillId="0" borderId="55" applyNumberFormat="0" applyProtection="0">
      <alignment horizontal="right" vertical="center"/>
    </xf>
    <xf numFmtId="4" fontId="53" fillId="0" borderId="55" applyNumberFormat="0" applyProtection="0">
      <alignment horizontal="right" vertical="center"/>
    </xf>
    <xf numFmtId="4" fontId="53" fillId="0" borderId="55" applyNumberFormat="0" applyProtection="0">
      <alignment horizontal="right" vertical="center"/>
    </xf>
    <xf numFmtId="4" fontId="75" fillId="63" borderId="55" applyNumberFormat="0" applyProtection="0">
      <alignment horizontal="right" vertical="center"/>
    </xf>
    <xf numFmtId="4" fontId="53" fillId="50" borderId="55" applyNumberFormat="0" applyProtection="0">
      <alignment horizontal="left" vertical="center" indent="1"/>
    </xf>
    <xf numFmtId="4" fontId="53" fillId="50" borderId="55" applyNumberFormat="0" applyProtection="0">
      <alignment horizontal="left" vertical="center" indent="1"/>
    </xf>
    <xf numFmtId="4" fontId="53" fillId="50" borderId="55" applyNumberFormat="0" applyProtection="0">
      <alignment horizontal="left" vertical="center" indent="1"/>
    </xf>
    <xf numFmtId="0" fontId="56" fillId="17" borderId="62" applyNumberFormat="0" applyProtection="0">
      <alignment horizontal="left" vertical="top" indent="1"/>
    </xf>
    <xf numFmtId="4" fontId="59" fillId="64" borderId="63" applyNumberFormat="0" applyProtection="0">
      <alignment horizontal="left" vertical="center" indent="1"/>
    </xf>
    <xf numFmtId="0" fontId="53" fillId="65" borderId="41"/>
    <xf numFmtId="0" fontId="53" fillId="65" borderId="41"/>
    <xf numFmtId="4" fontId="60" fillId="60" borderId="55" applyNumberFormat="0" applyProtection="0">
      <alignment horizontal="right" vertical="center"/>
    </xf>
    <xf numFmtId="0" fontId="73" fillId="0" borderId="0" applyNumberFormat="0" applyFill="0" applyBorder="0" applyAlignment="0" applyProtection="0"/>
    <xf numFmtId="0" fontId="4" fillId="0" borderId="0" applyNumberFormat="0" applyFill="0" applyBorder="0" applyAlignment="0" applyProtection="0"/>
    <xf numFmtId="0" fontId="66" fillId="0" borderId="66" applyNumberFormat="0" applyFill="0" applyAlignment="0" applyProtection="0"/>
    <xf numFmtId="0" fontId="74" fillId="0" borderId="0" applyNumberFormat="0" applyFill="0" applyBorder="0" applyAlignment="0" applyProtection="0"/>
    <xf numFmtId="0" fontId="76" fillId="0" borderId="0"/>
    <xf numFmtId="0" fontId="57" fillId="0" borderId="0"/>
    <xf numFmtId="0" fontId="1" fillId="0"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0" borderId="59" applyNumberFormat="0" applyFill="0" applyAlignment="0" applyProtection="0"/>
    <xf numFmtId="0" fontId="69" fillId="0" borderId="0" applyNumberFormat="0" applyFill="0" applyBorder="0" applyAlignment="0" applyProtection="0"/>
    <xf numFmtId="0" fontId="70" fillId="42" borderId="55" applyNumberFormat="0" applyAlignment="0" applyProtection="0"/>
    <xf numFmtId="0" fontId="71" fillId="0" borderId="60" applyNumberFormat="0" applyFill="0" applyAlignment="0" applyProtection="0"/>
    <xf numFmtId="0" fontId="53" fillId="41" borderId="55" applyNumberFormat="0" applyFont="0" applyAlignment="0" applyProtection="0"/>
    <xf numFmtId="0" fontId="72" fillId="44" borderId="61" applyNumberFormat="0" applyAlignment="0" applyProtection="0"/>
    <xf numFmtId="0" fontId="61" fillId="24" borderId="0" applyNumberFormat="0" applyBorder="0" applyAlignment="0" applyProtection="0"/>
    <xf numFmtId="0" fontId="66" fillId="0" borderId="66" applyNumberFormat="0" applyFill="0" applyAlignment="0" applyProtection="0"/>
    <xf numFmtId="0" fontId="74" fillId="0" borderId="0" applyNumberFormat="0" applyFill="0" applyBorder="0" applyAlignment="0" applyProtection="0"/>
    <xf numFmtId="0" fontId="53" fillId="16" borderId="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27"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9" fontId="57" fillId="0" borderId="0" applyFont="0" applyFill="0" applyBorder="0" applyAlignment="0" applyProtection="0"/>
    <xf numFmtId="0" fontId="53" fillId="16" borderId="0"/>
    <xf numFmtId="0" fontId="51" fillId="0" borderId="0"/>
    <xf numFmtId="0" fontId="9" fillId="0" borderId="0">
      <alignment vertical="top"/>
    </xf>
    <xf numFmtId="0" fontId="61" fillId="24" borderId="0" applyNumberFormat="0" applyBorder="0" applyAlignment="0" applyProtection="0"/>
    <xf numFmtId="0" fontId="4" fillId="0" borderId="0"/>
    <xf numFmtId="0" fontId="1" fillId="0" borderId="0"/>
    <xf numFmtId="0" fontId="52" fillId="16" borderId="0"/>
    <xf numFmtId="0" fontId="4" fillId="0"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2" fillId="34" borderId="0" applyNumberFormat="0" applyBorder="0" applyAlignment="0" applyProtection="0"/>
    <xf numFmtId="0" fontId="67" fillId="0" borderId="57" applyNumberFormat="0" applyFill="0" applyAlignment="0" applyProtection="0"/>
    <xf numFmtId="0" fontId="68" fillId="0" borderId="58" applyNumberFormat="0" applyFill="0" applyAlignment="0" applyProtection="0"/>
    <xf numFmtId="0" fontId="69" fillId="0" borderId="59" applyNumberFormat="0" applyFill="0" applyAlignment="0" applyProtection="0"/>
    <xf numFmtId="0" fontId="69" fillId="0" borderId="0" applyNumberFormat="0" applyFill="0" applyBorder="0" applyAlignment="0" applyProtection="0"/>
    <xf numFmtId="0" fontId="70" fillId="42" borderId="55" applyNumberFormat="0" applyAlignment="0" applyProtection="0"/>
    <xf numFmtId="0" fontId="71" fillId="0" borderId="60" applyNumberFormat="0" applyFill="0" applyAlignment="0" applyProtection="0"/>
    <xf numFmtId="0" fontId="71" fillId="42" borderId="0" applyNumberFormat="0" applyBorder="0" applyAlignment="0" applyProtection="0"/>
    <xf numFmtId="0" fontId="53" fillId="41" borderId="55" applyNumberFormat="0" applyFont="0" applyAlignment="0" applyProtection="0"/>
    <xf numFmtId="0" fontId="72" fillId="44" borderId="61" applyNumberFormat="0" applyAlignment="0" applyProtection="0"/>
    <xf numFmtId="0" fontId="66" fillId="0" borderId="66" applyNumberFormat="0" applyFill="0" applyAlignment="0" applyProtection="0"/>
    <xf numFmtId="0" fontId="74"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0" fontId="5" fillId="16" borderId="0"/>
    <xf numFmtId="4" fontId="57" fillId="22" borderId="63" applyNumberFormat="0" applyProtection="0">
      <alignment horizontal="left" vertical="center" indent="1"/>
    </xf>
    <xf numFmtId="0" fontId="4" fillId="0" borderId="0">
      <alignment vertical="top"/>
    </xf>
    <xf numFmtId="0" fontId="95" fillId="0" borderId="0"/>
    <xf numFmtId="0" fontId="90" fillId="0" borderId="0">
      <alignment vertical="top"/>
    </xf>
    <xf numFmtId="0" fontId="25" fillId="0" borderId="0"/>
    <xf numFmtId="0" fontId="83" fillId="31" borderId="0" applyNumberFormat="0" applyBorder="0" applyAlignment="0" applyProtection="0"/>
    <xf numFmtId="0" fontId="84" fillId="67" borderId="67" applyNumberFormat="0" applyAlignment="0" applyProtection="0"/>
    <xf numFmtId="0" fontId="65" fillId="37" borderId="56" applyNumberFormat="0" applyAlignment="0" applyProtection="0"/>
    <xf numFmtId="43" fontId="57" fillId="0" borderId="0" applyFont="0" applyFill="0" applyBorder="0" applyAlignment="0" applyProtection="0"/>
    <xf numFmtId="43" fontId="1" fillId="0" borderId="0" applyFont="0" applyFill="0" applyBorder="0" applyAlignment="0" applyProtection="0"/>
    <xf numFmtId="0" fontId="85" fillId="0" borderId="0" applyNumberFormat="0" applyFill="0" applyBorder="0" applyAlignment="0" applyProtection="0"/>
    <xf numFmtId="0" fontId="71" fillId="68" borderId="0" applyNumberFormat="0" applyBorder="0" applyAlignment="0" applyProtection="0"/>
    <xf numFmtId="38" fontId="53" fillId="4" borderId="0" applyNumberFormat="0" applyBorder="0" applyAlignment="0" applyProtection="0"/>
    <xf numFmtId="0" fontId="77" fillId="69" borderId="68"/>
    <xf numFmtId="0" fontId="54" fillId="49" borderId="69">
      <alignment vertical="center" wrapText="1"/>
    </xf>
    <xf numFmtId="0" fontId="68" fillId="0" borderId="70" applyNumberFormat="0" applyFill="0" applyAlignment="0" applyProtection="0"/>
    <xf numFmtId="0" fontId="69" fillId="0" borderId="71" applyNumberFormat="0" applyFill="0" applyAlignment="0" applyProtection="0"/>
    <xf numFmtId="0" fontId="70" fillId="42" borderId="67" applyNumberFormat="0" applyAlignment="0" applyProtection="0"/>
    <xf numFmtId="10" fontId="53" fillId="62" borderId="41" applyNumberFormat="0" applyBorder="0" applyAlignment="0" applyProtection="0"/>
    <xf numFmtId="0" fontId="86" fillId="0" borderId="72" applyNumberFormat="0" applyFill="0" applyAlignment="0" applyProtection="0"/>
    <xf numFmtId="0" fontId="87" fillId="42" borderId="0" applyNumberFormat="0" applyBorder="0" applyAlignment="0" applyProtection="0"/>
    <xf numFmtId="167" fontId="78" fillId="0" borderId="0"/>
    <xf numFmtId="0" fontId="53" fillId="16" borderId="0"/>
    <xf numFmtId="0" fontId="53" fillId="16" borderId="0"/>
    <xf numFmtId="0" fontId="53" fillId="16" borderId="0"/>
    <xf numFmtId="0" fontId="53" fillId="16" borderId="0"/>
    <xf numFmtId="0" fontId="53" fillId="16" borderId="0"/>
    <xf numFmtId="0" fontId="53" fillId="16" borderId="0"/>
    <xf numFmtId="0" fontId="53" fillId="16" borderId="0"/>
    <xf numFmtId="0" fontId="5" fillId="16" borderId="0"/>
    <xf numFmtId="0" fontId="5" fillId="16" borderId="0"/>
    <xf numFmtId="0" fontId="5" fillId="16" borderId="0"/>
    <xf numFmtId="0" fontId="1" fillId="0" borderId="0"/>
    <xf numFmtId="0" fontId="5" fillId="16" borderId="0"/>
    <xf numFmtId="0" fontId="4" fillId="41" borderId="73" applyNumberFormat="0" applyFont="0" applyAlignment="0" applyProtection="0"/>
    <xf numFmtId="0" fontId="7" fillId="0" borderId="0"/>
    <xf numFmtId="0" fontId="72" fillId="67" borderId="61"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8" fillId="48" borderId="62" applyNumberFormat="0" applyProtection="0">
      <alignment vertical="center"/>
    </xf>
    <xf numFmtId="4" fontId="53" fillId="48" borderId="55" applyNumberFormat="0" applyProtection="0">
      <alignment vertical="center"/>
    </xf>
    <xf numFmtId="4" fontId="89" fillId="48" borderId="62" applyNumberFormat="0" applyProtection="0">
      <alignment vertical="center"/>
    </xf>
    <xf numFmtId="4" fontId="75" fillId="49" borderId="55" applyNumberFormat="0" applyProtection="0">
      <alignment vertical="center"/>
    </xf>
    <xf numFmtId="4" fontId="75" fillId="49" borderId="55" applyNumberFormat="0" applyProtection="0">
      <alignment vertical="center"/>
    </xf>
    <xf numFmtId="4" fontId="88" fillId="48" borderId="62" applyNumberFormat="0" applyProtection="0">
      <alignment horizontal="left" vertical="center" indent="1"/>
    </xf>
    <xf numFmtId="4" fontId="53" fillId="49" borderId="55" applyNumberFormat="0" applyProtection="0">
      <alignment horizontal="left" vertical="center" indent="1"/>
    </xf>
    <xf numFmtId="0" fontId="88" fillId="48" borderId="62" applyNumberFormat="0" applyProtection="0">
      <alignment horizontal="left" vertical="top" indent="1"/>
    </xf>
    <xf numFmtId="4" fontId="88" fillId="17" borderId="0" applyNumberFormat="0" applyProtection="0">
      <alignment horizontal="left" vertical="center" indent="1"/>
    </xf>
    <xf numFmtId="4" fontId="90" fillId="51" borderId="62" applyNumberFormat="0" applyProtection="0">
      <alignment horizontal="right" vertical="center"/>
    </xf>
    <xf numFmtId="4" fontId="53" fillId="51" borderId="55" applyNumberFormat="0" applyProtection="0">
      <alignment horizontal="right" vertical="center"/>
    </xf>
    <xf numFmtId="4" fontId="90" fillId="66" borderId="62" applyNumberFormat="0" applyProtection="0">
      <alignment horizontal="right" vertical="center"/>
    </xf>
    <xf numFmtId="4" fontId="53" fillId="52" borderId="55" applyNumberFormat="0" applyProtection="0">
      <alignment horizontal="right" vertical="center"/>
    </xf>
    <xf numFmtId="4" fontId="90" fillId="53" borderId="62" applyNumberFormat="0" applyProtection="0">
      <alignment horizontal="right" vertical="center"/>
    </xf>
    <xf numFmtId="4" fontId="53" fillId="53" borderId="63" applyNumberFormat="0" applyProtection="0">
      <alignment horizontal="right" vertical="center"/>
    </xf>
    <xf numFmtId="4" fontId="90" fillId="23" borderId="62" applyNumberFormat="0" applyProtection="0">
      <alignment horizontal="right" vertical="center"/>
    </xf>
    <xf numFmtId="4" fontId="53" fillId="23" borderId="55" applyNumberFormat="0" applyProtection="0">
      <alignment horizontal="right" vertical="center"/>
    </xf>
    <xf numFmtId="4" fontId="90" fillId="54" borderId="62" applyNumberFormat="0" applyProtection="0">
      <alignment horizontal="right" vertical="center"/>
    </xf>
    <xf numFmtId="4" fontId="53" fillId="54" borderId="55" applyNumberFormat="0" applyProtection="0">
      <alignment horizontal="right" vertical="center"/>
    </xf>
    <xf numFmtId="4" fontId="90" fillId="55" borderId="62" applyNumberFormat="0" applyProtection="0">
      <alignment horizontal="right" vertical="center"/>
    </xf>
    <xf numFmtId="4" fontId="53" fillId="55" borderId="55" applyNumberFormat="0" applyProtection="0">
      <alignment horizontal="right" vertical="center"/>
    </xf>
    <xf numFmtId="4" fontId="90" fillId="21" borderId="62" applyNumberFormat="0" applyProtection="0">
      <alignment horizontal="right" vertical="center"/>
    </xf>
    <xf numFmtId="4" fontId="53" fillId="21" borderId="55" applyNumberFormat="0" applyProtection="0">
      <alignment horizontal="right" vertical="center"/>
    </xf>
    <xf numFmtId="4" fontId="90" fillId="18" borderId="62" applyNumberFormat="0" applyProtection="0">
      <alignment horizontal="right" vertical="center"/>
    </xf>
    <xf numFmtId="4" fontId="53" fillId="18" borderId="55" applyNumberFormat="0" applyProtection="0">
      <alignment horizontal="right" vertical="center"/>
    </xf>
    <xf numFmtId="4" fontId="90" fillId="56" borderId="62" applyNumberFormat="0" applyProtection="0">
      <alignment horizontal="right" vertical="center"/>
    </xf>
    <xf numFmtId="4" fontId="53" fillId="56" borderId="55" applyNumberFormat="0" applyProtection="0">
      <alignment horizontal="right" vertical="center"/>
    </xf>
    <xf numFmtId="4" fontId="88" fillId="57" borderId="74" applyNumberFormat="0" applyProtection="0">
      <alignment horizontal="left" vertical="center" indent="1"/>
    </xf>
    <xf numFmtId="4" fontId="53" fillId="57" borderId="63" applyNumberFormat="0" applyProtection="0">
      <alignment horizontal="left" vertical="center" indent="1"/>
    </xf>
    <xf numFmtId="4" fontId="90" fillId="19" borderId="0" applyNumberFormat="0" applyProtection="0">
      <alignment horizontal="left" vertical="center" indent="1"/>
    </xf>
    <xf numFmtId="4" fontId="57" fillId="22" borderId="63" applyNumberFormat="0" applyProtection="0">
      <alignment horizontal="left" vertical="center" indent="1"/>
    </xf>
    <xf numFmtId="4" fontId="57" fillId="22" borderId="63" applyNumberFormat="0" applyProtection="0">
      <alignment horizontal="left" vertical="center" indent="1"/>
    </xf>
    <xf numFmtId="4" fontId="91" fillId="22" borderId="0" applyNumberFormat="0" applyProtection="0">
      <alignment horizontal="left" vertical="center" indent="1"/>
    </xf>
    <xf numFmtId="4" fontId="90" fillId="17" borderId="62" applyNumberFormat="0" applyProtection="0">
      <alignment horizontal="right" vertical="center"/>
    </xf>
    <xf numFmtId="4" fontId="53" fillId="17" borderId="55" applyNumberFormat="0" applyProtection="0">
      <alignment horizontal="right" vertical="center"/>
    </xf>
    <xf numFmtId="4" fontId="9" fillId="19" borderId="0" applyNumberFormat="0" applyProtection="0">
      <alignment horizontal="left" vertical="center" indent="1"/>
    </xf>
    <xf numFmtId="4" fontId="53" fillId="19" borderId="63" applyNumberFormat="0" applyProtection="0">
      <alignment horizontal="left" vertical="center" indent="1"/>
    </xf>
    <xf numFmtId="4" fontId="9" fillId="17" borderId="0" applyNumberFormat="0" applyProtection="0">
      <alignment horizontal="left" vertical="center" indent="1"/>
    </xf>
    <xf numFmtId="4" fontId="53" fillId="17" borderId="63" applyNumberFormat="0" applyProtection="0">
      <alignment horizontal="left" vertical="center" indent="1"/>
    </xf>
    <xf numFmtId="0" fontId="4" fillId="22" borderId="62" applyNumberFormat="0" applyProtection="0">
      <alignment horizontal="left" vertical="center" indent="1"/>
    </xf>
    <xf numFmtId="0" fontId="53" fillId="20" borderId="55" applyNumberFormat="0" applyProtection="0">
      <alignment horizontal="left" vertical="center" indent="1"/>
    </xf>
    <xf numFmtId="0" fontId="4" fillId="22" borderId="62" applyNumberFormat="0" applyProtection="0">
      <alignment horizontal="left" vertical="top" indent="1"/>
    </xf>
    <xf numFmtId="0" fontId="4" fillId="17" borderId="62" applyNumberFormat="0" applyProtection="0">
      <alignment horizontal="left" vertical="center" indent="1"/>
    </xf>
    <xf numFmtId="0" fontId="53" fillId="58" borderId="55" applyNumberFormat="0" applyProtection="0">
      <alignment horizontal="left" vertical="center" indent="1"/>
    </xf>
    <xf numFmtId="0" fontId="4" fillId="17" borderId="62" applyNumberFormat="0" applyProtection="0">
      <alignment horizontal="left" vertical="top" indent="1"/>
    </xf>
    <xf numFmtId="0" fontId="4" fillId="59" borderId="62" applyNumberFormat="0" applyProtection="0">
      <alignment horizontal="left" vertical="center" indent="1"/>
    </xf>
    <xf numFmtId="0" fontId="53" fillId="59" borderId="55" applyNumberFormat="0" applyProtection="0">
      <alignment horizontal="left" vertical="center" indent="1"/>
    </xf>
    <xf numFmtId="0" fontId="4" fillId="59" borderId="62" applyNumberFormat="0" applyProtection="0">
      <alignment horizontal="left" vertical="top" indent="1"/>
    </xf>
    <xf numFmtId="0" fontId="4" fillId="19" borderId="62" applyNumberFormat="0" applyProtection="0">
      <alignment horizontal="left" vertical="center" indent="1"/>
    </xf>
    <xf numFmtId="0" fontId="53" fillId="19" borderId="55" applyNumberFormat="0" applyProtection="0">
      <alignment horizontal="left" vertical="center" indent="1"/>
    </xf>
    <xf numFmtId="0" fontId="4" fillId="19" borderId="62" applyNumberFormat="0" applyProtection="0">
      <alignment horizontal="left" vertical="top" indent="1"/>
    </xf>
    <xf numFmtId="0" fontId="4" fillId="60" borderId="41" applyNumberFormat="0">
      <protection locked="0"/>
    </xf>
    <xf numFmtId="4" fontId="90" fillId="61" borderId="62" applyNumberFormat="0" applyProtection="0">
      <alignment vertical="center"/>
    </xf>
    <xf numFmtId="4" fontId="92" fillId="61" borderId="62" applyNumberFormat="0" applyProtection="0">
      <alignment vertical="center"/>
    </xf>
    <xf numFmtId="4" fontId="90" fillId="61" borderId="62" applyNumberFormat="0" applyProtection="0">
      <alignment horizontal="left" vertical="center" indent="1"/>
    </xf>
    <xf numFmtId="4" fontId="56" fillId="20" borderId="62" applyNumberFormat="0" applyProtection="0">
      <alignment horizontal="left" vertical="center" indent="1"/>
    </xf>
    <xf numFmtId="0" fontId="90" fillId="61" borderId="62" applyNumberFormat="0" applyProtection="0">
      <alignment horizontal="left" vertical="top" indent="1"/>
    </xf>
    <xf numFmtId="4" fontId="90" fillId="19" borderId="62" applyNumberFormat="0" applyProtection="0">
      <alignment horizontal="right" vertical="center"/>
    </xf>
    <xf numFmtId="4" fontId="92" fillId="19" borderId="62" applyNumberFormat="0" applyProtection="0">
      <alignment horizontal="right" vertical="center"/>
    </xf>
    <xf numFmtId="4" fontId="75" fillId="63" borderId="55" applyNumberFormat="0" applyProtection="0">
      <alignment horizontal="right" vertical="center"/>
    </xf>
    <xf numFmtId="4" fontId="75" fillId="63" borderId="55" applyNumberFormat="0" applyProtection="0">
      <alignment horizontal="right" vertical="center"/>
    </xf>
    <xf numFmtId="4" fontId="90" fillId="17" borderId="62" applyNumberFormat="0" applyProtection="0">
      <alignment horizontal="left" vertical="center" indent="1"/>
    </xf>
    <xf numFmtId="0" fontId="4" fillId="0" borderId="0">
      <alignment vertical="top"/>
    </xf>
    <xf numFmtId="0" fontId="90" fillId="17" borderId="62" applyNumberFormat="0" applyProtection="0">
      <alignment horizontal="left" vertical="top" indent="1"/>
    </xf>
    <xf numFmtId="4" fontId="93" fillId="64" borderId="0" applyNumberFormat="0" applyProtection="0">
      <alignment horizontal="left" vertical="center" indent="1"/>
    </xf>
    <xf numFmtId="0" fontId="53" fillId="65" borderId="41"/>
    <xf numFmtId="0" fontId="53" fillId="65" borderId="41"/>
    <xf numFmtId="4" fontId="82" fillId="19" borderId="62"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3" fillId="0" borderId="0" applyNumberFormat="0" applyFill="0" applyBorder="0" applyAlignment="0" applyProtection="0"/>
    <xf numFmtId="4" fontId="4" fillId="0" borderId="75" applyNumberFormat="0" applyFont="0" applyFill="0" applyAlignment="0" applyProtection="0">
      <alignment vertical="center"/>
    </xf>
    <xf numFmtId="40" fontId="79" fillId="0" borderId="0" applyFont="0" applyFill="0" applyBorder="0" applyAlignment="0" applyProtection="0"/>
    <xf numFmtId="166" fontId="80" fillId="0" borderId="0" applyFont="0" applyFill="0" applyBorder="0" applyAlignment="0" applyProtection="0"/>
    <xf numFmtId="0" fontId="94" fillId="0" borderId="0" applyNumberFormat="0" applyFill="0" applyBorder="0" applyAlignment="0" applyProtection="0"/>
    <xf numFmtId="0" fontId="81" fillId="0" borderId="76"/>
    <xf numFmtId="0" fontId="70" fillId="42" borderId="67" applyNumberFormat="0" applyAlignment="0" applyProtection="0"/>
    <xf numFmtId="9" fontId="4" fillId="0" borderId="0" applyFont="0" applyFill="0" applyBorder="0" applyAlignment="0" applyProtection="0"/>
    <xf numFmtId="43" fontId="57" fillId="0" borderId="0" applyFont="0" applyFill="0" applyBorder="0" applyAlignment="0" applyProtection="0"/>
    <xf numFmtId="0" fontId="5" fillId="16" borderId="0"/>
    <xf numFmtId="0" fontId="5" fillId="16" borderId="0"/>
    <xf numFmtId="4" fontId="53" fillId="48" borderId="55" applyNumberFormat="0" applyProtection="0">
      <alignment vertical="center"/>
    </xf>
    <xf numFmtId="4" fontId="53" fillId="49" borderId="55" applyNumberFormat="0" applyProtection="0">
      <alignment horizontal="left" vertical="center" indent="1"/>
    </xf>
    <xf numFmtId="4" fontId="53" fillId="50" borderId="55" applyNumberFormat="0" applyProtection="0">
      <alignment horizontal="left" vertical="center" indent="1"/>
    </xf>
    <xf numFmtId="4" fontId="53" fillId="51" borderId="55" applyNumberFormat="0" applyProtection="0">
      <alignment horizontal="right" vertical="center"/>
    </xf>
    <xf numFmtId="4" fontId="53" fillId="52" borderId="55" applyNumberFormat="0" applyProtection="0">
      <alignment horizontal="right" vertical="center"/>
    </xf>
    <xf numFmtId="4" fontId="53" fillId="53" borderId="63" applyNumberFormat="0" applyProtection="0">
      <alignment horizontal="right" vertical="center"/>
    </xf>
    <xf numFmtId="4" fontId="53" fillId="23" borderId="55" applyNumberFormat="0" applyProtection="0">
      <alignment horizontal="right" vertical="center"/>
    </xf>
    <xf numFmtId="4" fontId="53" fillId="54" borderId="55" applyNumberFormat="0" applyProtection="0">
      <alignment horizontal="right" vertical="center"/>
    </xf>
    <xf numFmtId="4" fontId="53" fillId="55" borderId="55" applyNumberFormat="0" applyProtection="0">
      <alignment horizontal="right" vertical="center"/>
    </xf>
    <xf numFmtId="4" fontId="53" fillId="21" borderId="55" applyNumberFormat="0" applyProtection="0">
      <alignment horizontal="right" vertical="center"/>
    </xf>
    <xf numFmtId="4" fontId="53" fillId="18" borderId="55" applyNumberFormat="0" applyProtection="0">
      <alignment horizontal="right" vertical="center"/>
    </xf>
    <xf numFmtId="4" fontId="53" fillId="56" borderId="55" applyNumberFormat="0" applyProtection="0">
      <alignment horizontal="right" vertical="center"/>
    </xf>
    <xf numFmtId="4" fontId="53" fillId="57" borderId="63" applyNumberFormat="0" applyProtection="0">
      <alignment horizontal="left" vertical="center" indent="1"/>
    </xf>
    <xf numFmtId="4" fontId="53" fillId="17" borderId="55" applyNumberFormat="0" applyProtection="0">
      <alignment horizontal="right" vertical="center"/>
    </xf>
    <xf numFmtId="4" fontId="53" fillId="19" borderId="63" applyNumberFormat="0" applyProtection="0">
      <alignment horizontal="left" vertical="center" indent="1"/>
    </xf>
    <xf numFmtId="4" fontId="53" fillId="17" borderId="63" applyNumberFormat="0" applyProtection="0">
      <alignment horizontal="left" vertical="center" indent="1"/>
    </xf>
    <xf numFmtId="0" fontId="53" fillId="20" borderId="55" applyNumberFormat="0" applyProtection="0">
      <alignment horizontal="left" vertical="center" indent="1"/>
    </xf>
    <xf numFmtId="0" fontId="53" fillId="58" borderId="55" applyNumberFormat="0" applyProtection="0">
      <alignment horizontal="left" vertical="center" indent="1"/>
    </xf>
    <xf numFmtId="0" fontId="53" fillId="59" borderId="55" applyNumberFormat="0" applyProtection="0">
      <alignment horizontal="left" vertical="center" indent="1"/>
    </xf>
    <xf numFmtId="0" fontId="53" fillId="19" borderId="55" applyNumberFormat="0" applyProtection="0">
      <alignment horizontal="left" vertical="center" indent="1"/>
    </xf>
    <xf numFmtId="4" fontId="53" fillId="0" borderId="55" applyNumberFormat="0" applyProtection="0">
      <alignment horizontal="right" vertical="center"/>
    </xf>
    <xf numFmtId="4" fontId="53" fillId="50" borderId="55" applyNumberFormat="0" applyProtection="0">
      <alignment horizontal="left" vertical="center" indent="1"/>
    </xf>
    <xf numFmtId="0" fontId="53" fillId="65" borderId="41"/>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7"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5" fillId="16" borderId="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8" fillId="0" borderId="58" applyNumberFormat="0" applyFill="0" applyAlignment="0" applyProtection="0"/>
    <xf numFmtId="0" fontId="69" fillId="0" borderId="59" applyNumberFormat="0" applyFill="0" applyAlignment="0" applyProtection="0"/>
    <xf numFmtId="0" fontId="70" fillId="42" borderId="55" applyNumberFormat="0" applyAlignment="0" applyProtection="0"/>
    <xf numFmtId="0" fontId="71" fillId="0" borderId="60" applyNumberFormat="0" applyFill="0" applyAlignment="0" applyProtection="0"/>
    <xf numFmtId="0" fontId="53" fillId="41" borderId="55" applyNumberFormat="0" applyFont="0" applyAlignment="0" applyProtection="0"/>
    <xf numFmtId="0" fontId="72" fillId="44" borderId="61" applyNumberFormat="0" applyAlignment="0" applyProtection="0"/>
    <xf numFmtId="0" fontId="66" fillId="0" borderId="66" applyNumberFormat="0" applyFill="0" applyAlignment="0" applyProtection="0"/>
    <xf numFmtId="0" fontId="74" fillId="0" borderId="0" applyNumberFormat="0" applyFill="0" applyBorder="0" applyAlignment="0" applyProtection="0"/>
    <xf numFmtId="0" fontId="61" fillId="40" borderId="0" applyNumberFormat="0" applyBorder="0" applyAlignment="0" applyProtection="0"/>
    <xf numFmtId="0" fontId="61" fillId="27"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7"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1" fillId="27" borderId="0" applyNumberFormat="0" applyBorder="0" applyAlignment="0" applyProtection="0"/>
    <xf numFmtId="0" fontId="25" fillId="0" borderId="0"/>
    <xf numFmtId="0" fontId="70" fillId="42" borderId="55" applyNumberFormat="0" applyAlignment="0" applyProtection="0"/>
    <xf numFmtId="9" fontId="25" fillId="0" borderId="0" applyFont="0" applyFill="0" applyBorder="0" applyAlignment="0" applyProtection="0"/>
    <xf numFmtId="0" fontId="25" fillId="0" borderId="0"/>
    <xf numFmtId="0" fontId="25" fillId="0" borderId="0"/>
    <xf numFmtId="43" fontId="57"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1" fillId="28"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8" fillId="0" borderId="58" applyNumberFormat="0" applyFill="0" applyAlignment="0" applyProtection="0"/>
    <xf numFmtId="0" fontId="69" fillId="0" borderId="59" applyNumberFormat="0" applyFill="0" applyAlignment="0" applyProtection="0"/>
    <xf numFmtId="0" fontId="70" fillId="42" borderId="55" applyNumberFormat="0" applyAlignment="0" applyProtection="0"/>
    <xf numFmtId="0" fontId="71" fillId="0" borderId="60" applyNumberFormat="0" applyFill="0" applyAlignment="0" applyProtection="0"/>
    <xf numFmtId="0" fontId="53" fillId="41" borderId="55" applyNumberFormat="0" applyFont="0" applyAlignment="0" applyProtection="0"/>
    <xf numFmtId="0" fontId="72" fillId="44" borderId="61" applyNumberFormat="0" applyAlignment="0" applyProtection="0"/>
    <xf numFmtId="0" fontId="58" fillId="48" borderId="62" applyNumberFormat="0" applyProtection="0">
      <alignment horizontal="left" vertical="top" indent="1"/>
    </xf>
    <xf numFmtId="4" fontId="57" fillId="22" borderId="63" applyNumberFormat="0" applyProtection="0">
      <alignment horizontal="left" vertical="center" indent="1"/>
    </xf>
    <xf numFmtId="0" fontId="53" fillId="22" borderId="62" applyNumberFormat="0" applyProtection="0">
      <alignment horizontal="left" vertical="top" indent="1"/>
    </xf>
    <xf numFmtId="0" fontId="53" fillId="17" borderId="62" applyNumberFormat="0" applyProtection="0">
      <alignment horizontal="left" vertical="top" indent="1"/>
    </xf>
    <xf numFmtId="0" fontId="53" fillId="59" borderId="62" applyNumberFormat="0" applyProtection="0">
      <alignment horizontal="left" vertical="top" indent="1"/>
    </xf>
    <xf numFmtId="0" fontId="53" fillId="19" borderId="62" applyNumberFormat="0" applyProtection="0">
      <alignment horizontal="left" vertical="top" indent="1"/>
    </xf>
    <xf numFmtId="0" fontId="53" fillId="60" borderId="64" applyNumberFormat="0">
      <protection locked="0"/>
    </xf>
    <xf numFmtId="4" fontId="56" fillId="61" borderId="62" applyNumberFormat="0" applyProtection="0">
      <alignment vertical="center"/>
    </xf>
    <xf numFmtId="4" fontId="75" fillId="62" borderId="41" applyNumberFormat="0" applyProtection="0">
      <alignment vertical="center"/>
    </xf>
    <xf numFmtId="0" fontId="56" fillId="61" borderId="62" applyNumberFormat="0" applyProtection="0">
      <alignment horizontal="left" vertical="top" indent="1"/>
    </xf>
    <xf numFmtId="0" fontId="56" fillId="17" borderId="62" applyNumberFormat="0" applyProtection="0">
      <alignment horizontal="left" vertical="top" indent="1"/>
    </xf>
    <xf numFmtId="4" fontId="59" fillId="64" borderId="63" applyNumberFormat="0" applyProtection="0">
      <alignment horizontal="left" vertical="center" indent="1"/>
    </xf>
    <xf numFmtId="4" fontId="60" fillId="60" borderId="55" applyNumberFormat="0" applyProtection="0">
      <alignment horizontal="right" vertical="center"/>
    </xf>
    <xf numFmtId="0" fontId="66" fillId="0" borderId="66" applyNumberFormat="0" applyFill="0" applyAlignment="0" applyProtection="0"/>
    <xf numFmtId="0" fontId="74" fillId="0" borderId="0" applyNumberFormat="0" applyFill="0" applyBorder="0" applyAlignment="0" applyProtection="0"/>
    <xf numFmtId="0" fontId="5" fillId="16" borderId="0"/>
    <xf numFmtId="0" fontId="61" fillId="24"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70" fillId="42" borderId="55" applyNumberFormat="0" applyAlignment="0" applyProtection="0"/>
    <xf numFmtId="0" fontId="70" fillId="42" borderId="55" applyNumberFormat="0" applyAlignment="0" applyProtection="0"/>
    <xf numFmtId="0" fontId="61" fillId="40" borderId="0" applyNumberFormat="0" applyBorder="0" applyAlignment="0" applyProtection="0"/>
    <xf numFmtId="0" fontId="61" fillId="27"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0" fontId="5" fillId="16" borderId="0"/>
    <xf numFmtId="0" fontId="61" fillId="28" borderId="0" applyNumberFormat="0" applyBorder="0" applyAlignment="0" applyProtection="0"/>
    <xf numFmtId="0" fontId="61" fillId="24" borderId="0" applyNumberFormat="0" applyBorder="0" applyAlignment="0" applyProtection="0"/>
    <xf numFmtId="0" fontId="5" fillId="16"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70" fillId="42" borderId="55" applyNumberFormat="0" applyAlignment="0" applyProtection="0"/>
    <xf numFmtId="0" fontId="61" fillId="40" borderId="0" applyNumberFormat="0" applyBorder="0" applyAlignment="0" applyProtection="0"/>
    <xf numFmtId="0" fontId="61" fillId="27"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0" fontId="25" fillId="0" borderId="0"/>
    <xf numFmtId="43" fontId="57"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41" borderId="73" applyNumberFormat="0" applyFont="0" applyAlignment="0" applyProtection="0"/>
    <xf numFmtId="10" fontId="4" fillId="0" borderId="0" applyFont="0" applyFill="0" applyBorder="0" applyAlignment="0" applyProtection="0"/>
    <xf numFmtId="0" fontId="25" fillId="0" borderId="0"/>
    <xf numFmtId="0" fontId="88" fillId="48" borderId="62" applyNumberFormat="0" applyProtection="0">
      <alignment horizontal="left" vertical="top" indent="1"/>
    </xf>
    <xf numFmtId="4" fontId="91" fillId="22" borderId="0" applyNumberFormat="0" applyProtection="0">
      <alignment horizontal="left" vertical="center" indent="1"/>
    </xf>
    <xf numFmtId="0" fontId="4" fillId="22" borderId="62" applyNumberFormat="0" applyProtection="0">
      <alignment horizontal="left" vertical="top" indent="1"/>
    </xf>
    <xf numFmtId="0" fontId="4" fillId="17" borderId="62" applyNumberFormat="0" applyProtection="0">
      <alignment horizontal="left" vertical="top" indent="1"/>
    </xf>
    <xf numFmtId="0" fontId="4" fillId="59" borderId="62" applyNumberFormat="0" applyProtection="0">
      <alignment horizontal="left" vertical="top" indent="1"/>
    </xf>
    <xf numFmtId="0" fontId="4" fillId="19" borderId="62" applyNumberFormat="0" applyProtection="0">
      <alignment horizontal="left" vertical="top" indent="1"/>
    </xf>
    <xf numFmtId="0" fontId="4" fillId="60" borderId="41" applyNumberFormat="0">
      <protection locked="0"/>
    </xf>
    <xf numFmtId="4" fontId="90" fillId="61" borderId="62" applyNumberFormat="0" applyProtection="0">
      <alignment vertical="center"/>
    </xf>
    <xf numFmtId="4" fontId="92" fillId="61" borderId="62" applyNumberFormat="0" applyProtection="0">
      <alignment vertical="center"/>
    </xf>
    <xf numFmtId="0" fontId="90" fillId="61" borderId="62" applyNumberFormat="0" applyProtection="0">
      <alignment horizontal="left" vertical="top" indent="1"/>
    </xf>
    <xf numFmtId="0" fontId="90" fillId="17" borderId="62" applyNumberFormat="0" applyProtection="0">
      <alignment horizontal="left" vertical="top" indent="1"/>
    </xf>
    <xf numFmtId="4" fontId="93" fillId="64" borderId="0" applyNumberFormat="0" applyProtection="0">
      <alignment horizontal="left" vertical="center" indent="1"/>
    </xf>
    <xf numFmtId="4" fontId="82" fillId="19" borderId="62" applyNumberFormat="0" applyProtection="0">
      <alignment horizontal="right" vertical="center"/>
    </xf>
    <xf numFmtId="0" fontId="25" fillId="0" borderId="0"/>
    <xf numFmtId="0" fontId="61" fillId="32" borderId="0" applyNumberFormat="0" applyBorder="0" applyAlignment="0" applyProtection="0"/>
    <xf numFmtId="3" fontId="4" fillId="0" borderId="41" applyNumberFormat="0" applyFont="0" applyFill="0" applyAlignment="0" applyProtection="0">
      <alignment vertical="center"/>
    </xf>
    <xf numFmtId="4" fontId="4" fillId="0" borderId="75" applyNumberFormat="0" applyFont="0" applyFill="0" applyAlignment="0" applyProtection="0">
      <alignment vertical="center"/>
    </xf>
    <xf numFmtId="0" fontId="61" fillId="28" borderId="0" applyNumberFormat="0" applyBorder="0" applyAlignment="0" applyProtection="0"/>
    <xf numFmtId="0" fontId="5" fillId="16" borderId="0"/>
    <xf numFmtId="9" fontId="4" fillId="0" borderId="0" applyFont="0" applyFill="0" applyBorder="0" applyAlignment="0" applyProtection="0"/>
    <xf numFmtId="43" fontId="57" fillId="0" borderId="0" applyFont="0" applyFill="0" applyBorder="0" applyAlignment="0" applyProtection="0"/>
    <xf numFmtId="0" fontId="5" fillId="16" borderId="0"/>
    <xf numFmtId="0" fontId="5" fillId="16" borderId="0"/>
    <xf numFmtId="0" fontId="61"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9" fontId="25" fillId="0" borderId="0" applyFont="0" applyFill="0" applyBorder="0" applyAlignment="0" applyProtection="0"/>
    <xf numFmtId="0" fontId="61" fillId="32" borderId="0" applyNumberFormat="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25" fillId="0" borderId="0"/>
    <xf numFmtId="43" fontId="57" fillId="0" borderId="0" applyFont="0" applyFill="0" applyBorder="0" applyAlignment="0" applyProtection="0"/>
    <xf numFmtId="43" fontId="1" fillId="0" borderId="0" applyFont="0" applyFill="0" applyBorder="0" applyAlignment="0" applyProtection="0"/>
    <xf numFmtId="0" fontId="5" fillId="16" borderId="0"/>
    <xf numFmtId="0" fontId="61" fillId="24" borderId="0" applyNumberFormat="0" applyBorder="0" applyAlignment="0" applyProtection="0"/>
    <xf numFmtId="0" fontId="25" fillId="0" borderId="0"/>
    <xf numFmtId="9" fontId="25" fillId="0" borderId="0" applyFont="0" applyFill="0" applyBorder="0" applyAlignment="0" applyProtection="0"/>
    <xf numFmtId="0" fontId="61" fillId="40" borderId="0" applyNumberFormat="0" applyBorder="0" applyAlignment="0" applyProtection="0"/>
    <xf numFmtId="9" fontId="25" fillId="0" borderId="0" applyFont="0" applyFill="0" applyBorder="0" applyAlignment="0" applyProtection="0"/>
    <xf numFmtId="0" fontId="61" fillId="36" borderId="0" applyNumberFormat="0" applyBorder="0" applyAlignment="0" applyProtection="0"/>
    <xf numFmtId="0" fontId="61" fillId="24"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61" fillId="28" borderId="0" applyNumberFormat="0" applyBorder="0" applyAlignment="0" applyProtection="0"/>
    <xf numFmtId="0" fontId="61"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0" fontId="61" fillId="40" borderId="0" applyNumberFormat="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61" fillId="27" borderId="0" applyNumberFormat="0" applyBorder="0" applyAlignment="0" applyProtection="0"/>
    <xf numFmtId="0" fontId="61" fillId="36" borderId="0" applyNumberFormat="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1" fillId="0" borderId="0"/>
    <xf numFmtId="168" fontId="57"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0" fontId="1" fillId="0" borderId="0"/>
    <xf numFmtId="168" fontId="1" fillId="0" borderId="0" applyFont="0" applyFill="0" applyBorder="0" applyAlignment="0" applyProtection="0"/>
    <xf numFmtId="168" fontId="96"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168" fontId="57" fillId="0" borderId="0" applyFont="0" applyFill="0" applyBorder="0" applyAlignment="0" applyProtection="0"/>
    <xf numFmtId="168" fontId="1" fillId="0" borderId="0" applyFont="0" applyFill="0" applyBorder="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3" fillId="16" borderId="0"/>
    <xf numFmtId="0" fontId="53" fillId="16" borderId="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3" fillId="16" borderId="0"/>
    <xf numFmtId="43" fontId="57" fillId="0" borderId="0" applyFont="0" applyFill="0" applyBorder="0" applyAlignment="0" applyProtection="0"/>
    <xf numFmtId="0" fontId="53"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53"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3" fillId="16" borderId="0"/>
    <xf numFmtId="0" fontId="53"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3" fillId="16" borderId="0"/>
    <xf numFmtId="0" fontId="53" fillId="16" borderId="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3" fillId="16" borderId="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70" fillId="42" borderId="5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61" fillId="27"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0" fontId="5" fillId="16"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1" fillId="0" borderId="0"/>
    <xf numFmtId="0" fontId="4" fillId="0" borderId="0"/>
    <xf numFmtId="0" fontId="70" fillId="42" borderId="55" applyNumberFormat="0" applyAlignment="0" applyProtection="0"/>
    <xf numFmtId="0" fontId="70" fillId="42" borderId="55" applyNumberFormat="0" applyAlignment="0" applyProtection="0"/>
    <xf numFmtId="0" fontId="5" fillId="16" borderId="0"/>
    <xf numFmtId="0" fontId="61" fillId="40"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0" fontId="5" fillId="16" borderId="0"/>
    <xf numFmtId="0" fontId="61" fillId="24"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1" fillId="0" borderId="0"/>
    <xf numFmtId="0" fontId="1" fillId="0" borderId="0"/>
    <xf numFmtId="0" fontId="1" fillId="0"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70" fillId="42" borderId="55" applyNumberFormat="0" applyAlignment="0" applyProtection="0"/>
    <xf numFmtId="0" fontId="61" fillId="40" borderId="0" applyNumberFormat="0" applyBorder="0" applyAlignment="0" applyProtection="0"/>
    <xf numFmtId="0" fontId="61" fillId="27" borderId="0" applyNumberFormat="0" applyBorder="0" applyAlignment="0" applyProtection="0"/>
    <xf numFmtId="0" fontId="61" fillId="36" borderId="0" applyNumberFormat="0" applyBorder="0" applyAlignment="0" applyProtection="0"/>
    <xf numFmtId="0" fontId="61" fillId="32" borderId="0" applyNumberFormat="0" applyBorder="0" applyAlignment="0" applyProtection="0"/>
    <xf numFmtId="0" fontId="61" fillId="28" borderId="0" applyNumberFormat="0" applyBorder="0" applyAlignment="0" applyProtection="0"/>
    <xf numFmtId="0" fontId="61" fillId="24" borderId="0" applyNumberFormat="0" applyBorder="0" applyAlignment="0" applyProtection="0"/>
    <xf numFmtId="0" fontId="5" fillId="16"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1" fillId="0" borderId="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5"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1" fillId="0" borderId="0"/>
    <xf numFmtId="0" fontId="1" fillId="0" borderId="0"/>
    <xf numFmtId="0" fontId="53" fillId="16" borderId="0"/>
    <xf numFmtId="0" fontId="1" fillId="0" borderId="0"/>
    <xf numFmtId="0" fontId="1" fillId="0" borderId="0"/>
    <xf numFmtId="0" fontId="1" fillId="0" borderId="0"/>
    <xf numFmtId="0" fontId="1" fillId="0" borderId="0"/>
    <xf numFmtId="0" fontId="98" fillId="0" borderId="0" applyNumberFormat="0" applyBorder="0" applyProtection="0"/>
    <xf numFmtId="0" fontId="97" fillId="0" borderId="0"/>
    <xf numFmtId="0" fontId="1" fillId="0" borderId="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3" fillId="16"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3" fillId="41" borderId="0" applyNumberFormat="0" applyBorder="0" applyAlignment="0" applyProtection="0"/>
    <xf numFmtId="0" fontId="64" fillId="44" borderId="55" applyNumberFormat="0" applyAlignment="0" applyProtection="0"/>
    <xf numFmtId="0" fontId="65" fillId="36" borderId="56" applyNumberFormat="0" applyAlignment="0" applyProtection="0"/>
    <xf numFmtId="0" fontId="62" fillId="34" borderId="0" applyNumberFormat="0" applyBorder="0" applyAlignment="0" applyProtection="0"/>
    <xf numFmtId="0" fontId="67" fillId="0" borderId="57" applyNumberFormat="0" applyFill="0" applyAlignment="0" applyProtection="0"/>
    <xf numFmtId="0" fontId="68" fillId="0" borderId="58" applyNumberFormat="0" applyFill="0" applyAlignment="0" applyProtection="0"/>
    <xf numFmtId="0" fontId="69" fillId="0" borderId="59" applyNumberFormat="0" applyFill="0" applyAlignment="0" applyProtection="0"/>
    <xf numFmtId="0" fontId="69" fillId="0" borderId="0" applyNumberFormat="0" applyFill="0" applyBorder="0" applyAlignment="0" applyProtection="0"/>
    <xf numFmtId="0" fontId="70" fillId="42" borderId="55" applyNumberFormat="0" applyAlignment="0" applyProtection="0"/>
    <xf numFmtId="0" fontId="71" fillId="0" borderId="60" applyNumberFormat="0" applyFill="0" applyAlignment="0" applyProtection="0"/>
    <xf numFmtId="0" fontId="71" fillId="42" borderId="0" applyNumberFormat="0" applyBorder="0" applyAlignment="0" applyProtection="0"/>
    <xf numFmtId="0" fontId="53" fillId="41" borderId="55" applyNumberFormat="0" applyFont="0" applyAlignment="0" applyProtection="0"/>
    <xf numFmtId="0" fontId="72" fillId="44" borderId="61" applyNumberFormat="0" applyAlignment="0" applyProtection="0"/>
    <xf numFmtId="0" fontId="66" fillId="0" borderId="66" applyNumberFormat="0" applyFill="0" applyAlignment="0" applyProtection="0"/>
    <xf numFmtId="0" fontId="74"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3" fontId="5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0" fontId="1" fillId="0" borderId="0"/>
    <xf numFmtId="43" fontId="1" fillId="0" borderId="0" applyFont="0" applyFill="0" applyBorder="0" applyAlignment="0" applyProtection="0"/>
    <xf numFmtId="43" fontId="96" fillId="0" borderId="0" applyFont="0" applyFill="0" applyBorder="0" applyAlignment="0" applyProtection="0"/>
    <xf numFmtId="43" fontId="25"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61" fillId="36" borderId="0" applyNumberFormat="0" applyBorder="0" applyAlignment="0" applyProtection="0"/>
    <xf numFmtId="0" fontId="61" fillId="28" borderId="0" applyNumberFormat="0" applyBorder="0" applyAlignment="0" applyProtection="0"/>
    <xf numFmtId="0" fontId="70" fillId="42" borderId="55" applyNumberFormat="0" applyAlignment="0" applyProtection="0"/>
    <xf numFmtId="0" fontId="61" fillId="40" borderId="0" applyNumberFormat="0" applyBorder="0" applyAlignment="0" applyProtection="0"/>
    <xf numFmtId="0" fontId="61" fillId="27" borderId="0" applyNumberFormat="0" applyBorder="0" applyAlignment="0" applyProtection="0"/>
    <xf numFmtId="0" fontId="5" fillId="16" borderId="0"/>
    <xf numFmtId="0" fontId="61" fillId="32" borderId="0" applyNumberFormat="0" applyBorder="0" applyAlignment="0" applyProtection="0"/>
    <xf numFmtId="0" fontId="61" fillId="24" borderId="0" applyNumberFormat="0" applyBorder="0" applyAlignment="0" applyProtection="0"/>
    <xf numFmtId="0" fontId="57" fillId="0" borderId="0"/>
    <xf numFmtId="0" fontId="1" fillId="0" borderId="0"/>
    <xf numFmtId="0" fontId="57" fillId="0" borderId="0"/>
    <xf numFmtId="0" fontId="57" fillId="0" borderId="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4" fontId="90" fillId="66" borderId="62" applyNumberFormat="0" applyProtection="0">
      <alignment horizontal="right" vertical="center"/>
    </xf>
    <xf numFmtId="0" fontId="61" fillId="40"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2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70" fillId="42" borderId="55" applyNumberFormat="0" applyAlignment="0" applyProtection="0"/>
    <xf numFmtId="0" fontId="61" fillId="36" borderId="0" applyNumberFormat="0" applyBorder="0" applyAlignment="0" applyProtection="0"/>
    <xf numFmtId="0" fontId="61" fillId="32" borderId="0" applyNumberFormat="0" applyBorder="0" applyAlignment="0" applyProtection="0"/>
    <xf numFmtId="0" fontId="52" fillId="16" borderId="0"/>
    <xf numFmtId="0" fontId="61" fillId="24"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1" fillId="0" borderId="0"/>
    <xf numFmtId="0" fontId="61" fillId="28" borderId="0" applyNumberFormat="0" applyBorder="0" applyAlignment="0" applyProtection="0"/>
    <xf numFmtId="0" fontId="61" fillId="40" borderId="0" applyNumberFormat="0" applyBorder="0" applyAlignment="0" applyProtection="0"/>
    <xf numFmtId="0" fontId="52" fillId="16" borderId="0"/>
    <xf numFmtId="0" fontId="61" fillId="40" borderId="0" applyNumberFormat="0" applyBorder="0" applyAlignment="0" applyProtection="0"/>
    <xf numFmtId="0" fontId="70" fillId="42" borderId="55" applyNumberFormat="0" applyAlignment="0" applyProtection="0"/>
    <xf numFmtId="0" fontId="1" fillId="0" borderId="0"/>
    <xf numFmtId="4" fontId="88" fillId="48" borderId="62" applyNumberFormat="0" applyProtection="0">
      <alignment horizontal="left" vertical="center" indent="1"/>
    </xf>
    <xf numFmtId="0" fontId="61" fillId="2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4" fontId="90" fillId="19" borderId="62"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2" applyNumberFormat="0" applyProtection="0">
      <alignment horizontal="left" vertical="center" indent="1"/>
    </xf>
    <xf numFmtId="0" fontId="1" fillId="0" borderId="0"/>
    <xf numFmtId="0" fontId="61" fillId="32" borderId="0" applyNumberFormat="0" applyBorder="0" applyAlignment="0" applyProtection="0"/>
    <xf numFmtId="0" fontId="61" fillId="24" borderId="0" applyNumberFormat="0" applyBorder="0" applyAlignment="0" applyProtection="0"/>
    <xf numFmtId="9" fontId="5" fillId="0" borderId="0" applyFont="0" applyFill="0" applyBorder="0" applyAlignment="0" applyProtection="0"/>
    <xf numFmtId="0" fontId="1" fillId="0" borderId="0"/>
    <xf numFmtId="0" fontId="61" fillId="28" borderId="0" applyNumberFormat="0" applyBorder="0" applyAlignment="0" applyProtection="0"/>
    <xf numFmtId="0" fontId="1" fillId="0" borderId="0"/>
    <xf numFmtId="0" fontId="61" fillId="24" borderId="0" applyNumberFormat="0" applyBorder="0" applyAlignment="0" applyProtection="0"/>
    <xf numFmtId="4" fontId="90" fillId="56" borderId="62" applyNumberFormat="0" applyProtection="0">
      <alignment horizontal="right" vertical="center"/>
    </xf>
    <xf numFmtId="0" fontId="53" fillId="16" borderId="0"/>
    <xf numFmtId="4" fontId="53" fillId="0" borderId="55" applyNumberFormat="0" applyProtection="0">
      <alignment horizontal="right" vertical="center"/>
    </xf>
    <xf numFmtId="0" fontId="53" fillId="16" borderId="0"/>
    <xf numFmtId="0" fontId="1" fillId="0" borderId="0"/>
    <xf numFmtId="0" fontId="70" fillId="42" borderId="55" applyNumberFormat="0" applyAlignment="0" applyProtection="0"/>
    <xf numFmtId="0" fontId="1" fillId="0" borderId="0"/>
    <xf numFmtId="0" fontId="61" fillId="27" borderId="0" applyNumberFormat="0" applyBorder="0" applyAlignment="0" applyProtection="0"/>
    <xf numFmtId="0" fontId="4" fillId="17" borderId="62" applyNumberFormat="0" applyProtection="0">
      <alignment horizontal="left" vertical="center" indent="1"/>
    </xf>
    <xf numFmtId="0" fontId="70" fillId="42" borderId="55" applyNumberFormat="0" applyAlignment="0" applyProtection="0"/>
    <xf numFmtId="0" fontId="1" fillId="0" borderId="0"/>
    <xf numFmtId="4" fontId="90" fillId="21" borderId="62" applyNumberFormat="0" applyProtection="0">
      <alignment horizontal="right" vertical="center"/>
    </xf>
    <xf numFmtId="0" fontId="1" fillId="0" borderId="0"/>
    <xf numFmtId="0" fontId="70" fillId="42" borderId="55" applyNumberFormat="0" applyAlignment="0" applyProtection="0"/>
    <xf numFmtId="0" fontId="61" fillId="40" borderId="0" applyNumberFormat="0" applyBorder="0" applyAlignment="0" applyProtection="0"/>
    <xf numFmtId="169" fontId="76" fillId="0" borderId="0" applyFont="0" applyFill="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1" fillId="0" borderId="0"/>
    <xf numFmtId="0" fontId="61" fillId="36" borderId="0" applyNumberFormat="0" applyBorder="0" applyAlignment="0" applyProtection="0"/>
    <xf numFmtId="0" fontId="53" fillId="16" borderId="0"/>
    <xf numFmtId="0" fontId="1" fillId="0" borderId="0"/>
    <xf numFmtId="0" fontId="1" fillId="0" borderId="0"/>
    <xf numFmtId="0" fontId="61" fillId="36" borderId="0" applyNumberFormat="0" applyBorder="0" applyAlignment="0" applyProtection="0"/>
    <xf numFmtId="0" fontId="1" fillId="0" borderId="0"/>
    <xf numFmtId="9" fontId="5" fillId="0" borderId="0" applyFont="0" applyFill="0" applyBorder="0" applyAlignment="0" applyProtection="0"/>
    <xf numFmtId="0" fontId="61" fillId="28" borderId="0" applyNumberFormat="0" applyBorder="0" applyAlignment="0" applyProtection="0"/>
    <xf numFmtId="0" fontId="76" fillId="0" borderId="0"/>
    <xf numFmtId="0" fontId="61" fillId="32" borderId="0" applyNumberFormat="0" applyBorder="0" applyAlignment="0" applyProtection="0"/>
    <xf numFmtId="0" fontId="1" fillId="0" borderId="0"/>
    <xf numFmtId="0" fontId="61" fillId="27" borderId="0" applyNumberFormat="0" applyBorder="0" applyAlignment="0" applyProtection="0"/>
    <xf numFmtId="4" fontId="88" fillId="48" borderId="62" applyNumberFormat="0" applyProtection="0">
      <alignment vertical="center"/>
    </xf>
    <xf numFmtId="0" fontId="70" fillId="42" borderId="55" applyNumberFormat="0" applyAlignment="0" applyProtection="0"/>
    <xf numFmtId="0" fontId="70" fillId="42" borderId="55" applyNumberFormat="0" applyAlignment="0" applyProtection="0"/>
    <xf numFmtId="0" fontId="4" fillId="19" borderId="62" applyNumberFormat="0" applyProtection="0">
      <alignment horizontal="left" vertical="center" indent="1"/>
    </xf>
    <xf numFmtId="0" fontId="1" fillId="0" borderId="0"/>
    <xf numFmtId="0" fontId="61" fillId="36" borderId="0" applyNumberFormat="0" applyBorder="0" applyAlignment="0" applyProtection="0"/>
    <xf numFmtId="4" fontId="88" fillId="57" borderId="74" applyNumberFormat="0" applyProtection="0">
      <alignment horizontal="left" vertical="center" indent="1"/>
    </xf>
    <xf numFmtId="0" fontId="1" fillId="0" borderId="0"/>
    <xf numFmtId="0" fontId="61" fillId="28" borderId="0" applyNumberFormat="0" applyBorder="0" applyAlignment="0" applyProtection="0"/>
    <xf numFmtId="0" fontId="52" fillId="16" borderId="0"/>
    <xf numFmtId="0" fontId="1" fillId="0" borderId="0"/>
    <xf numFmtId="0" fontId="61" fillId="32" borderId="0" applyNumberFormat="0" applyBorder="0" applyAlignment="0" applyProtection="0"/>
    <xf numFmtId="4" fontId="90" fillId="55" borderId="62" applyNumberFormat="0" applyProtection="0">
      <alignment horizontal="right" vertical="center"/>
    </xf>
    <xf numFmtId="0" fontId="53" fillId="16" borderId="0"/>
    <xf numFmtId="0" fontId="4" fillId="59" borderId="62" applyNumberFormat="0" applyProtection="0">
      <alignment horizontal="left" vertical="center" indent="1"/>
    </xf>
    <xf numFmtId="0" fontId="52" fillId="16" borderId="0"/>
    <xf numFmtId="0" fontId="52" fillId="16" borderId="0"/>
    <xf numFmtId="0" fontId="61" fillId="32" borderId="0" applyNumberFormat="0" applyBorder="0" applyAlignment="0" applyProtection="0"/>
    <xf numFmtId="0" fontId="1" fillId="0" borderId="0"/>
    <xf numFmtId="0" fontId="70" fillId="42" borderId="55" applyNumberFormat="0" applyAlignment="0" applyProtection="0"/>
    <xf numFmtId="0" fontId="61" fillId="28" borderId="0" applyNumberFormat="0" applyBorder="0" applyAlignment="0" applyProtection="0"/>
    <xf numFmtId="0" fontId="1" fillId="0" borderId="0"/>
    <xf numFmtId="0" fontId="4" fillId="0" borderId="0"/>
    <xf numFmtId="0" fontId="61" fillId="40" borderId="0" applyNumberFormat="0" applyBorder="0" applyAlignment="0" applyProtection="0"/>
    <xf numFmtId="0" fontId="1" fillId="0" borderId="0"/>
    <xf numFmtId="0" fontId="70" fillId="42" borderId="55" applyNumberFormat="0" applyAlignment="0" applyProtection="0"/>
    <xf numFmtId="4" fontId="90" fillId="17" borderId="62" applyNumberFormat="0" applyProtection="0">
      <alignment horizontal="left" vertical="center" indent="1"/>
    </xf>
    <xf numFmtId="0" fontId="4" fillId="0" borderId="0"/>
    <xf numFmtId="4" fontId="9" fillId="19" borderId="0" applyNumberFormat="0" applyProtection="0">
      <alignment horizontal="left" vertical="center" indent="1"/>
    </xf>
    <xf numFmtId="0" fontId="61" fillId="32" borderId="0" applyNumberFormat="0" applyBorder="0" applyAlignment="0" applyProtection="0"/>
    <xf numFmtId="0" fontId="61" fillId="32" borderId="0" applyNumberFormat="0" applyBorder="0" applyAlignment="0" applyProtection="0"/>
    <xf numFmtId="0" fontId="1" fillId="0" borderId="0"/>
    <xf numFmtId="0" fontId="61" fillId="27" borderId="0" applyNumberFormat="0" applyBorder="0" applyAlignment="0" applyProtection="0"/>
    <xf numFmtId="4" fontId="90" fillId="18" borderId="62" applyNumberFormat="0" applyProtection="0">
      <alignment horizontal="right" vertical="center"/>
    </xf>
    <xf numFmtId="0" fontId="61" fillId="32" borderId="0" applyNumberFormat="0" applyBorder="0" applyAlignment="0" applyProtection="0"/>
    <xf numFmtId="0" fontId="61" fillId="24" borderId="0" applyNumberFormat="0" applyBorder="0" applyAlignment="0" applyProtection="0"/>
    <xf numFmtId="0" fontId="1" fillId="0" borderId="0"/>
    <xf numFmtId="9" fontId="57" fillId="0" borderId="0" applyFont="0" applyFill="0" applyBorder="0" applyAlignment="0" applyProtection="0"/>
    <xf numFmtId="0" fontId="1" fillId="0" borderId="0"/>
    <xf numFmtId="0" fontId="1" fillId="0" borderId="0"/>
    <xf numFmtId="0" fontId="1" fillId="0" borderId="0"/>
    <xf numFmtId="4" fontId="90" fillId="61" borderId="62" applyNumberFormat="0" applyProtection="0">
      <alignment horizontal="left" vertical="center" indent="1"/>
    </xf>
    <xf numFmtId="4" fontId="92" fillId="19" borderId="62" applyNumberFormat="0" applyProtection="0">
      <alignment horizontal="right" vertical="center"/>
    </xf>
    <xf numFmtId="0" fontId="1" fillId="0" borderId="0"/>
    <xf numFmtId="0" fontId="61" fillId="24" borderId="0" applyNumberFormat="0" applyBorder="0" applyAlignment="0" applyProtection="0"/>
    <xf numFmtId="0" fontId="61" fillId="28" borderId="0" applyNumberFormat="0" applyBorder="0" applyAlignment="0" applyProtection="0"/>
    <xf numFmtId="4" fontId="90" fillId="53" borderId="62" applyNumberFormat="0" applyProtection="0">
      <alignment horizontal="right" vertical="center"/>
    </xf>
    <xf numFmtId="0" fontId="61" fillId="36" borderId="0" applyNumberFormat="0" applyBorder="0" applyAlignment="0" applyProtection="0"/>
    <xf numFmtId="0" fontId="1" fillId="0" borderId="0"/>
    <xf numFmtId="0" fontId="61" fillId="28" borderId="0" applyNumberFormat="0" applyBorder="0" applyAlignment="0" applyProtection="0"/>
    <xf numFmtId="4" fontId="90" fillId="19" borderId="0" applyNumberFormat="0" applyProtection="0">
      <alignment horizontal="left" vertical="center" indent="1"/>
    </xf>
    <xf numFmtId="0" fontId="61" fillId="32" borderId="0" applyNumberFormat="0" applyBorder="0" applyAlignment="0" applyProtection="0"/>
    <xf numFmtId="4" fontId="90" fillId="51" borderId="62" applyNumberFormat="0" applyProtection="0">
      <alignment horizontal="right" vertical="center"/>
    </xf>
    <xf numFmtId="0" fontId="1" fillId="0" borderId="0"/>
    <xf numFmtId="0" fontId="61" fillId="40" borderId="0" applyNumberFormat="0" applyBorder="0" applyAlignment="0" applyProtection="0"/>
    <xf numFmtId="0" fontId="61" fillId="40" borderId="0" applyNumberFormat="0" applyBorder="0" applyAlignment="0" applyProtection="0"/>
    <xf numFmtId="0" fontId="61" fillId="28" borderId="0" applyNumberFormat="0" applyBorder="0" applyAlignment="0" applyProtection="0"/>
    <xf numFmtId="4" fontId="90" fillId="23" borderId="62" applyNumberFormat="0" applyProtection="0">
      <alignment horizontal="right" vertical="center"/>
    </xf>
    <xf numFmtId="0" fontId="1" fillId="0" borderId="0"/>
    <xf numFmtId="0" fontId="61" fillId="32" borderId="0" applyNumberFormat="0" applyBorder="0" applyAlignment="0" applyProtection="0"/>
    <xf numFmtId="0" fontId="61" fillId="32" borderId="0" applyNumberFormat="0" applyBorder="0" applyAlignment="0" applyProtection="0"/>
    <xf numFmtId="0" fontId="53" fillId="16" borderId="0"/>
    <xf numFmtId="0" fontId="1" fillId="0" borderId="0"/>
    <xf numFmtId="0" fontId="61" fillId="40" borderId="0" applyNumberFormat="0" applyBorder="0" applyAlignment="0" applyProtection="0"/>
    <xf numFmtId="0" fontId="70" fillId="42" borderId="55" applyNumberFormat="0" applyAlignment="0" applyProtection="0"/>
    <xf numFmtId="0" fontId="9" fillId="0" borderId="0">
      <alignment vertical="top"/>
    </xf>
    <xf numFmtId="0" fontId="61" fillId="36" borderId="0" applyNumberFormat="0" applyBorder="0" applyAlignment="0" applyProtection="0"/>
    <xf numFmtId="0" fontId="52" fillId="16" borderId="0"/>
    <xf numFmtId="0" fontId="61" fillId="24" borderId="0" applyNumberFormat="0" applyBorder="0" applyAlignment="0" applyProtection="0"/>
    <xf numFmtId="0" fontId="1" fillId="0" borderId="0"/>
    <xf numFmtId="0" fontId="1" fillId="0" borderId="0"/>
    <xf numFmtId="0" fontId="61" fillId="27" borderId="0" applyNumberFormat="0" applyBorder="0" applyAlignment="0" applyProtection="0"/>
    <xf numFmtId="4" fontId="89" fillId="48" borderId="62" applyNumberFormat="0" applyProtection="0">
      <alignment vertical="center"/>
    </xf>
    <xf numFmtId="0" fontId="1" fillId="0" borderId="0"/>
    <xf numFmtId="0" fontId="1" fillId="0" borderId="0"/>
    <xf numFmtId="0" fontId="53" fillId="16" borderId="0"/>
    <xf numFmtId="0" fontId="80" fillId="0" borderId="0"/>
    <xf numFmtId="4" fontId="88" fillId="17" borderId="0" applyNumberFormat="0" applyProtection="0">
      <alignment horizontal="left" vertical="center" indent="1"/>
    </xf>
    <xf numFmtId="0" fontId="1" fillId="0" borderId="0"/>
    <xf numFmtId="0" fontId="61" fillId="24" borderId="0" applyNumberFormat="0" applyBorder="0" applyAlignment="0" applyProtection="0"/>
    <xf numFmtId="0" fontId="61" fillId="24" borderId="0" applyNumberFormat="0" applyBorder="0" applyAlignment="0" applyProtection="0"/>
    <xf numFmtId="0" fontId="1" fillId="0" borderId="0"/>
    <xf numFmtId="0" fontId="61" fillId="24" borderId="0" applyNumberFormat="0" applyBorder="0" applyAlignment="0" applyProtection="0"/>
    <xf numFmtId="4" fontId="90" fillId="54" borderId="62" applyNumberFormat="0" applyProtection="0">
      <alignment horizontal="right" vertical="center"/>
    </xf>
    <xf numFmtId="0" fontId="61" fillId="36"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52" fillId="16" borderId="0"/>
    <xf numFmtId="0" fontId="70" fillId="42" borderId="55" applyNumberFormat="0" applyAlignment="0" applyProtection="0"/>
    <xf numFmtId="0" fontId="53" fillId="16" borderId="0"/>
    <xf numFmtId="9" fontId="5" fillId="0" borderId="0" applyFont="0" applyFill="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36" borderId="0" applyNumberFormat="0" applyBorder="0" applyAlignment="0" applyProtection="0"/>
    <xf numFmtId="0" fontId="1" fillId="0" borderId="0"/>
    <xf numFmtId="0" fontId="61" fillId="32" borderId="0" applyNumberFormat="0" applyBorder="0" applyAlignment="0" applyProtection="0"/>
    <xf numFmtId="0" fontId="53" fillId="16" borderId="0"/>
    <xf numFmtId="0" fontId="1" fillId="0" borderId="0"/>
    <xf numFmtId="4" fontId="90" fillId="17" borderId="62"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1" fillId="24" borderId="0" applyNumberFormat="0" applyBorder="0" applyAlignment="0" applyProtection="0"/>
    <xf numFmtId="0" fontId="1" fillId="0" borderId="0"/>
    <xf numFmtId="0" fontId="70" fillId="42" borderId="55" applyNumberFormat="0" applyAlignment="0" applyProtection="0"/>
    <xf numFmtId="0" fontId="1" fillId="0" borderId="0"/>
    <xf numFmtId="0" fontId="1" fillId="0" borderId="0"/>
    <xf numFmtId="0" fontId="61" fillId="36" borderId="0" applyNumberFormat="0" applyBorder="0" applyAlignment="0" applyProtection="0"/>
    <xf numFmtId="0" fontId="52" fillId="16" borderId="0"/>
    <xf numFmtId="0" fontId="1" fillId="0" borderId="0"/>
    <xf numFmtId="0" fontId="61" fillId="28" borderId="0" applyNumberFormat="0" applyBorder="0" applyAlignment="0" applyProtection="0"/>
    <xf numFmtId="0" fontId="1" fillId="0" borderId="0"/>
    <xf numFmtId="0" fontId="1" fillId="0" borderId="0"/>
    <xf numFmtId="0" fontId="61" fillId="27" borderId="0" applyNumberFormat="0" applyBorder="0" applyAlignment="0" applyProtection="0"/>
    <xf numFmtId="0" fontId="1" fillId="0" borderId="0"/>
    <xf numFmtId="0" fontId="1" fillId="0" borderId="0"/>
  </cellStyleXfs>
  <cellXfs count="384">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18" fillId="0" borderId="38" xfId="0" applyNumberFormat="1" applyFont="1" applyBorder="1" applyAlignment="1">
      <alignment horizontal="center" vertical="center"/>
    </xf>
    <xf numFmtId="165" fontId="18" fillId="9" borderId="38" xfId="0" applyNumberFormat="1" applyFont="1" applyFill="1" applyBorder="1" applyAlignment="1">
      <alignment horizontal="center" vertical="center"/>
    </xf>
    <xf numFmtId="165"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4" fontId="6" fillId="0" borderId="41" xfId="0" applyNumberFormat="1" applyFont="1" applyBorder="1" applyAlignment="1">
      <alignment horizontal="center" vertical="center"/>
    </xf>
    <xf numFmtId="164"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1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4" fontId="6" fillId="0" borderId="27"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3" fontId="28" fillId="0" borderId="41" xfId="0" applyNumberFormat="1" applyFont="1" applyBorder="1" applyAlignment="1">
      <alignment horizontal="right" vertical="top"/>
    </xf>
    <xf numFmtId="3" fontId="44" fillId="0" borderId="41" xfId="0" applyNumberFormat="1" applyFont="1" applyBorder="1" applyAlignment="1">
      <alignment horizontal="righ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7" fillId="0" borderId="0" xfId="1" applyFont="1" applyAlignment="1">
      <alignment horizontal="right" vertical="top" wrapText="1"/>
    </xf>
    <xf numFmtId="0" fontId="48" fillId="0" borderId="0" xfId="7"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7" fillId="0" borderId="0" xfId="7" applyFont="1" applyAlignment="1">
      <alignment horizontal="right" vertical="top" wrapText="1"/>
    </xf>
    <xf numFmtId="0" fontId="49" fillId="0" borderId="0" xfId="0" applyFont="1"/>
    <xf numFmtId="0" fontId="5" fillId="0" borderId="0" xfId="0" applyFont="1" applyAlignment="1">
      <alignment horizontal="left" vertical="top" wrapText="1"/>
    </xf>
    <xf numFmtId="3" fontId="50" fillId="0" borderId="54" xfId="0" applyNumberFormat="1" applyFont="1" applyBorder="1" applyAlignment="1">
      <alignment horizontal="right" vertical="center" wrapText="1"/>
    </xf>
    <xf numFmtId="3" fontId="50" fillId="0" borderId="53" xfId="0" applyNumberFormat="1" applyFont="1" applyBorder="1" applyAlignment="1">
      <alignment horizontal="right" vertical="center" wrapText="1"/>
    </xf>
    <xf numFmtId="3" fontId="50" fillId="0" borderId="0" xfId="0" applyNumberFormat="1" applyFont="1" applyAlignment="1">
      <alignment horizontal="right" vertical="center" wrapText="1"/>
    </xf>
    <xf numFmtId="3" fontId="50" fillId="11" borderId="53" xfId="0" applyNumberFormat="1" applyFont="1" applyFill="1" applyBorder="1" applyAlignment="1">
      <alignment horizontal="right" vertical="center" wrapText="1"/>
    </xf>
    <xf numFmtId="3" fontId="25" fillId="0" borderId="41" xfId="7" applyNumberFormat="1" applyFont="1" applyBorder="1" applyAlignment="1">
      <alignment horizontal="right"/>
    </xf>
    <xf numFmtId="3" fontId="25" fillId="0" borderId="41" xfId="7" applyNumberFormat="1" applyFont="1" applyBorder="1" applyAlignment="1">
      <alignment horizontal="right" wrapText="1"/>
    </xf>
    <xf numFmtId="0" fontId="7" fillId="11" borderId="42" xfId="4" applyFont="1" applyFill="1" applyBorder="1" applyAlignment="1">
      <alignment horizontal="right" vertical="center" wrapText="1"/>
    </xf>
    <xf numFmtId="0" fontId="7" fillId="11" borderId="0" xfId="4" applyFont="1" applyFill="1" applyAlignment="1">
      <alignment horizontal="right" vertical="center" wrapText="1"/>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28" fillId="11" borderId="0" xfId="4" applyFont="1" applyFill="1"/>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7" fillId="11" borderId="0" xfId="4" applyFont="1" applyFill="1" applyAlignment="1">
      <alignment vertical="center"/>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28"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Protection="1">
      <protection locked="0"/>
    </xf>
    <xf numFmtId="0" fontId="28" fillId="11" borderId="0" xfId="4" applyFont="1" applyFill="1" applyAlignment="1">
      <alignment vertical="top" wrapText="1"/>
    </xf>
    <xf numFmtId="0" fontId="7" fillId="11" borderId="42" xfId="4" applyFont="1" applyFill="1" applyBorder="1" applyAlignment="1">
      <alignment horizontal="center" vertical="center"/>
    </xf>
    <xf numFmtId="0" fontId="7" fillId="11" borderId="42" xfId="4" applyFont="1" applyFill="1" applyBorder="1" applyAlignment="1">
      <alignment horizontal="right" vertical="center"/>
    </xf>
    <xf numFmtId="0" fontId="7" fillId="11" borderId="0" xfId="4" applyFont="1" applyFill="1" applyAlignment="1">
      <alignment horizontal="right" vertical="center"/>
    </xf>
    <xf numFmtId="0" fontId="29"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28" fillId="11" borderId="1" xfId="4" applyFont="1" applyFill="1" applyBorder="1"/>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xf numFmtId="0" fontId="28" fillId="11" borderId="43" xfId="4" applyFont="1" applyFill="1" applyBorder="1"/>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43" xfId="4" applyFont="1" applyFill="1" applyBorder="1" applyAlignment="1">
      <alignment horizontal="right" vertical="center" wrapText="1"/>
    </xf>
    <xf numFmtId="0" fontId="29" fillId="11" borderId="42" xfId="4" applyFont="1" applyFill="1" applyBorder="1" applyAlignment="1">
      <alignment vertical="center"/>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3" xfId="4" applyFont="1" applyFill="1" applyBorder="1" applyAlignment="1">
      <alignment horizontal="right" vertical="center"/>
    </xf>
    <xf numFmtId="0" fontId="28" fillId="11" borderId="0" xfId="4" applyFont="1" applyFill="1" applyAlignment="1">
      <alignment wrapText="1"/>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28" fillId="11" borderId="42" xfId="4" applyFont="1" applyFill="1" applyBorder="1" applyAlignment="1">
      <alignment wrapText="1"/>
    </xf>
    <xf numFmtId="0" fontId="7" fillId="0" borderId="41" xfId="0" applyFont="1" applyBorder="1" applyAlignment="1">
      <alignment horizontal="left" vertical="center" wrapText="1"/>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41" xfId="0" applyFont="1" applyBorder="1" applyAlignment="1">
      <alignment horizontal="left" vertical="center" wrapText="1" indent="1"/>
    </xf>
    <xf numFmtId="0" fontId="14" fillId="4" borderId="41" xfId="0" applyFont="1" applyFill="1" applyBorder="1" applyAlignment="1">
      <alignment vertical="center" wrapText="1"/>
    </xf>
    <xf numFmtId="0" fontId="0" fillId="0" borderId="41" xfId="0" applyBorder="1"/>
    <xf numFmtId="0" fontId="7" fillId="9" borderId="41" xfId="0" applyFont="1" applyFill="1" applyBorder="1" applyAlignment="1">
      <alignment horizontal="left" vertical="center" wrapText="1" indent="1"/>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8" fillId="3" borderId="41" xfId="3" applyFont="1" applyFill="1" applyBorder="1" applyAlignment="1">
      <alignment horizontal="center" vertical="center"/>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7" fillId="0" borderId="27" xfId="0" applyFont="1" applyBorder="1" applyAlignment="1">
      <alignment horizontal="left" vertical="center" wrapText="1" indent="1"/>
    </xf>
    <xf numFmtId="0" fontId="7" fillId="0" borderId="27" xfId="0" applyFont="1" applyBorder="1" applyAlignment="1">
      <alignment horizontal="left" vertical="center" wrapText="1"/>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5" fillId="0" borderId="40" xfId="0" applyFont="1" applyBorder="1"/>
    <xf numFmtId="0" fontId="18"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0" fontId="5" fillId="0" borderId="0" xfId="0" applyFont="1" applyAlignment="1">
      <alignment horizontal="left" vertical="top" wrapText="1"/>
    </xf>
    <xf numFmtId="0" fontId="5" fillId="0" borderId="0" xfId="0" applyFont="1" applyAlignment="1">
      <alignment horizontal="left" vertical="top"/>
    </xf>
    <xf numFmtId="0" fontId="28" fillId="0" borderId="0" xfId="0" applyFont="1" applyAlignment="1">
      <alignment horizontal="left" wrapText="1"/>
    </xf>
    <xf numFmtId="0" fontId="28" fillId="0" borderId="0" xfId="0" applyFont="1" applyAlignment="1">
      <alignment horizontal="left" vertical="top"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xf numFmtId="0" fontId="50" fillId="0" borderId="0" xfId="0" applyFont="1" applyAlignment="1">
      <alignment horizontal="left" vertical="center" wrapText="1"/>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zoomScale="115" zoomScaleNormal="115" workbookViewId="0">
      <selection sqref="A1:C1"/>
    </sheetView>
  </sheetViews>
  <sheetFormatPr defaultColWidth="9.109375" defaultRowHeight="14.4"/>
  <cols>
    <col min="1" max="8" width="9.109375" style="60"/>
    <col min="9" max="9" width="15.33203125" style="60" customWidth="1"/>
    <col min="10" max="10" width="15.109375" style="60" customWidth="1"/>
    <col min="11" max="16384" width="9.109375" style="60"/>
  </cols>
  <sheetData>
    <row r="1" spans="1:18" ht="15.6">
      <c r="A1" s="228" t="s">
        <v>0</v>
      </c>
      <c r="B1" s="229"/>
      <c r="C1" s="229"/>
      <c r="D1" s="58"/>
      <c r="E1" s="58"/>
      <c r="F1" s="58"/>
      <c r="G1" s="58"/>
      <c r="H1" s="58"/>
      <c r="I1" s="58"/>
      <c r="J1" s="59"/>
    </row>
    <row r="2" spans="1:18" ht="14.4" customHeight="1">
      <c r="A2" s="230" t="s">
        <v>1</v>
      </c>
      <c r="B2" s="231"/>
      <c r="C2" s="231"/>
      <c r="D2" s="231"/>
      <c r="E2" s="231"/>
      <c r="F2" s="231"/>
      <c r="G2" s="231"/>
      <c r="H2" s="231"/>
      <c r="I2" s="231"/>
      <c r="J2" s="232"/>
      <c r="N2" s="105" t="s">
        <v>387</v>
      </c>
    </row>
    <row r="3" spans="1:18">
      <c r="A3" s="61"/>
      <c r="B3" s="62"/>
      <c r="C3" s="62"/>
      <c r="D3" s="62"/>
      <c r="E3" s="62"/>
      <c r="F3" s="62"/>
      <c r="G3" s="62"/>
      <c r="H3" s="62"/>
      <c r="I3" s="62"/>
      <c r="J3" s="63"/>
      <c r="N3" s="105" t="s">
        <v>388</v>
      </c>
    </row>
    <row r="4" spans="1:18" ht="33.6" customHeight="1">
      <c r="A4" s="233" t="s">
        <v>2</v>
      </c>
      <c r="B4" s="234"/>
      <c r="C4" s="234"/>
      <c r="D4" s="234"/>
      <c r="E4" s="235">
        <v>44927</v>
      </c>
      <c r="F4" s="236"/>
      <c r="G4" s="64" t="s">
        <v>3</v>
      </c>
      <c r="H4" s="235">
        <v>45291</v>
      </c>
      <c r="I4" s="236"/>
      <c r="J4" s="65"/>
      <c r="N4" s="105" t="s">
        <v>389</v>
      </c>
    </row>
    <row r="5" spans="1:18" s="66" customFormat="1" ht="10.199999999999999" customHeight="1">
      <c r="A5" s="237"/>
      <c r="B5" s="238"/>
      <c r="C5" s="238"/>
      <c r="D5" s="238"/>
      <c r="E5" s="238"/>
      <c r="F5" s="238"/>
      <c r="G5" s="238"/>
      <c r="H5" s="238"/>
      <c r="I5" s="238"/>
      <c r="J5" s="239"/>
      <c r="N5" s="105" t="s">
        <v>390</v>
      </c>
    </row>
    <row r="6" spans="1:18" ht="20.399999999999999" customHeight="1">
      <c r="A6" s="67"/>
      <c r="B6" s="68" t="s">
        <v>4</v>
      </c>
      <c r="C6" s="69"/>
      <c r="D6" s="69"/>
      <c r="E6" s="75">
        <v>2023</v>
      </c>
      <c r="F6" s="70"/>
      <c r="G6" s="64"/>
      <c r="H6" s="70"/>
      <c r="I6" s="71"/>
      <c r="J6" s="72"/>
      <c r="N6" s="105"/>
    </row>
    <row r="7" spans="1:18" s="74" customFormat="1" ht="10.95" customHeight="1">
      <c r="A7" s="67"/>
      <c r="B7" s="69"/>
      <c r="C7" s="69"/>
      <c r="D7" s="69"/>
      <c r="E7" s="73"/>
      <c r="F7" s="73"/>
      <c r="G7" s="64"/>
      <c r="H7" s="70"/>
      <c r="I7" s="71"/>
      <c r="J7" s="72"/>
    </row>
    <row r="8" spans="1:18" ht="20.399999999999999" customHeight="1">
      <c r="A8" s="67"/>
      <c r="B8" s="68" t="s">
        <v>5</v>
      </c>
      <c r="C8" s="69"/>
      <c r="D8" s="69"/>
      <c r="E8" s="75" t="s">
        <v>390</v>
      </c>
      <c r="F8" s="70"/>
      <c r="G8" s="64"/>
      <c r="H8" s="70"/>
      <c r="I8" s="71"/>
      <c r="J8" s="72"/>
    </row>
    <row r="9" spans="1:18" s="74" customFormat="1" ht="10.95" customHeight="1">
      <c r="A9" s="67"/>
      <c r="B9" s="69"/>
      <c r="C9" s="69"/>
      <c r="D9" s="69"/>
      <c r="E9" s="73"/>
      <c r="F9" s="73"/>
      <c r="G9" s="64"/>
      <c r="H9" s="73"/>
      <c r="I9" s="76"/>
      <c r="J9" s="72"/>
    </row>
    <row r="10" spans="1:18" ht="37.950000000000003" customHeight="1">
      <c r="A10" s="224" t="s">
        <v>6</v>
      </c>
      <c r="B10" s="225"/>
      <c r="C10" s="225"/>
      <c r="D10" s="225"/>
      <c r="E10" s="225"/>
      <c r="F10" s="225"/>
      <c r="G10" s="225"/>
      <c r="H10" s="225"/>
      <c r="I10" s="225"/>
      <c r="J10" s="77"/>
    </row>
    <row r="11" spans="1:18" ht="24.6" customHeight="1">
      <c r="A11" s="207" t="s">
        <v>7</v>
      </c>
      <c r="B11" s="226"/>
      <c r="C11" s="218" t="s">
        <v>500</v>
      </c>
      <c r="D11" s="219"/>
      <c r="E11" s="78"/>
      <c r="F11" s="173" t="s">
        <v>8</v>
      </c>
      <c r="G11" s="222"/>
      <c r="H11" s="214" t="s">
        <v>501</v>
      </c>
      <c r="I11" s="215"/>
      <c r="J11" s="79"/>
      <c r="R11" s="117"/>
    </row>
    <row r="12" spans="1:18" ht="14.4" customHeight="1">
      <c r="A12" s="80"/>
      <c r="B12" s="81"/>
      <c r="C12" s="81"/>
      <c r="D12" s="81"/>
      <c r="E12" s="227"/>
      <c r="F12" s="227"/>
      <c r="G12" s="227"/>
      <c r="H12" s="227"/>
      <c r="I12" s="82"/>
      <c r="J12" s="79"/>
    </row>
    <row r="13" spans="1:18" ht="21" customHeight="1">
      <c r="A13" s="172" t="s">
        <v>9</v>
      </c>
      <c r="B13" s="222"/>
      <c r="C13" s="218" t="s">
        <v>502</v>
      </c>
      <c r="D13" s="219"/>
      <c r="E13" s="240"/>
      <c r="F13" s="227"/>
      <c r="G13" s="227"/>
      <c r="H13" s="227"/>
      <c r="I13" s="82"/>
      <c r="J13" s="79"/>
    </row>
    <row r="14" spans="1:18" ht="10.95" customHeight="1">
      <c r="A14" s="78"/>
      <c r="B14" s="82"/>
      <c r="C14" s="81"/>
      <c r="D14" s="81"/>
      <c r="E14" s="179"/>
      <c r="F14" s="179"/>
      <c r="G14" s="179"/>
      <c r="H14" s="179"/>
      <c r="I14" s="81"/>
      <c r="J14" s="83"/>
    </row>
    <row r="15" spans="1:18" ht="22.95" customHeight="1">
      <c r="A15" s="172" t="s">
        <v>10</v>
      </c>
      <c r="B15" s="222"/>
      <c r="C15" s="218" t="s">
        <v>503</v>
      </c>
      <c r="D15" s="219"/>
      <c r="E15" s="223"/>
      <c r="F15" s="209"/>
      <c r="G15" s="84" t="s">
        <v>11</v>
      </c>
      <c r="H15" s="214" t="s">
        <v>504</v>
      </c>
      <c r="I15" s="215"/>
      <c r="J15" s="85"/>
    </row>
    <row r="16" spans="1:18" ht="10.95" customHeight="1">
      <c r="A16" s="78"/>
      <c r="B16" s="82"/>
      <c r="C16" s="81"/>
      <c r="D16" s="81"/>
      <c r="E16" s="179"/>
      <c r="F16" s="179"/>
      <c r="G16" s="179"/>
      <c r="H16" s="179"/>
      <c r="I16" s="81"/>
      <c r="J16" s="83"/>
    </row>
    <row r="17" spans="1:10" ht="22.95" customHeight="1">
      <c r="A17" s="86"/>
      <c r="B17" s="84" t="s">
        <v>12</v>
      </c>
      <c r="C17" s="218" t="s">
        <v>505</v>
      </c>
      <c r="D17" s="219"/>
      <c r="E17" s="87"/>
      <c r="F17" s="87"/>
      <c r="G17" s="87"/>
      <c r="H17" s="87"/>
      <c r="I17" s="87"/>
      <c r="J17" s="85"/>
    </row>
    <row r="18" spans="1:10">
      <c r="A18" s="220"/>
      <c r="B18" s="221"/>
      <c r="C18" s="213"/>
      <c r="D18" s="213"/>
      <c r="E18" s="179"/>
      <c r="F18" s="179"/>
      <c r="G18" s="179"/>
      <c r="H18" s="179"/>
      <c r="I18" s="81"/>
      <c r="J18" s="83"/>
    </row>
    <row r="19" spans="1:10">
      <c r="A19" s="207" t="s">
        <v>13</v>
      </c>
      <c r="B19" s="208"/>
      <c r="C19" s="180" t="s">
        <v>506</v>
      </c>
      <c r="D19" s="181"/>
      <c r="E19" s="181"/>
      <c r="F19" s="181"/>
      <c r="G19" s="181"/>
      <c r="H19" s="181"/>
      <c r="I19" s="181"/>
      <c r="J19" s="182"/>
    </row>
    <row r="20" spans="1:10">
      <c r="A20" s="80"/>
      <c r="B20" s="81"/>
      <c r="C20" s="88"/>
      <c r="D20" s="81"/>
      <c r="E20" s="213"/>
      <c r="F20" s="213"/>
      <c r="G20" s="213"/>
      <c r="H20" s="213"/>
      <c r="I20" s="81"/>
      <c r="J20" s="83"/>
    </row>
    <row r="21" spans="1:10">
      <c r="A21" s="207" t="s">
        <v>14</v>
      </c>
      <c r="B21" s="208"/>
      <c r="C21" s="214">
        <v>10000</v>
      </c>
      <c r="D21" s="215"/>
      <c r="E21" s="216"/>
      <c r="F21" s="217"/>
      <c r="G21" s="180" t="s">
        <v>507</v>
      </c>
      <c r="H21" s="181"/>
      <c r="I21" s="181"/>
      <c r="J21" s="182"/>
    </row>
    <row r="22" spans="1:10">
      <c r="A22" s="80"/>
      <c r="B22" s="81"/>
      <c r="C22" s="81"/>
      <c r="D22" s="81"/>
      <c r="E22" s="179"/>
      <c r="F22" s="179"/>
      <c r="G22" s="213"/>
      <c r="H22" s="213"/>
      <c r="I22" s="81"/>
      <c r="J22" s="83"/>
    </row>
    <row r="23" spans="1:10">
      <c r="A23" s="207" t="s">
        <v>15</v>
      </c>
      <c r="B23" s="208"/>
      <c r="C23" s="180" t="s">
        <v>508</v>
      </c>
      <c r="D23" s="181"/>
      <c r="E23" s="181"/>
      <c r="F23" s="181"/>
      <c r="G23" s="181"/>
      <c r="H23" s="181"/>
      <c r="I23" s="181"/>
      <c r="J23" s="182"/>
    </row>
    <row r="24" spans="1:10">
      <c r="A24" s="80"/>
      <c r="B24" s="81"/>
      <c r="C24" s="81"/>
      <c r="D24" s="81"/>
      <c r="E24" s="213"/>
      <c r="F24" s="213"/>
      <c r="G24" s="213"/>
      <c r="H24" s="213"/>
      <c r="I24" s="81"/>
      <c r="J24" s="83"/>
    </row>
    <row r="25" spans="1:10">
      <c r="A25" s="207" t="s">
        <v>16</v>
      </c>
      <c r="B25" s="208"/>
      <c r="C25" s="210" t="s">
        <v>509</v>
      </c>
      <c r="D25" s="211"/>
      <c r="E25" s="211"/>
      <c r="F25" s="211"/>
      <c r="G25" s="211"/>
      <c r="H25" s="211"/>
      <c r="I25" s="211"/>
      <c r="J25" s="212"/>
    </row>
    <row r="26" spans="1:10">
      <c r="A26" s="80"/>
      <c r="B26" s="81"/>
      <c r="C26" s="88"/>
      <c r="D26" s="81"/>
      <c r="E26" s="213"/>
      <c r="F26" s="213"/>
      <c r="G26" s="213"/>
      <c r="H26" s="213"/>
      <c r="I26" s="81"/>
      <c r="J26" s="83"/>
    </row>
    <row r="27" spans="1:10">
      <c r="A27" s="207" t="s">
        <v>17</v>
      </c>
      <c r="B27" s="208"/>
      <c r="C27" s="210" t="s">
        <v>510</v>
      </c>
      <c r="D27" s="211"/>
      <c r="E27" s="211"/>
      <c r="F27" s="211"/>
      <c r="G27" s="211"/>
      <c r="H27" s="211"/>
      <c r="I27" s="211"/>
      <c r="J27" s="212"/>
    </row>
    <row r="28" spans="1:10" ht="13.95" customHeight="1">
      <c r="A28" s="80"/>
      <c r="B28" s="81"/>
      <c r="C28" s="88"/>
      <c r="D28" s="81"/>
      <c r="E28" s="179"/>
      <c r="F28" s="179"/>
      <c r="G28" s="179"/>
      <c r="H28" s="179"/>
      <c r="I28" s="81"/>
      <c r="J28" s="83"/>
    </row>
    <row r="29" spans="1:10" ht="22.95" customHeight="1">
      <c r="A29" s="172" t="s">
        <v>18</v>
      </c>
      <c r="B29" s="208"/>
      <c r="C29" s="102" t="s">
        <v>600</v>
      </c>
      <c r="D29" s="90"/>
      <c r="E29" s="183"/>
      <c r="F29" s="183"/>
      <c r="G29" s="183"/>
      <c r="H29" s="183"/>
      <c r="I29" s="91"/>
      <c r="J29" s="92"/>
    </row>
    <row r="30" spans="1:10">
      <c r="A30" s="80"/>
      <c r="B30" s="81"/>
      <c r="C30" s="81"/>
      <c r="D30" s="81"/>
      <c r="E30" s="179"/>
      <c r="F30" s="179"/>
      <c r="G30" s="179"/>
      <c r="H30" s="179"/>
      <c r="I30" s="91"/>
      <c r="J30" s="92"/>
    </row>
    <row r="31" spans="1:10">
      <c r="A31" s="207" t="s">
        <v>19</v>
      </c>
      <c r="B31" s="208"/>
      <c r="C31" s="102" t="s">
        <v>519</v>
      </c>
      <c r="D31" s="206" t="s">
        <v>20</v>
      </c>
      <c r="E31" s="187"/>
      <c r="F31" s="187"/>
      <c r="G31" s="187"/>
      <c r="H31" s="81"/>
      <c r="I31" s="93" t="s">
        <v>21</v>
      </c>
      <c r="J31" s="94" t="s">
        <v>22</v>
      </c>
    </row>
    <row r="32" spans="1:10">
      <c r="A32" s="207"/>
      <c r="B32" s="208"/>
      <c r="C32" s="95"/>
      <c r="D32" s="64"/>
      <c r="E32" s="209"/>
      <c r="F32" s="209"/>
      <c r="G32" s="209"/>
      <c r="H32" s="209"/>
      <c r="I32" s="91"/>
      <c r="J32" s="92"/>
    </row>
    <row r="33" spans="1:10">
      <c r="A33" s="207" t="s">
        <v>23</v>
      </c>
      <c r="B33" s="208"/>
      <c r="C33" s="89" t="s">
        <v>520</v>
      </c>
      <c r="D33" s="206" t="s">
        <v>24</v>
      </c>
      <c r="E33" s="187"/>
      <c r="F33" s="187"/>
      <c r="G33" s="187"/>
      <c r="H33" s="87"/>
      <c r="I33" s="93" t="s">
        <v>25</v>
      </c>
      <c r="J33" s="94" t="s">
        <v>26</v>
      </c>
    </row>
    <row r="34" spans="1:10">
      <c r="A34" s="80"/>
      <c r="B34" s="81"/>
      <c r="C34" s="81"/>
      <c r="D34" s="81"/>
      <c r="E34" s="179"/>
      <c r="F34" s="179"/>
      <c r="G34" s="179"/>
      <c r="H34" s="179"/>
      <c r="I34" s="81"/>
      <c r="J34" s="83"/>
    </row>
    <row r="35" spans="1:10">
      <c r="A35" s="206" t="s">
        <v>27</v>
      </c>
      <c r="B35" s="187"/>
      <c r="C35" s="187"/>
      <c r="D35" s="187"/>
      <c r="E35" s="187" t="s">
        <v>28</v>
      </c>
      <c r="F35" s="187"/>
      <c r="G35" s="187"/>
      <c r="H35" s="187"/>
      <c r="I35" s="187"/>
      <c r="J35" s="96" t="s">
        <v>29</v>
      </c>
    </row>
    <row r="36" spans="1:10">
      <c r="A36" s="80"/>
      <c r="B36" s="81"/>
      <c r="C36" s="81"/>
      <c r="D36" s="81"/>
      <c r="E36" s="179"/>
      <c r="F36" s="179"/>
      <c r="G36" s="179"/>
      <c r="H36" s="179"/>
      <c r="I36" s="81"/>
      <c r="J36" s="92"/>
    </row>
    <row r="37" spans="1:10">
      <c r="A37" s="201" t="s">
        <v>521</v>
      </c>
      <c r="B37" s="202"/>
      <c r="C37" s="202"/>
      <c r="D37" s="202"/>
      <c r="E37" s="201" t="s">
        <v>522</v>
      </c>
      <c r="F37" s="202"/>
      <c r="G37" s="202"/>
      <c r="H37" s="202"/>
      <c r="I37" s="203"/>
      <c r="J37" s="118">
        <v>1449613</v>
      </c>
    </row>
    <row r="38" spans="1:10">
      <c r="A38" s="80"/>
      <c r="B38" s="81"/>
      <c r="C38" s="88"/>
      <c r="D38" s="205"/>
      <c r="E38" s="205"/>
      <c r="F38" s="205"/>
      <c r="G38" s="205"/>
      <c r="H38" s="205"/>
      <c r="I38" s="205"/>
      <c r="J38" s="83"/>
    </row>
    <row r="39" spans="1:10">
      <c r="A39" s="201" t="s">
        <v>523</v>
      </c>
      <c r="B39" s="202"/>
      <c r="C39" s="202"/>
      <c r="D39" s="203"/>
      <c r="E39" s="201" t="s">
        <v>524</v>
      </c>
      <c r="F39" s="202"/>
      <c r="G39" s="202"/>
      <c r="H39" s="202"/>
      <c r="I39" s="203"/>
      <c r="J39" s="120" t="s">
        <v>525</v>
      </c>
    </row>
    <row r="40" spans="1:10">
      <c r="A40" s="80"/>
      <c r="B40" s="81"/>
      <c r="C40" s="88"/>
      <c r="D40" s="121"/>
      <c r="E40" s="205"/>
      <c r="F40" s="205"/>
      <c r="G40" s="205"/>
      <c r="H40" s="205"/>
      <c r="I40" s="82"/>
      <c r="J40" s="83"/>
    </row>
    <row r="41" spans="1:10">
      <c r="A41" s="201" t="s">
        <v>526</v>
      </c>
      <c r="B41" s="202"/>
      <c r="C41" s="202"/>
      <c r="D41" s="203"/>
      <c r="E41" s="201" t="s">
        <v>527</v>
      </c>
      <c r="F41" s="202"/>
      <c r="G41" s="202"/>
      <c r="H41" s="202"/>
      <c r="I41" s="203"/>
      <c r="J41" s="120">
        <v>80921748</v>
      </c>
    </row>
    <row r="42" spans="1:10">
      <c r="A42" s="80"/>
      <c r="B42" s="81"/>
      <c r="C42" s="88"/>
      <c r="D42" s="121"/>
      <c r="E42" s="205"/>
      <c r="F42" s="205"/>
      <c r="G42" s="205"/>
      <c r="H42" s="205"/>
      <c r="I42" s="82"/>
      <c r="J42" s="83"/>
    </row>
    <row r="43" spans="1:10">
      <c r="A43" s="201"/>
      <c r="B43" s="202"/>
      <c r="C43" s="202"/>
      <c r="D43" s="203"/>
      <c r="E43" s="201"/>
      <c r="F43" s="202"/>
      <c r="G43" s="202"/>
      <c r="H43" s="202"/>
      <c r="I43" s="203"/>
      <c r="J43" s="120"/>
    </row>
    <row r="44" spans="1:10">
      <c r="A44" s="97"/>
      <c r="B44" s="88"/>
      <c r="C44" s="196"/>
      <c r="D44" s="196"/>
      <c r="E44" s="179"/>
      <c r="F44" s="179"/>
      <c r="G44" s="196"/>
      <c r="H44" s="196"/>
      <c r="I44" s="196"/>
      <c r="J44" s="83"/>
    </row>
    <row r="45" spans="1:10">
      <c r="A45" s="201"/>
      <c r="B45" s="202"/>
      <c r="C45" s="202"/>
      <c r="D45" s="203"/>
      <c r="E45" s="201"/>
      <c r="F45" s="202"/>
      <c r="G45" s="202"/>
      <c r="H45" s="202"/>
      <c r="I45" s="203"/>
      <c r="J45" s="120"/>
    </row>
    <row r="46" spans="1:10">
      <c r="A46" s="97"/>
      <c r="B46" s="88"/>
      <c r="C46" s="88"/>
      <c r="D46" s="81"/>
      <c r="E46" s="204"/>
      <c r="F46" s="204"/>
      <c r="G46" s="196"/>
      <c r="H46" s="196"/>
      <c r="I46" s="81"/>
      <c r="J46" s="83"/>
    </row>
    <row r="47" spans="1:10">
      <c r="A47" s="198"/>
      <c r="B47" s="199"/>
      <c r="C47" s="199"/>
      <c r="D47" s="200"/>
      <c r="E47" s="198"/>
      <c r="F47" s="199"/>
      <c r="G47" s="199"/>
      <c r="H47" s="199"/>
      <c r="I47" s="200"/>
      <c r="J47" s="89"/>
    </row>
    <row r="48" spans="1:10">
      <c r="A48" s="97"/>
      <c r="B48" s="88"/>
      <c r="C48" s="88"/>
      <c r="D48" s="81"/>
      <c r="E48" s="179"/>
      <c r="F48" s="179"/>
      <c r="G48" s="196"/>
      <c r="H48" s="196"/>
      <c r="I48" s="81"/>
      <c r="J48" s="98" t="s">
        <v>30</v>
      </c>
    </row>
    <row r="49" spans="1:10">
      <c r="A49" s="97"/>
      <c r="B49" s="88"/>
      <c r="C49" s="88"/>
      <c r="D49" s="81"/>
      <c r="E49" s="179"/>
      <c r="F49" s="179"/>
      <c r="G49" s="196"/>
      <c r="H49" s="196"/>
      <c r="I49" s="81"/>
      <c r="J49" s="98" t="s">
        <v>31</v>
      </c>
    </row>
    <row r="50" spans="1:10" ht="14.4" customHeight="1">
      <c r="A50" s="172" t="s">
        <v>32</v>
      </c>
      <c r="B50" s="173"/>
      <c r="C50" s="189" t="s">
        <v>511</v>
      </c>
      <c r="D50" s="190"/>
      <c r="E50" s="191" t="s">
        <v>33</v>
      </c>
      <c r="F50" s="192"/>
      <c r="G50" s="193"/>
      <c r="H50" s="194"/>
      <c r="I50" s="194"/>
      <c r="J50" s="195"/>
    </row>
    <row r="51" spans="1:10">
      <c r="A51" s="97"/>
      <c r="B51" s="88"/>
      <c r="C51" s="196"/>
      <c r="D51" s="196"/>
      <c r="E51" s="179"/>
      <c r="F51" s="179"/>
      <c r="G51" s="197" t="s">
        <v>34</v>
      </c>
      <c r="H51" s="197"/>
      <c r="I51" s="197"/>
      <c r="J51" s="72"/>
    </row>
    <row r="52" spans="1:10" ht="13.95" customHeight="1">
      <c r="A52" s="172" t="s">
        <v>35</v>
      </c>
      <c r="B52" s="173"/>
      <c r="C52" s="180" t="s">
        <v>512</v>
      </c>
      <c r="D52" s="181"/>
      <c r="E52" s="181"/>
      <c r="F52" s="181"/>
      <c r="G52" s="181"/>
      <c r="H52" s="181"/>
      <c r="I52" s="181"/>
      <c r="J52" s="182"/>
    </row>
    <row r="53" spans="1:10">
      <c r="A53" s="80"/>
      <c r="B53" s="81"/>
      <c r="C53" s="183" t="s">
        <v>36</v>
      </c>
      <c r="D53" s="183"/>
      <c r="E53" s="183"/>
      <c r="F53" s="183"/>
      <c r="G53" s="183"/>
      <c r="H53" s="183"/>
      <c r="I53" s="183"/>
      <c r="J53" s="83"/>
    </row>
    <row r="54" spans="1:10">
      <c r="A54" s="172" t="s">
        <v>37</v>
      </c>
      <c r="B54" s="173"/>
      <c r="C54" s="184" t="s">
        <v>513</v>
      </c>
      <c r="D54" s="185"/>
      <c r="E54" s="186"/>
      <c r="F54" s="179"/>
      <c r="G54" s="179"/>
      <c r="H54" s="187"/>
      <c r="I54" s="187"/>
      <c r="J54" s="188"/>
    </row>
    <row r="55" spans="1:10">
      <c r="A55" s="80"/>
      <c r="B55" s="81"/>
      <c r="C55" s="88"/>
      <c r="D55" s="81"/>
      <c r="E55" s="179"/>
      <c r="F55" s="179"/>
      <c r="G55" s="179"/>
      <c r="H55" s="179"/>
      <c r="I55" s="81"/>
      <c r="J55" s="83"/>
    </row>
    <row r="56" spans="1:10" ht="14.4" customHeight="1">
      <c r="A56" s="172" t="s">
        <v>38</v>
      </c>
      <c r="B56" s="173"/>
      <c r="C56" s="174" t="s">
        <v>514</v>
      </c>
      <c r="D56" s="175"/>
      <c r="E56" s="175"/>
      <c r="F56" s="175"/>
      <c r="G56" s="175"/>
      <c r="H56" s="175"/>
      <c r="I56" s="175"/>
      <c r="J56" s="176"/>
    </row>
    <row r="57" spans="1:10">
      <c r="A57" s="80"/>
      <c r="B57" s="81"/>
      <c r="C57" s="81"/>
      <c r="D57" s="81"/>
      <c r="E57" s="179"/>
      <c r="F57" s="179"/>
      <c r="G57" s="179"/>
      <c r="H57" s="179"/>
      <c r="I57" s="81"/>
      <c r="J57" s="83"/>
    </row>
    <row r="58" spans="1:10">
      <c r="A58" s="172" t="s">
        <v>39</v>
      </c>
      <c r="B58" s="173"/>
      <c r="C58" s="174" t="s">
        <v>515</v>
      </c>
      <c r="D58" s="175"/>
      <c r="E58" s="175"/>
      <c r="F58" s="175"/>
      <c r="G58" s="175"/>
      <c r="H58" s="175"/>
      <c r="I58" s="175"/>
      <c r="J58" s="176"/>
    </row>
    <row r="59" spans="1:10" ht="14.4" customHeight="1">
      <c r="A59" s="80"/>
      <c r="B59" s="81"/>
      <c r="C59" s="177" t="s">
        <v>40</v>
      </c>
      <c r="D59" s="177"/>
      <c r="E59" s="177"/>
      <c r="F59" s="177"/>
      <c r="G59" s="81"/>
      <c r="H59" s="81"/>
      <c r="I59" s="81"/>
      <c r="J59" s="83"/>
    </row>
    <row r="60" spans="1:10">
      <c r="A60" s="172" t="s">
        <v>41</v>
      </c>
      <c r="B60" s="173"/>
      <c r="C60" s="174" t="s">
        <v>516</v>
      </c>
      <c r="D60" s="175"/>
      <c r="E60" s="175"/>
      <c r="F60" s="175"/>
      <c r="G60" s="175"/>
      <c r="H60" s="175"/>
      <c r="I60" s="175"/>
      <c r="J60" s="176"/>
    </row>
    <row r="61" spans="1:10" ht="14.4" customHeight="1">
      <c r="A61" s="99"/>
      <c r="B61" s="100"/>
      <c r="C61" s="178" t="s">
        <v>42</v>
      </c>
      <c r="D61" s="178"/>
      <c r="E61" s="178"/>
      <c r="F61" s="178"/>
      <c r="G61" s="178"/>
      <c r="H61" s="100"/>
      <c r="I61" s="100"/>
      <c r="J61" s="101"/>
    </row>
    <row r="68" ht="27" customHeight="1"/>
    <row r="72" ht="38.4"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8671875" defaultRowHeight="13.2"/>
  <cols>
    <col min="8" max="9" width="16.109375" style="30" customWidth="1"/>
    <col min="10" max="10" width="10.33203125" bestFit="1" customWidth="1"/>
  </cols>
  <sheetData>
    <row r="1" spans="1:9">
      <c r="A1" s="248" t="s">
        <v>43</v>
      </c>
      <c r="B1" s="249"/>
      <c r="C1" s="249"/>
      <c r="D1" s="249"/>
      <c r="E1" s="249"/>
      <c r="F1" s="249"/>
      <c r="G1" s="249"/>
      <c r="H1" s="249"/>
      <c r="I1" s="249"/>
    </row>
    <row r="2" spans="1:9" ht="12.75" customHeight="1">
      <c r="A2" s="250" t="s">
        <v>595</v>
      </c>
      <c r="B2" s="251"/>
      <c r="C2" s="251"/>
      <c r="D2" s="251"/>
      <c r="E2" s="251"/>
      <c r="F2" s="251"/>
      <c r="G2" s="251"/>
      <c r="H2" s="251"/>
      <c r="I2" s="251"/>
    </row>
    <row r="3" spans="1:9">
      <c r="A3" s="252" t="s">
        <v>499</v>
      </c>
      <c r="B3" s="252"/>
      <c r="C3" s="252"/>
      <c r="D3" s="252"/>
      <c r="E3" s="252"/>
      <c r="F3" s="252"/>
      <c r="G3" s="252"/>
      <c r="H3" s="252"/>
      <c r="I3" s="252"/>
    </row>
    <row r="4" spans="1:9" ht="12.75" customHeight="1">
      <c r="A4" s="253" t="s">
        <v>517</v>
      </c>
      <c r="B4" s="254"/>
      <c r="C4" s="254"/>
      <c r="D4" s="254"/>
      <c r="E4" s="254"/>
      <c r="F4" s="254"/>
      <c r="G4" s="254"/>
      <c r="H4" s="254"/>
      <c r="I4" s="255"/>
    </row>
    <row r="5" spans="1:9" ht="30.6">
      <c r="A5" s="258" t="s">
        <v>44</v>
      </c>
      <c r="B5" s="259"/>
      <c r="C5" s="259"/>
      <c r="D5" s="259"/>
      <c r="E5" s="259"/>
      <c r="F5" s="259"/>
      <c r="G5" s="9" t="s">
        <v>45</v>
      </c>
      <c r="H5" s="11" t="s">
        <v>46</v>
      </c>
      <c r="I5" s="11" t="s">
        <v>47</v>
      </c>
    </row>
    <row r="6" spans="1:9">
      <c r="A6" s="256">
        <v>1</v>
      </c>
      <c r="B6" s="257"/>
      <c r="C6" s="257"/>
      <c r="D6" s="257"/>
      <c r="E6" s="257"/>
      <c r="F6" s="257"/>
      <c r="G6" s="10">
        <v>2</v>
      </c>
      <c r="H6" s="11">
        <v>3</v>
      </c>
      <c r="I6" s="11">
        <v>4</v>
      </c>
    </row>
    <row r="7" spans="1:9">
      <c r="A7" s="260"/>
      <c r="B7" s="260"/>
      <c r="C7" s="260"/>
      <c r="D7" s="260"/>
      <c r="E7" s="260"/>
      <c r="F7" s="260"/>
      <c r="G7" s="260"/>
      <c r="H7" s="260"/>
      <c r="I7" s="260"/>
    </row>
    <row r="8" spans="1:9" ht="12.75" customHeight="1">
      <c r="A8" s="242" t="s">
        <v>48</v>
      </c>
      <c r="B8" s="242"/>
      <c r="C8" s="242"/>
      <c r="D8" s="242"/>
      <c r="E8" s="242"/>
      <c r="F8" s="242"/>
      <c r="G8" s="12">
        <v>1</v>
      </c>
      <c r="H8" s="28">
        <v>0</v>
      </c>
      <c r="I8" s="28">
        <v>0</v>
      </c>
    </row>
    <row r="9" spans="1:9" ht="12.75" customHeight="1">
      <c r="A9" s="243" t="s">
        <v>49</v>
      </c>
      <c r="B9" s="243"/>
      <c r="C9" s="243"/>
      <c r="D9" s="243"/>
      <c r="E9" s="243"/>
      <c r="F9" s="243"/>
      <c r="G9" s="13">
        <v>2</v>
      </c>
      <c r="H9" s="29">
        <f>H10+H17+H27+H38+H43</f>
        <v>27942854</v>
      </c>
      <c r="I9" s="29">
        <f>I10+I17+I27+I38+I43</f>
        <v>35234659</v>
      </c>
    </row>
    <row r="10" spans="1:9" ht="12.75" customHeight="1">
      <c r="A10" s="245" t="s">
        <v>50</v>
      </c>
      <c r="B10" s="245"/>
      <c r="C10" s="245"/>
      <c r="D10" s="245"/>
      <c r="E10" s="245"/>
      <c r="F10" s="245"/>
      <c r="G10" s="13">
        <v>3</v>
      </c>
      <c r="H10" s="29">
        <f>H11+H12+H13+H14+H15+H16</f>
        <v>644205</v>
      </c>
      <c r="I10" s="29">
        <f>I11+I12+I13+I14+I15+I16</f>
        <v>384504</v>
      </c>
    </row>
    <row r="11" spans="1:9" ht="12.75" customHeight="1">
      <c r="A11" s="241" t="s">
        <v>497</v>
      </c>
      <c r="B11" s="241"/>
      <c r="C11" s="241"/>
      <c r="D11" s="241"/>
      <c r="E11" s="241"/>
      <c r="F11" s="241"/>
      <c r="G11" s="12">
        <v>4</v>
      </c>
      <c r="H11" s="28">
        <v>0</v>
      </c>
      <c r="I11" s="28">
        <v>0</v>
      </c>
    </row>
    <row r="12" spans="1:9" ht="22.95" customHeight="1">
      <c r="A12" s="241" t="s">
        <v>496</v>
      </c>
      <c r="B12" s="241"/>
      <c r="C12" s="241"/>
      <c r="D12" s="241"/>
      <c r="E12" s="241"/>
      <c r="F12" s="241"/>
      <c r="G12" s="12">
        <v>5</v>
      </c>
      <c r="H12" s="28">
        <v>90320</v>
      </c>
      <c r="I12" s="28">
        <v>37764</v>
      </c>
    </row>
    <row r="13" spans="1:9" ht="12.75" customHeight="1">
      <c r="A13" s="241" t="s">
        <v>51</v>
      </c>
      <c r="B13" s="241"/>
      <c r="C13" s="241"/>
      <c r="D13" s="241"/>
      <c r="E13" s="241"/>
      <c r="F13" s="241"/>
      <c r="G13" s="12">
        <v>6</v>
      </c>
      <c r="H13" s="28">
        <v>553885</v>
      </c>
      <c r="I13" s="28">
        <v>0</v>
      </c>
    </row>
    <row r="14" spans="1:9" ht="12.75" customHeight="1">
      <c r="A14" s="241" t="s">
        <v>52</v>
      </c>
      <c r="B14" s="241"/>
      <c r="C14" s="241"/>
      <c r="D14" s="241"/>
      <c r="E14" s="241"/>
      <c r="F14" s="241"/>
      <c r="G14" s="12">
        <v>7</v>
      </c>
      <c r="H14" s="28">
        <v>0</v>
      </c>
      <c r="I14" s="28">
        <v>0</v>
      </c>
    </row>
    <row r="15" spans="1:9" ht="12.75" customHeight="1">
      <c r="A15" s="241" t="s">
        <v>53</v>
      </c>
      <c r="B15" s="241"/>
      <c r="C15" s="241"/>
      <c r="D15" s="241"/>
      <c r="E15" s="241"/>
      <c r="F15" s="241"/>
      <c r="G15" s="12">
        <v>8</v>
      </c>
      <c r="H15" s="28">
        <v>0</v>
      </c>
      <c r="I15" s="28">
        <v>346740</v>
      </c>
    </row>
    <row r="16" spans="1:9" ht="12.75" customHeight="1">
      <c r="A16" s="241" t="s">
        <v>54</v>
      </c>
      <c r="B16" s="241"/>
      <c r="C16" s="241"/>
      <c r="D16" s="241"/>
      <c r="E16" s="241"/>
      <c r="F16" s="241"/>
      <c r="G16" s="12">
        <v>9</v>
      </c>
      <c r="H16" s="28">
        <v>0</v>
      </c>
      <c r="I16" s="28">
        <v>0</v>
      </c>
    </row>
    <row r="17" spans="1:9" ht="12.75" customHeight="1">
      <c r="A17" s="245" t="s">
        <v>55</v>
      </c>
      <c r="B17" s="245"/>
      <c r="C17" s="245"/>
      <c r="D17" s="245"/>
      <c r="E17" s="245"/>
      <c r="F17" s="245"/>
      <c r="G17" s="13">
        <v>10</v>
      </c>
      <c r="H17" s="29">
        <f>H18+H19+H20+H21+H22+H23+H24+H25+H26</f>
        <v>22018734</v>
      </c>
      <c r="I17" s="29">
        <f>I18+I19+I20+I21+I22+I23+I24+I25+I26</f>
        <v>29757052</v>
      </c>
    </row>
    <row r="18" spans="1:9" ht="12.75" customHeight="1">
      <c r="A18" s="241" t="s">
        <v>56</v>
      </c>
      <c r="B18" s="241"/>
      <c r="C18" s="241"/>
      <c r="D18" s="241"/>
      <c r="E18" s="241"/>
      <c r="F18" s="241"/>
      <c r="G18" s="12">
        <v>11</v>
      </c>
      <c r="H18" s="28">
        <v>2071185</v>
      </c>
      <c r="I18" s="28">
        <v>2071185</v>
      </c>
    </row>
    <row r="19" spans="1:9" ht="12.75" customHeight="1">
      <c r="A19" s="241" t="s">
        <v>57</v>
      </c>
      <c r="B19" s="241"/>
      <c r="C19" s="241"/>
      <c r="D19" s="241"/>
      <c r="E19" s="241"/>
      <c r="F19" s="241"/>
      <c r="G19" s="12">
        <v>12</v>
      </c>
      <c r="H19" s="28">
        <v>11012146</v>
      </c>
      <c r="I19" s="28">
        <v>20329321</v>
      </c>
    </row>
    <row r="20" spans="1:9" ht="12.75" customHeight="1">
      <c r="A20" s="241" t="s">
        <v>58</v>
      </c>
      <c r="B20" s="241"/>
      <c r="C20" s="241"/>
      <c r="D20" s="241"/>
      <c r="E20" s="241"/>
      <c r="F20" s="241"/>
      <c r="G20" s="12">
        <v>13</v>
      </c>
      <c r="H20" s="28">
        <v>5212381</v>
      </c>
      <c r="I20" s="28">
        <v>4937485</v>
      </c>
    </row>
    <row r="21" spans="1:9" ht="12.75" customHeight="1">
      <c r="A21" s="241" t="s">
        <v>59</v>
      </c>
      <c r="B21" s="241"/>
      <c r="C21" s="241"/>
      <c r="D21" s="241"/>
      <c r="E21" s="241"/>
      <c r="F21" s="241"/>
      <c r="G21" s="12">
        <v>14</v>
      </c>
      <c r="H21" s="28">
        <v>3445616</v>
      </c>
      <c r="I21" s="28">
        <v>2337396</v>
      </c>
    </row>
    <row r="22" spans="1:9" ht="12.75" customHeight="1">
      <c r="A22" s="241" t="s">
        <v>60</v>
      </c>
      <c r="B22" s="241"/>
      <c r="C22" s="241"/>
      <c r="D22" s="241"/>
      <c r="E22" s="241"/>
      <c r="F22" s="241"/>
      <c r="G22" s="12">
        <v>15</v>
      </c>
      <c r="H22" s="28">
        <v>0</v>
      </c>
      <c r="I22" s="28">
        <v>0</v>
      </c>
    </row>
    <row r="23" spans="1:9" ht="12.75" customHeight="1">
      <c r="A23" s="241" t="s">
        <v>61</v>
      </c>
      <c r="B23" s="241"/>
      <c r="C23" s="241"/>
      <c r="D23" s="241"/>
      <c r="E23" s="241"/>
      <c r="F23" s="241"/>
      <c r="G23" s="12">
        <v>16</v>
      </c>
      <c r="H23" s="28">
        <v>0</v>
      </c>
      <c r="I23" s="28">
        <v>0</v>
      </c>
    </row>
    <row r="24" spans="1:9" ht="12.75" customHeight="1">
      <c r="A24" s="241" t="s">
        <v>62</v>
      </c>
      <c r="B24" s="241"/>
      <c r="C24" s="241"/>
      <c r="D24" s="241"/>
      <c r="E24" s="241"/>
      <c r="F24" s="241"/>
      <c r="G24" s="12">
        <v>17</v>
      </c>
      <c r="H24" s="28">
        <v>274055</v>
      </c>
      <c r="I24" s="28">
        <v>78710</v>
      </c>
    </row>
    <row r="25" spans="1:9" ht="12.75" customHeight="1">
      <c r="A25" s="241" t="s">
        <v>63</v>
      </c>
      <c r="B25" s="241"/>
      <c r="C25" s="241"/>
      <c r="D25" s="241"/>
      <c r="E25" s="241"/>
      <c r="F25" s="241"/>
      <c r="G25" s="12">
        <v>18</v>
      </c>
      <c r="H25" s="28">
        <v>3351</v>
      </c>
      <c r="I25" s="28">
        <v>2955</v>
      </c>
    </row>
    <row r="26" spans="1:9" ht="12.75" customHeight="1">
      <c r="A26" s="241" t="s">
        <v>64</v>
      </c>
      <c r="B26" s="241"/>
      <c r="C26" s="241"/>
      <c r="D26" s="241"/>
      <c r="E26" s="241"/>
      <c r="F26" s="241"/>
      <c r="G26" s="12">
        <v>19</v>
      </c>
      <c r="H26" s="28">
        <v>0</v>
      </c>
      <c r="I26" s="28">
        <v>0</v>
      </c>
    </row>
    <row r="27" spans="1:9" ht="12.75" customHeight="1">
      <c r="A27" s="245" t="s">
        <v>65</v>
      </c>
      <c r="B27" s="245"/>
      <c r="C27" s="245"/>
      <c r="D27" s="245"/>
      <c r="E27" s="245"/>
      <c r="F27" s="245"/>
      <c r="G27" s="13">
        <v>20</v>
      </c>
      <c r="H27" s="29">
        <f>SUM(H28:H37)</f>
        <v>1563862</v>
      </c>
      <c r="I27" s="29">
        <f>SUM(I28:I37)</f>
        <v>1542087</v>
      </c>
    </row>
    <row r="28" spans="1:9" ht="12.75" customHeight="1">
      <c r="A28" s="241" t="s">
        <v>66</v>
      </c>
      <c r="B28" s="241"/>
      <c r="C28" s="241"/>
      <c r="D28" s="241"/>
      <c r="E28" s="241"/>
      <c r="F28" s="241"/>
      <c r="G28" s="12">
        <v>21</v>
      </c>
      <c r="H28" s="28">
        <v>0</v>
      </c>
      <c r="I28" s="28">
        <v>0</v>
      </c>
    </row>
    <row r="29" spans="1:9" ht="12.75" customHeight="1">
      <c r="A29" s="241" t="s">
        <v>67</v>
      </c>
      <c r="B29" s="241"/>
      <c r="C29" s="241"/>
      <c r="D29" s="241"/>
      <c r="E29" s="241"/>
      <c r="F29" s="241"/>
      <c r="G29" s="12">
        <v>22</v>
      </c>
      <c r="H29" s="28">
        <v>0</v>
      </c>
      <c r="I29" s="28">
        <v>0</v>
      </c>
    </row>
    <row r="30" spans="1:9" ht="12.75" customHeight="1">
      <c r="A30" s="241" t="s">
        <v>68</v>
      </c>
      <c r="B30" s="241"/>
      <c r="C30" s="241"/>
      <c r="D30" s="241"/>
      <c r="E30" s="241"/>
      <c r="F30" s="241"/>
      <c r="G30" s="12">
        <v>23</v>
      </c>
      <c r="H30" s="28">
        <v>0</v>
      </c>
      <c r="I30" s="28">
        <v>0</v>
      </c>
    </row>
    <row r="31" spans="1:9" ht="24" customHeight="1">
      <c r="A31" s="241" t="s">
        <v>69</v>
      </c>
      <c r="B31" s="241"/>
      <c r="C31" s="241"/>
      <c r="D31" s="241"/>
      <c r="E31" s="241"/>
      <c r="F31" s="241"/>
      <c r="G31" s="12">
        <v>24</v>
      </c>
      <c r="H31" s="28">
        <v>0</v>
      </c>
      <c r="I31" s="28">
        <v>0</v>
      </c>
    </row>
    <row r="32" spans="1:9" ht="23.4" customHeight="1">
      <c r="A32" s="241" t="s">
        <v>70</v>
      </c>
      <c r="B32" s="241"/>
      <c r="C32" s="241"/>
      <c r="D32" s="241"/>
      <c r="E32" s="241"/>
      <c r="F32" s="241"/>
      <c r="G32" s="12">
        <v>25</v>
      </c>
      <c r="H32" s="28">
        <v>0</v>
      </c>
      <c r="I32" s="28">
        <v>0</v>
      </c>
    </row>
    <row r="33" spans="1:9" ht="21.6" customHeight="1">
      <c r="A33" s="241" t="s">
        <v>71</v>
      </c>
      <c r="B33" s="241"/>
      <c r="C33" s="241"/>
      <c r="D33" s="241"/>
      <c r="E33" s="241"/>
      <c r="F33" s="241"/>
      <c r="G33" s="12">
        <v>26</v>
      </c>
      <c r="H33" s="28">
        <v>0</v>
      </c>
      <c r="I33" s="28">
        <v>0</v>
      </c>
    </row>
    <row r="34" spans="1:9" ht="12.75" customHeight="1">
      <c r="A34" s="241" t="s">
        <v>72</v>
      </c>
      <c r="B34" s="241"/>
      <c r="C34" s="241"/>
      <c r="D34" s="241"/>
      <c r="E34" s="241"/>
      <c r="F34" s="241"/>
      <c r="G34" s="12">
        <v>27</v>
      </c>
      <c r="H34" s="28">
        <v>0</v>
      </c>
      <c r="I34" s="28">
        <v>0</v>
      </c>
    </row>
    <row r="35" spans="1:9" ht="12.75" customHeight="1">
      <c r="A35" s="241" t="s">
        <v>73</v>
      </c>
      <c r="B35" s="241"/>
      <c r="C35" s="241"/>
      <c r="D35" s="241"/>
      <c r="E35" s="241"/>
      <c r="F35" s="241"/>
      <c r="G35" s="12">
        <v>28</v>
      </c>
      <c r="H35" s="28">
        <v>1563862</v>
      </c>
      <c r="I35" s="28">
        <v>1542087</v>
      </c>
    </row>
    <row r="36" spans="1:9" ht="12.75" customHeight="1">
      <c r="A36" s="241" t="s">
        <v>74</v>
      </c>
      <c r="B36" s="241"/>
      <c r="C36" s="241"/>
      <c r="D36" s="241"/>
      <c r="E36" s="241"/>
      <c r="F36" s="241"/>
      <c r="G36" s="12">
        <v>29</v>
      </c>
      <c r="H36" s="28">
        <v>0</v>
      </c>
      <c r="I36" s="28">
        <v>0</v>
      </c>
    </row>
    <row r="37" spans="1:9" ht="12.75" customHeight="1">
      <c r="A37" s="241" t="s">
        <v>75</v>
      </c>
      <c r="B37" s="241"/>
      <c r="C37" s="241"/>
      <c r="D37" s="241"/>
      <c r="E37" s="241"/>
      <c r="F37" s="241"/>
      <c r="G37" s="12">
        <v>30</v>
      </c>
      <c r="H37" s="28">
        <v>0</v>
      </c>
      <c r="I37" s="28">
        <v>0</v>
      </c>
    </row>
    <row r="38" spans="1:9" ht="12.75" customHeight="1">
      <c r="A38" s="245" t="s">
        <v>76</v>
      </c>
      <c r="B38" s="245"/>
      <c r="C38" s="245"/>
      <c r="D38" s="245"/>
      <c r="E38" s="245"/>
      <c r="F38" s="245"/>
      <c r="G38" s="13">
        <v>31</v>
      </c>
      <c r="H38" s="29">
        <f>H39+H40+H41+H42</f>
        <v>528950</v>
      </c>
      <c r="I38" s="29">
        <f>I39+I40+I41+I42</f>
        <v>1044939</v>
      </c>
    </row>
    <row r="39" spans="1:9" ht="12.75" customHeight="1">
      <c r="A39" s="241" t="s">
        <v>77</v>
      </c>
      <c r="B39" s="241"/>
      <c r="C39" s="241"/>
      <c r="D39" s="241"/>
      <c r="E39" s="241"/>
      <c r="F39" s="241"/>
      <c r="G39" s="12">
        <v>32</v>
      </c>
      <c r="H39" s="28">
        <v>0</v>
      </c>
      <c r="I39" s="28">
        <v>0</v>
      </c>
    </row>
    <row r="40" spans="1:9" ht="27" customHeight="1">
      <c r="A40" s="241" t="s">
        <v>78</v>
      </c>
      <c r="B40" s="241"/>
      <c r="C40" s="241"/>
      <c r="D40" s="241"/>
      <c r="E40" s="241"/>
      <c r="F40" s="241"/>
      <c r="G40" s="12">
        <v>33</v>
      </c>
      <c r="H40" s="28">
        <v>0</v>
      </c>
      <c r="I40" s="28">
        <v>0</v>
      </c>
    </row>
    <row r="41" spans="1:9" ht="12.75" customHeight="1">
      <c r="A41" s="241" t="s">
        <v>79</v>
      </c>
      <c r="B41" s="241"/>
      <c r="C41" s="241"/>
      <c r="D41" s="241"/>
      <c r="E41" s="241"/>
      <c r="F41" s="241"/>
      <c r="G41" s="12">
        <v>34</v>
      </c>
      <c r="H41" s="28">
        <v>481262</v>
      </c>
      <c r="I41" s="28">
        <v>936670</v>
      </c>
    </row>
    <row r="42" spans="1:9" ht="12.75" customHeight="1">
      <c r="A42" s="241" t="s">
        <v>80</v>
      </c>
      <c r="B42" s="241"/>
      <c r="C42" s="241"/>
      <c r="D42" s="241"/>
      <c r="E42" s="241"/>
      <c r="F42" s="241"/>
      <c r="G42" s="12">
        <v>35</v>
      </c>
      <c r="H42" s="28">
        <v>47688</v>
      </c>
      <c r="I42" s="28">
        <v>108269</v>
      </c>
    </row>
    <row r="43" spans="1:9" ht="12.75" customHeight="1">
      <c r="A43" s="241" t="s">
        <v>81</v>
      </c>
      <c r="B43" s="241"/>
      <c r="C43" s="241"/>
      <c r="D43" s="241"/>
      <c r="E43" s="241"/>
      <c r="F43" s="241"/>
      <c r="G43" s="12">
        <v>36</v>
      </c>
      <c r="H43" s="28">
        <v>3187103</v>
      </c>
      <c r="I43" s="28">
        <v>2506077</v>
      </c>
    </row>
    <row r="44" spans="1:9" ht="12.75" customHeight="1">
      <c r="A44" s="243" t="s">
        <v>82</v>
      </c>
      <c r="B44" s="243"/>
      <c r="C44" s="243"/>
      <c r="D44" s="243"/>
      <c r="E44" s="243"/>
      <c r="F44" s="243"/>
      <c r="G44" s="13">
        <v>37</v>
      </c>
      <c r="H44" s="29">
        <f>H45+H53+H60+H70</f>
        <v>137479325</v>
      </c>
      <c r="I44" s="29">
        <f>I45+I53+I60+I70</f>
        <v>155108421</v>
      </c>
    </row>
    <row r="45" spans="1:9" ht="12.75" customHeight="1">
      <c r="A45" s="245" t="s">
        <v>83</v>
      </c>
      <c r="B45" s="245"/>
      <c r="C45" s="245"/>
      <c r="D45" s="245"/>
      <c r="E45" s="245"/>
      <c r="F45" s="245"/>
      <c r="G45" s="13">
        <v>38</v>
      </c>
      <c r="H45" s="29">
        <f>SUM(H46:H52)</f>
        <v>13225505</v>
      </c>
      <c r="I45" s="29">
        <f>SUM(I46:I52)</f>
        <v>9931484</v>
      </c>
    </row>
    <row r="46" spans="1:9" ht="12.75" customHeight="1">
      <c r="A46" s="241" t="s">
        <v>84</v>
      </c>
      <c r="B46" s="241"/>
      <c r="C46" s="241"/>
      <c r="D46" s="241"/>
      <c r="E46" s="241"/>
      <c r="F46" s="241"/>
      <c r="G46" s="12">
        <v>39</v>
      </c>
      <c r="H46" s="28">
        <v>7100091</v>
      </c>
      <c r="I46" s="28">
        <v>762520</v>
      </c>
    </row>
    <row r="47" spans="1:9" ht="12.75" customHeight="1">
      <c r="A47" s="241" t="s">
        <v>85</v>
      </c>
      <c r="B47" s="241"/>
      <c r="C47" s="241"/>
      <c r="D47" s="241"/>
      <c r="E47" s="241"/>
      <c r="F47" s="241"/>
      <c r="G47" s="12">
        <v>40</v>
      </c>
      <c r="H47" s="28">
        <v>6125175</v>
      </c>
      <c r="I47" s="28">
        <v>9168725</v>
      </c>
    </row>
    <row r="48" spans="1:9" ht="12.75" customHeight="1">
      <c r="A48" s="241" t="s">
        <v>86</v>
      </c>
      <c r="B48" s="241"/>
      <c r="C48" s="241"/>
      <c r="D48" s="241"/>
      <c r="E48" s="241"/>
      <c r="F48" s="241"/>
      <c r="G48" s="12">
        <v>41</v>
      </c>
      <c r="H48" s="28">
        <v>0</v>
      </c>
      <c r="I48" s="28">
        <v>0</v>
      </c>
    </row>
    <row r="49" spans="1:9" ht="12.75" customHeight="1">
      <c r="A49" s="241" t="s">
        <v>87</v>
      </c>
      <c r="B49" s="241"/>
      <c r="C49" s="241"/>
      <c r="D49" s="241"/>
      <c r="E49" s="241"/>
      <c r="F49" s="241"/>
      <c r="G49" s="12">
        <v>42</v>
      </c>
      <c r="H49" s="28">
        <v>0</v>
      </c>
      <c r="I49" s="28">
        <v>0</v>
      </c>
    </row>
    <row r="50" spans="1:9" ht="12.75" customHeight="1">
      <c r="A50" s="241" t="s">
        <v>88</v>
      </c>
      <c r="B50" s="241"/>
      <c r="C50" s="241"/>
      <c r="D50" s="241"/>
      <c r="E50" s="241"/>
      <c r="F50" s="241"/>
      <c r="G50" s="12">
        <v>43</v>
      </c>
      <c r="H50" s="28">
        <v>239</v>
      </c>
      <c r="I50" s="28">
        <v>239</v>
      </c>
    </row>
    <row r="51" spans="1:9" ht="12.75" customHeight="1">
      <c r="A51" s="241" t="s">
        <v>89</v>
      </c>
      <c r="B51" s="241"/>
      <c r="C51" s="241"/>
      <c r="D51" s="241"/>
      <c r="E51" s="241"/>
      <c r="F51" s="241"/>
      <c r="G51" s="12">
        <v>44</v>
      </c>
      <c r="H51" s="28">
        <v>0</v>
      </c>
      <c r="I51" s="28">
        <v>0</v>
      </c>
    </row>
    <row r="52" spans="1:9" ht="12.75" customHeight="1">
      <c r="A52" s="241" t="s">
        <v>90</v>
      </c>
      <c r="B52" s="241"/>
      <c r="C52" s="241"/>
      <c r="D52" s="241"/>
      <c r="E52" s="241"/>
      <c r="F52" s="241"/>
      <c r="G52" s="12">
        <v>45</v>
      </c>
      <c r="H52" s="28">
        <v>0</v>
      </c>
      <c r="I52" s="28">
        <v>0</v>
      </c>
    </row>
    <row r="53" spans="1:9" ht="12.75" customHeight="1">
      <c r="A53" s="245" t="s">
        <v>91</v>
      </c>
      <c r="B53" s="245"/>
      <c r="C53" s="245"/>
      <c r="D53" s="245"/>
      <c r="E53" s="245"/>
      <c r="F53" s="245"/>
      <c r="G53" s="13">
        <v>46</v>
      </c>
      <c r="H53" s="29">
        <f>SUM(H54:H59)</f>
        <v>49488057</v>
      </c>
      <c r="I53" s="29">
        <f>SUM(I54:I59)</f>
        <v>68286984</v>
      </c>
    </row>
    <row r="54" spans="1:9" ht="12.75" customHeight="1">
      <c r="A54" s="241" t="s">
        <v>92</v>
      </c>
      <c r="B54" s="241"/>
      <c r="C54" s="241"/>
      <c r="D54" s="241"/>
      <c r="E54" s="241"/>
      <c r="F54" s="241"/>
      <c r="G54" s="12">
        <v>47</v>
      </c>
      <c r="H54" s="28">
        <v>0</v>
      </c>
      <c r="I54" s="28">
        <v>0</v>
      </c>
    </row>
    <row r="55" spans="1:9" ht="23.4" customHeight="1">
      <c r="A55" s="241" t="s">
        <v>93</v>
      </c>
      <c r="B55" s="241"/>
      <c r="C55" s="241"/>
      <c r="D55" s="241"/>
      <c r="E55" s="241"/>
      <c r="F55" s="241"/>
      <c r="G55" s="12">
        <v>48</v>
      </c>
      <c r="H55" s="28">
        <v>17884196</v>
      </c>
      <c r="I55" s="28">
        <v>37402454</v>
      </c>
    </row>
    <row r="56" spans="1:9" ht="12.75" customHeight="1">
      <c r="A56" s="241" t="s">
        <v>94</v>
      </c>
      <c r="B56" s="241"/>
      <c r="C56" s="241"/>
      <c r="D56" s="241"/>
      <c r="E56" s="241"/>
      <c r="F56" s="241"/>
      <c r="G56" s="12">
        <v>49</v>
      </c>
      <c r="H56" s="28">
        <v>30289979</v>
      </c>
      <c r="I56" s="28">
        <v>28602863</v>
      </c>
    </row>
    <row r="57" spans="1:9" ht="12.75" customHeight="1">
      <c r="A57" s="241" t="s">
        <v>95</v>
      </c>
      <c r="B57" s="241"/>
      <c r="C57" s="241"/>
      <c r="D57" s="241"/>
      <c r="E57" s="241"/>
      <c r="F57" s="241"/>
      <c r="G57" s="12">
        <v>50</v>
      </c>
      <c r="H57" s="28">
        <v>0</v>
      </c>
      <c r="I57" s="28">
        <v>0</v>
      </c>
    </row>
    <row r="58" spans="1:9" ht="12.75" customHeight="1">
      <c r="A58" s="241" t="s">
        <v>96</v>
      </c>
      <c r="B58" s="241"/>
      <c r="C58" s="241"/>
      <c r="D58" s="241"/>
      <c r="E58" s="241"/>
      <c r="F58" s="241"/>
      <c r="G58" s="12">
        <v>51</v>
      </c>
      <c r="H58" s="28">
        <v>234916</v>
      </c>
      <c r="I58" s="28">
        <v>788930</v>
      </c>
    </row>
    <row r="59" spans="1:9" ht="12.75" customHeight="1">
      <c r="A59" s="241" t="s">
        <v>97</v>
      </c>
      <c r="B59" s="241"/>
      <c r="C59" s="241"/>
      <c r="D59" s="241"/>
      <c r="E59" s="241"/>
      <c r="F59" s="241"/>
      <c r="G59" s="12">
        <v>52</v>
      </c>
      <c r="H59" s="28">
        <v>1078966</v>
      </c>
      <c r="I59" s="28">
        <v>1492737</v>
      </c>
    </row>
    <row r="60" spans="1:9" ht="12.75" customHeight="1">
      <c r="A60" s="245" t="s">
        <v>98</v>
      </c>
      <c r="B60" s="245"/>
      <c r="C60" s="245"/>
      <c r="D60" s="245"/>
      <c r="E60" s="245"/>
      <c r="F60" s="245"/>
      <c r="G60" s="13">
        <v>53</v>
      </c>
      <c r="H60" s="29">
        <f>SUM(H61:H69)</f>
        <v>4894065</v>
      </c>
      <c r="I60" s="29">
        <f>SUM(I61:I69)</f>
        <v>4234974</v>
      </c>
    </row>
    <row r="61" spans="1:9" ht="12.75" customHeight="1">
      <c r="A61" s="241" t="s">
        <v>99</v>
      </c>
      <c r="B61" s="241"/>
      <c r="C61" s="241"/>
      <c r="D61" s="241"/>
      <c r="E61" s="241"/>
      <c r="F61" s="241"/>
      <c r="G61" s="12">
        <v>54</v>
      </c>
      <c r="H61" s="28">
        <v>0</v>
      </c>
      <c r="I61" s="28">
        <v>0</v>
      </c>
    </row>
    <row r="62" spans="1:9" ht="27.6" customHeight="1">
      <c r="A62" s="241" t="s">
        <v>100</v>
      </c>
      <c r="B62" s="241"/>
      <c r="C62" s="241"/>
      <c r="D62" s="241"/>
      <c r="E62" s="241"/>
      <c r="F62" s="241"/>
      <c r="G62" s="12">
        <v>55</v>
      </c>
      <c r="H62" s="28">
        <v>0</v>
      </c>
      <c r="I62" s="28">
        <v>0</v>
      </c>
    </row>
    <row r="63" spans="1:9" ht="12.75" customHeight="1">
      <c r="A63" s="241" t="s">
        <v>101</v>
      </c>
      <c r="B63" s="241"/>
      <c r="C63" s="241"/>
      <c r="D63" s="241"/>
      <c r="E63" s="241"/>
      <c r="F63" s="241"/>
      <c r="G63" s="12">
        <v>56</v>
      </c>
      <c r="H63" s="28">
        <v>0</v>
      </c>
      <c r="I63" s="28">
        <v>0</v>
      </c>
    </row>
    <row r="64" spans="1:9" ht="25.95" customHeight="1">
      <c r="A64" s="241" t="s">
        <v>102</v>
      </c>
      <c r="B64" s="241"/>
      <c r="C64" s="241"/>
      <c r="D64" s="241"/>
      <c r="E64" s="241"/>
      <c r="F64" s="241"/>
      <c r="G64" s="12">
        <v>57</v>
      </c>
      <c r="H64" s="28">
        <v>0</v>
      </c>
      <c r="I64" s="28">
        <v>0</v>
      </c>
    </row>
    <row r="65" spans="1:9" ht="21.6" customHeight="1">
      <c r="A65" s="241" t="s">
        <v>103</v>
      </c>
      <c r="B65" s="241"/>
      <c r="C65" s="241"/>
      <c r="D65" s="241"/>
      <c r="E65" s="241"/>
      <c r="F65" s="241"/>
      <c r="G65" s="12">
        <v>58</v>
      </c>
      <c r="H65" s="28">
        <v>0</v>
      </c>
      <c r="I65" s="28">
        <v>0</v>
      </c>
    </row>
    <row r="66" spans="1:9" ht="21.6" customHeight="1">
      <c r="A66" s="241" t="s">
        <v>104</v>
      </c>
      <c r="B66" s="241"/>
      <c r="C66" s="241"/>
      <c r="D66" s="241"/>
      <c r="E66" s="241"/>
      <c r="F66" s="241"/>
      <c r="G66" s="12">
        <v>59</v>
      </c>
      <c r="H66" s="28">
        <v>0</v>
      </c>
      <c r="I66" s="28">
        <v>0</v>
      </c>
    </row>
    <row r="67" spans="1:9" ht="12.75" customHeight="1">
      <c r="A67" s="241" t="s">
        <v>105</v>
      </c>
      <c r="B67" s="241"/>
      <c r="C67" s="241"/>
      <c r="D67" s="241"/>
      <c r="E67" s="241"/>
      <c r="F67" s="241"/>
      <c r="G67" s="12">
        <v>60</v>
      </c>
      <c r="H67" s="28">
        <v>4124273</v>
      </c>
      <c r="I67" s="28">
        <v>4234974</v>
      </c>
    </row>
    <row r="68" spans="1:9" ht="12.75" customHeight="1">
      <c r="A68" s="241" t="s">
        <v>106</v>
      </c>
      <c r="B68" s="241"/>
      <c r="C68" s="241"/>
      <c r="D68" s="241"/>
      <c r="E68" s="241"/>
      <c r="F68" s="241"/>
      <c r="G68" s="12">
        <v>61</v>
      </c>
      <c r="H68" s="28">
        <v>769792</v>
      </c>
      <c r="I68" s="28">
        <v>0</v>
      </c>
    </row>
    <row r="69" spans="1:9" ht="12.75" customHeight="1">
      <c r="A69" s="241" t="s">
        <v>107</v>
      </c>
      <c r="B69" s="241"/>
      <c r="C69" s="241"/>
      <c r="D69" s="241"/>
      <c r="E69" s="241"/>
      <c r="F69" s="241"/>
      <c r="G69" s="12">
        <v>62</v>
      </c>
      <c r="H69" s="28">
        <v>0</v>
      </c>
      <c r="I69" s="28">
        <v>0</v>
      </c>
    </row>
    <row r="70" spans="1:9" ht="12.75" customHeight="1">
      <c r="A70" s="241" t="s">
        <v>108</v>
      </c>
      <c r="B70" s="241"/>
      <c r="C70" s="241"/>
      <c r="D70" s="241"/>
      <c r="E70" s="241"/>
      <c r="F70" s="241"/>
      <c r="G70" s="12">
        <v>63</v>
      </c>
      <c r="H70" s="28">
        <v>69871698</v>
      </c>
      <c r="I70" s="28">
        <v>72654979</v>
      </c>
    </row>
    <row r="71" spans="1:9" ht="12.75" customHeight="1">
      <c r="A71" s="242" t="s">
        <v>109</v>
      </c>
      <c r="B71" s="242"/>
      <c r="C71" s="242"/>
      <c r="D71" s="242"/>
      <c r="E71" s="242"/>
      <c r="F71" s="242"/>
      <c r="G71" s="12">
        <v>64</v>
      </c>
      <c r="H71" s="28">
        <v>1169401</v>
      </c>
      <c r="I71" s="28">
        <v>2253709</v>
      </c>
    </row>
    <row r="72" spans="1:9" ht="12.75" customHeight="1">
      <c r="A72" s="243" t="s">
        <v>110</v>
      </c>
      <c r="B72" s="243"/>
      <c r="C72" s="243"/>
      <c r="D72" s="243"/>
      <c r="E72" s="243"/>
      <c r="F72" s="243"/>
      <c r="G72" s="13">
        <v>65</v>
      </c>
      <c r="H72" s="29">
        <f>H8+H9+H44+H71</f>
        <v>166591580</v>
      </c>
      <c r="I72" s="29">
        <f>I8+I9+I44+I71</f>
        <v>192596789</v>
      </c>
    </row>
    <row r="73" spans="1:9" ht="12.75" customHeight="1">
      <c r="A73" s="242" t="s">
        <v>111</v>
      </c>
      <c r="B73" s="242"/>
      <c r="C73" s="242"/>
      <c r="D73" s="242"/>
      <c r="E73" s="242"/>
      <c r="F73" s="242"/>
      <c r="G73" s="12">
        <v>66</v>
      </c>
      <c r="H73" s="28">
        <v>0</v>
      </c>
      <c r="I73" s="28">
        <v>0</v>
      </c>
    </row>
    <row r="74" spans="1:9">
      <c r="A74" s="246" t="s">
        <v>112</v>
      </c>
      <c r="B74" s="247"/>
      <c r="C74" s="247"/>
      <c r="D74" s="247"/>
      <c r="E74" s="247"/>
      <c r="F74" s="247"/>
      <c r="G74" s="247"/>
      <c r="H74" s="247"/>
      <c r="I74" s="247"/>
    </row>
    <row r="75" spans="1:9" ht="24.75" customHeight="1">
      <c r="A75" s="243" t="s">
        <v>498</v>
      </c>
      <c r="B75" s="243"/>
      <c r="C75" s="243"/>
      <c r="D75" s="243"/>
      <c r="E75" s="243"/>
      <c r="F75" s="243"/>
      <c r="G75" s="13">
        <v>67</v>
      </c>
      <c r="H75" s="29">
        <f>H76+H77+H78+H84+H85+H91+H94+H97</f>
        <v>57813947</v>
      </c>
      <c r="I75" s="29">
        <f>I76+I77+I78+I84+I85+I91+I94+I97</f>
        <v>72464817</v>
      </c>
    </row>
    <row r="76" spans="1:9" ht="12.75" customHeight="1">
      <c r="A76" s="241" t="s">
        <v>113</v>
      </c>
      <c r="B76" s="241"/>
      <c r="C76" s="241"/>
      <c r="D76" s="241"/>
      <c r="E76" s="241"/>
      <c r="F76" s="241"/>
      <c r="G76" s="12">
        <v>68</v>
      </c>
      <c r="H76" s="28">
        <v>17674033</v>
      </c>
      <c r="I76" s="28">
        <v>17674030</v>
      </c>
    </row>
    <row r="77" spans="1:9" ht="12.75" customHeight="1">
      <c r="A77" s="241" t="s">
        <v>114</v>
      </c>
      <c r="B77" s="241"/>
      <c r="C77" s="241"/>
      <c r="D77" s="241"/>
      <c r="E77" s="241"/>
      <c r="F77" s="241"/>
      <c r="G77" s="12">
        <v>69</v>
      </c>
      <c r="H77" s="28">
        <v>0</v>
      </c>
      <c r="I77" s="28">
        <v>0</v>
      </c>
    </row>
    <row r="78" spans="1:9" ht="12.75" customHeight="1">
      <c r="A78" s="245" t="s">
        <v>115</v>
      </c>
      <c r="B78" s="245"/>
      <c r="C78" s="245"/>
      <c r="D78" s="245"/>
      <c r="E78" s="245"/>
      <c r="F78" s="245"/>
      <c r="G78" s="13">
        <v>70</v>
      </c>
      <c r="H78" s="29">
        <f>SUM(H79:H83)</f>
        <v>3968242</v>
      </c>
      <c r="I78" s="29">
        <f>SUM(I79:I83)</f>
        <v>4131225</v>
      </c>
    </row>
    <row r="79" spans="1:9" ht="12.75" customHeight="1">
      <c r="A79" s="241" t="s">
        <v>116</v>
      </c>
      <c r="B79" s="241"/>
      <c r="C79" s="241"/>
      <c r="D79" s="241"/>
      <c r="E79" s="241"/>
      <c r="F79" s="241"/>
      <c r="G79" s="12">
        <v>71</v>
      </c>
      <c r="H79" s="28">
        <v>883702</v>
      </c>
      <c r="I79" s="28">
        <v>1230445</v>
      </c>
    </row>
    <row r="80" spans="1:9" ht="12.75" customHeight="1">
      <c r="A80" s="241" t="s">
        <v>117</v>
      </c>
      <c r="B80" s="241"/>
      <c r="C80" s="241"/>
      <c r="D80" s="241"/>
      <c r="E80" s="241"/>
      <c r="F80" s="241"/>
      <c r="G80" s="12">
        <v>72</v>
      </c>
      <c r="H80" s="28">
        <v>5352791</v>
      </c>
      <c r="I80" s="28">
        <v>4156663</v>
      </c>
    </row>
    <row r="81" spans="1:9" ht="12.75" customHeight="1">
      <c r="A81" s="241" t="s">
        <v>118</v>
      </c>
      <c r="B81" s="241"/>
      <c r="C81" s="241"/>
      <c r="D81" s="241"/>
      <c r="E81" s="241"/>
      <c r="F81" s="241"/>
      <c r="G81" s="12">
        <v>73</v>
      </c>
      <c r="H81" s="28">
        <v>-2268251</v>
      </c>
      <c r="I81" s="28">
        <v>-1255883</v>
      </c>
    </row>
    <row r="82" spans="1:9" ht="12.75" customHeight="1">
      <c r="A82" s="241" t="s">
        <v>119</v>
      </c>
      <c r="B82" s="241"/>
      <c r="C82" s="241"/>
      <c r="D82" s="241"/>
      <c r="E82" s="241"/>
      <c r="F82" s="241"/>
      <c r="G82" s="12">
        <v>74</v>
      </c>
      <c r="H82" s="28">
        <v>0</v>
      </c>
      <c r="I82" s="28">
        <v>0</v>
      </c>
    </row>
    <row r="83" spans="1:9" ht="12.75" customHeight="1">
      <c r="A83" s="241" t="s">
        <v>120</v>
      </c>
      <c r="B83" s="241"/>
      <c r="C83" s="241"/>
      <c r="D83" s="241"/>
      <c r="E83" s="241"/>
      <c r="F83" s="241"/>
      <c r="G83" s="12">
        <v>75</v>
      </c>
      <c r="H83" s="28">
        <v>0</v>
      </c>
      <c r="I83" s="28">
        <v>0</v>
      </c>
    </row>
    <row r="84" spans="1:9" ht="12.75" customHeight="1">
      <c r="A84" s="244" t="s">
        <v>121</v>
      </c>
      <c r="B84" s="244"/>
      <c r="C84" s="244"/>
      <c r="D84" s="244"/>
      <c r="E84" s="244"/>
      <c r="F84" s="244"/>
      <c r="G84" s="103">
        <v>76</v>
      </c>
      <c r="H84" s="104">
        <v>0</v>
      </c>
      <c r="I84" s="28">
        <v>0</v>
      </c>
    </row>
    <row r="85" spans="1:9" ht="12.75" customHeight="1">
      <c r="A85" s="245" t="s">
        <v>391</v>
      </c>
      <c r="B85" s="245"/>
      <c r="C85" s="245"/>
      <c r="D85" s="245"/>
      <c r="E85" s="245"/>
      <c r="F85" s="245"/>
      <c r="G85" s="13">
        <v>77</v>
      </c>
      <c r="H85" s="29">
        <f>H86+H87+H88+H89+H90</f>
        <v>-2864</v>
      </c>
      <c r="I85" s="29">
        <f>I86+I87+I88+I89+I90</f>
        <v>0</v>
      </c>
    </row>
    <row r="86" spans="1:9" ht="25.5" customHeight="1">
      <c r="A86" s="241" t="s">
        <v>392</v>
      </c>
      <c r="B86" s="241"/>
      <c r="C86" s="241"/>
      <c r="D86" s="241"/>
      <c r="E86" s="241"/>
      <c r="F86" s="241"/>
      <c r="G86" s="12">
        <v>78</v>
      </c>
      <c r="H86" s="28">
        <v>0</v>
      </c>
      <c r="I86" s="28">
        <v>0</v>
      </c>
    </row>
    <row r="87" spans="1:9" ht="12.75" customHeight="1">
      <c r="A87" s="241" t="s">
        <v>122</v>
      </c>
      <c r="B87" s="241"/>
      <c r="C87" s="241"/>
      <c r="D87" s="241"/>
      <c r="E87" s="241"/>
      <c r="F87" s="241"/>
      <c r="G87" s="12">
        <v>79</v>
      </c>
      <c r="H87" s="28">
        <v>0</v>
      </c>
      <c r="I87" s="28">
        <v>0</v>
      </c>
    </row>
    <row r="88" spans="1:9" ht="12.75" customHeight="1">
      <c r="A88" s="241" t="s">
        <v>123</v>
      </c>
      <c r="B88" s="241"/>
      <c r="C88" s="241"/>
      <c r="D88" s="241"/>
      <c r="E88" s="241"/>
      <c r="F88" s="241"/>
      <c r="G88" s="12">
        <v>80</v>
      </c>
      <c r="H88" s="28">
        <v>0</v>
      </c>
      <c r="I88" s="28">
        <v>0</v>
      </c>
    </row>
    <row r="89" spans="1:9" ht="12.75" customHeight="1">
      <c r="A89" s="241" t="s">
        <v>393</v>
      </c>
      <c r="B89" s="241"/>
      <c r="C89" s="241"/>
      <c r="D89" s="241"/>
      <c r="E89" s="241"/>
      <c r="F89" s="241"/>
      <c r="G89" s="12">
        <v>81</v>
      </c>
      <c r="H89" s="28">
        <v>0</v>
      </c>
      <c r="I89" s="28">
        <v>0</v>
      </c>
    </row>
    <row r="90" spans="1:9" ht="25.5" customHeight="1">
      <c r="A90" s="241" t="s">
        <v>394</v>
      </c>
      <c r="B90" s="241"/>
      <c r="C90" s="241"/>
      <c r="D90" s="241"/>
      <c r="E90" s="241"/>
      <c r="F90" s="241"/>
      <c r="G90" s="12">
        <v>82</v>
      </c>
      <c r="H90" s="28">
        <v>-2864</v>
      </c>
      <c r="I90" s="28">
        <v>0</v>
      </c>
    </row>
    <row r="91" spans="1:9" ht="24" customHeight="1">
      <c r="A91" s="245" t="s">
        <v>395</v>
      </c>
      <c r="B91" s="245"/>
      <c r="C91" s="245"/>
      <c r="D91" s="245"/>
      <c r="E91" s="245"/>
      <c r="F91" s="245"/>
      <c r="G91" s="13">
        <v>83</v>
      </c>
      <c r="H91" s="29">
        <f>H92-H93</f>
        <v>20358013</v>
      </c>
      <c r="I91" s="29">
        <f>I92-I93</f>
        <v>28465251</v>
      </c>
    </row>
    <row r="92" spans="1:9" ht="12.75" customHeight="1">
      <c r="A92" s="241" t="s">
        <v>124</v>
      </c>
      <c r="B92" s="241"/>
      <c r="C92" s="241"/>
      <c r="D92" s="241"/>
      <c r="E92" s="241"/>
      <c r="F92" s="241"/>
      <c r="G92" s="12">
        <v>84</v>
      </c>
      <c r="H92" s="28">
        <v>20358013</v>
      </c>
      <c r="I92" s="28">
        <v>28465251</v>
      </c>
    </row>
    <row r="93" spans="1:9" ht="12.75" customHeight="1">
      <c r="A93" s="241" t="s">
        <v>125</v>
      </c>
      <c r="B93" s="241"/>
      <c r="C93" s="241"/>
      <c r="D93" s="241"/>
      <c r="E93" s="241"/>
      <c r="F93" s="241"/>
      <c r="G93" s="12">
        <v>85</v>
      </c>
      <c r="H93" s="28">
        <v>0</v>
      </c>
      <c r="I93" s="28">
        <v>0</v>
      </c>
    </row>
    <row r="94" spans="1:9" ht="12.75" customHeight="1">
      <c r="A94" s="245" t="s">
        <v>396</v>
      </c>
      <c r="B94" s="245"/>
      <c r="C94" s="245"/>
      <c r="D94" s="245"/>
      <c r="E94" s="245"/>
      <c r="F94" s="245"/>
      <c r="G94" s="13">
        <v>86</v>
      </c>
      <c r="H94" s="29">
        <f>H95-H96</f>
        <v>15816523</v>
      </c>
      <c r="I94" s="29">
        <f>I95-I96</f>
        <v>22194311</v>
      </c>
    </row>
    <row r="95" spans="1:9" ht="12.75" customHeight="1">
      <c r="A95" s="241" t="s">
        <v>126</v>
      </c>
      <c r="B95" s="241"/>
      <c r="C95" s="241"/>
      <c r="D95" s="241"/>
      <c r="E95" s="241"/>
      <c r="F95" s="241"/>
      <c r="G95" s="12">
        <v>87</v>
      </c>
      <c r="H95" s="28">
        <v>15816523</v>
      </c>
      <c r="I95" s="28">
        <v>22194311</v>
      </c>
    </row>
    <row r="96" spans="1:9" ht="12.75" customHeight="1">
      <c r="A96" s="241" t="s">
        <v>127</v>
      </c>
      <c r="B96" s="241"/>
      <c r="C96" s="241"/>
      <c r="D96" s="241"/>
      <c r="E96" s="241"/>
      <c r="F96" s="241"/>
      <c r="G96" s="12">
        <v>88</v>
      </c>
      <c r="H96" s="28">
        <v>0</v>
      </c>
      <c r="I96" s="28">
        <v>0</v>
      </c>
    </row>
    <row r="97" spans="1:9" ht="12.75" customHeight="1">
      <c r="A97" s="241" t="s">
        <v>128</v>
      </c>
      <c r="B97" s="241"/>
      <c r="C97" s="241"/>
      <c r="D97" s="241"/>
      <c r="E97" s="241"/>
      <c r="F97" s="241"/>
      <c r="G97" s="12">
        <v>89</v>
      </c>
      <c r="H97" s="28">
        <v>0</v>
      </c>
      <c r="I97" s="28">
        <v>0</v>
      </c>
    </row>
    <row r="98" spans="1:9" ht="12.75" customHeight="1">
      <c r="A98" s="243" t="s">
        <v>397</v>
      </c>
      <c r="B98" s="243"/>
      <c r="C98" s="243"/>
      <c r="D98" s="243"/>
      <c r="E98" s="243"/>
      <c r="F98" s="243"/>
      <c r="G98" s="13">
        <v>90</v>
      </c>
      <c r="H98" s="29">
        <f>SUM(H99:H104)</f>
        <v>1103021</v>
      </c>
      <c r="I98" s="29">
        <f>SUM(I99:I104)</f>
        <v>942552</v>
      </c>
    </row>
    <row r="99" spans="1:9" ht="31.95" customHeight="1">
      <c r="A99" s="241" t="s">
        <v>129</v>
      </c>
      <c r="B99" s="241"/>
      <c r="C99" s="241"/>
      <c r="D99" s="241"/>
      <c r="E99" s="241"/>
      <c r="F99" s="241"/>
      <c r="G99" s="12">
        <v>91</v>
      </c>
      <c r="H99" s="28">
        <v>1103021</v>
      </c>
      <c r="I99" s="28">
        <v>942552</v>
      </c>
    </row>
    <row r="100" spans="1:9" ht="12.75" customHeight="1">
      <c r="A100" s="241" t="s">
        <v>130</v>
      </c>
      <c r="B100" s="241"/>
      <c r="C100" s="241"/>
      <c r="D100" s="241"/>
      <c r="E100" s="241"/>
      <c r="F100" s="241"/>
      <c r="G100" s="12">
        <v>92</v>
      </c>
      <c r="H100" s="28">
        <v>0</v>
      </c>
      <c r="I100" s="28">
        <v>0</v>
      </c>
    </row>
    <row r="101" spans="1:9" ht="12.75" customHeight="1">
      <c r="A101" s="241" t="s">
        <v>131</v>
      </c>
      <c r="B101" s="241"/>
      <c r="C101" s="241"/>
      <c r="D101" s="241"/>
      <c r="E101" s="241"/>
      <c r="F101" s="241"/>
      <c r="G101" s="12">
        <v>93</v>
      </c>
      <c r="H101" s="28">
        <v>0</v>
      </c>
      <c r="I101" s="28">
        <v>0</v>
      </c>
    </row>
    <row r="102" spans="1:9" ht="12.75" customHeight="1">
      <c r="A102" s="241" t="s">
        <v>132</v>
      </c>
      <c r="B102" s="241"/>
      <c r="C102" s="241"/>
      <c r="D102" s="241"/>
      <c r="E102" s="241"/>
      <c r="F102" s="241"/>
      <c r="G102" s="12">
        <v>94</v>
      </c>
      <c r="H102" s="28">
        <v>0</v>
      </c>
      <c r="I102" s="28">
        <v>0</v>
      </c>
    </row>
    <row r="103" spans="1:9" ht="12.75" customHeight="1">
      <c r="A103" s="241" t="s">
        <v>133</v>
      </c>
      <c r="B103" s="241"/>
      <c r="C103" s="241"/>
      <c r="D103" s="241"/>
      <c r="E103" s="241"/>
      <c r="F103" s="241"/>
      <c r="G103" s="12">
        <v>95</v>
      </c>
      <c r="H103" s="28">
        <v>0</v>
      </c>
      <c r="I103" s="28">
        <v>0</v>
      </c>
    </row>
    <row r="104" spans="1:9" ht="12.75" customHeight="1">
      <c r="A104" s="241" t="s">
        <v>134</v>
      </c>
      <c r="B104" s="241"/>
      <c r="C104" s="241"/>
      <c r="D104" s="241"/>
      <c r="E104" s="241"/>
      <c r="F104" s="241"/>
      <c r="G104" s="12">
        <v>96</v>
      </c>
      <c r="H104" s="28">
        <v>0</v>
      </c>
      <c r="I104" s="28">
        <v>0</v>
      </c>
    </row>
    <row r="105" spans="1:9" ht="12.75" customHeight="1">
      <c r="A105" s="243" t="s">
        <v>398</v>
      </c>
      <c r="B105" s="243"/>
      <c r="C105" s="243"/>
      <c r="D105" s="243"/>
      <c r="E105" s="243"/>
      <c r="F105" s="243"/>
      <c r="G105" s="13">
        <v>97</v>
      </c>
      <c r="H105" s="29">
        <f>SUM(H106:H116)</f>
        <v>3918794</v>
      </c>
      <c r="I105" s="29">
        <f>SUM(I106:I116)</f>
        <v>13376477</v>
      </c>
    </row>
    <row r="106" spans="1:9" ht="12.75" customHeight="1">
      <c r="A106" s="241" t="s">
        <v>135</v>
      </c>
      <c r="B106" s="241"/>
      <c r="C106" s="241"/>
      <c r="D106" s="241"/>
      <c r="E106" s="241"/>
      <c r="F106" s="241"/>
      <c r="G106" s="12">
        <v>98</v>
      </c>
      <c r="H106" s="28">
        <v>0</v>
      </c>
      <c r="I106" s="28">
        <v>0</v>
      </c>
    </row>
    <row r="107" spans="1:9" ht="24.6" customHeight="1">
      <c r="A107" s="241" t="s">
        <v>136</v>
      </c>
      <c r="B107" s="241"/>
      <c r="C107" s="241"/>
      <c r="D107" s="241"/>
      <c r="E107" s="241"/>
      <c r="F107" s="241"/>
      <c r="G107" s="12">
        <v>99</v>
      </c>
      <c r="H107" s="28">
        <v>0</v>
      </c>
      <c r="I107" s="28">
        <v>0</v>
      </c>
    </row>
    <row r="108" spans="1:9" ht="12.75" customHeight="1">
      <c r="A108" s="241" t="s">
        <v>137</v>
      </c>
      <c r="B108" s="241"/>
      <c r="C108" s="241"/>
      <c r="D108" s="241"/>
      <c r="E108" s="241"/>
      <c r="F108" s="241"/>
      <c r="G108" s="12">
        <v>100</v>
      </c>
      <c r="H108" s="28">
        <v>0</v>
      </c>
      <c r="I108" s="28">
        <v>0</v>
      </c>
    </row>
    <row r="109" spans="1:9" ht="21.6" customHeight="1">
      <c r="A109" s="241" t="s">
        <v>138</v>
      </c>
      <c r="B109" s="241"/>
      <c r="C109" s="241"/>
      <c r="D109" s="241"/>
      <c r="E109" s="241"/>
      <c r="F109" s="241"/>
      <c r="G109" s="12">
        <v>101</v>
      </c>
      <c r="H109" s="28">
        <v>0</v>
      </c>
      <c r="I109" s="28">
        <v>0</v>
      </c>
    </row>
    <row r="110" spans="1:9" ht="12.75" customHeight="1">
      <c r="A110" s="241" t="s">
        <v>139</v>
      </c>
      <c r="B110" s="241"/>
      <c r="C110" s="241"/>
      <c r="D110" s="241"/>
      <c r="E110" s="241"/>
      <c r="F110" s="241"/>
      <c r="G110" s="12">
        <v>102</v>
      </c>
      <c r="H110" s="28">
        <v>0</v>
      </c>
      <c r="I110" s="28">
        <v>0</v>
      </c>
    </row>
    <row r="111" spans="1:9" ht="12.75" customHeight="1">
      <c r="A111" s="241" t="s">
        <v>140</v>
      </c>
      <c r="B111" s="241"/>
      <c r="C111" s="241"/>
      <c r="D111" s="241"/>
      <c r="E111" s="241"/>
      <c r="F111" s="241"/>
      <c r="G111" s="12">
        <v>103</v>
      </c>
      <c r="H111" s="28">
        <v>3918217</v>
      </c>
      <c r="I111" s="28">
        <v>13364073</v>
      </c>
    </row>
    <row r="112" spans="1:9" ht="12.75" customHeight="1">
      <c r="A112" s="241" t="s">
        <v>141</v>
      </c>
      <c r="B112" s="241"/>
      <c r="C112" s="241"/>
      <c r="D112" s="241"/>
      <c r="E112" s="241"/>
      <c r="F112" s="241"/>
      <c r="G112" s="12">
        <v>104</v>
      </c>
      <c r="H112" s="28">
        <v>0</v>
      </c>
      <c r="I112" s="28">
        <v>0</v>
      </c>
    </row>
    <row r="113" spans="1:9" ht="12.75" customHeight="1">
      <c r="A113" s="241" t="s">
        <v>142</v>
      </c>
      <c r="B113" s="241"/>
      <c r="C113" s="241"/>
      <c r="D113" s="241"/>
      <c r="E113" s="241"/>
      <c r="F113" s="241"/>
      <c r="G113" s="12">
        <v>105</v>
      </c>
      <c r="H113" s="28">
        <v>0</v>
      </c>
      <c r="I113" s="28">
        <v>0</v>
      </c>
    </row>
    <row r="114" spans="1:9" ht="12.75" customHeight="1">
      <c r="A114" s="241" t="s">
        <v>143</v>
      </c>
      <c r="B114" s="241"/>
      <c r="C114" s="241"/>
      <c r="D114" s="241"/>
      <c r="E114" s="241"/>
      <c r="F114" s="241"/>
      <c r="G114" s="12">
        <v>106</v>
      </c>
      <c r="H114" s="28">
        <v>0</v>
      </c>
      <c r="I114" s="28">
        <v>0</v>
      </c>
    </row>
    <row r="115" spans="1:9" ht="12.75" customHeight="1">
      <c r="A115" s="241" t="s">
        <v>144</v>
      </c>
      <c r="B115" s="241"/>
      <c r="C115" s="241"/>
      <c r="D115" s="241"/>
      <c r="E115" s="241"/>
      <c r="F115" s="241"/>
      <c r="G115" s="12">
        <v>107</v>
      </c>
      <c r="H115" s="28">
        <v>577</v>
      </c>
      <c r="I115" s="28">
        <v>12404</v>
      </c>
    </row>
    <row r="116" spans="1:9" ht="12.75" customHeight="1">
      <c r="A116" s="241" t="s">
        <v>145</v>
      </c>
      <c r="B116" s="241"/>
      <c r="C116" s="241"/>
      <c r="D116" s="241"/>
      <c r="E116" s="241"/>
      <c r="F116" s="241"/>
      <c r="G116" s="12">
        <v>108</v>
      </c>
      <c r="H116" s="28">
        <v>0</v>
      </c>
      <c r="I116" s="28">
        <v>0</v>
      </c>
    </row>
    <row r="117" spans="1:9" ht="12.75" customHeight="1">
      <c r="A117" s="243" t="s">
        <v>399</v>
      </c>
      <c r="B117" s="243"/>
      <c r="C117" s="243"/>
      <c r="D117" s="243"/>
      <c r="E117" s="243"/>
      <c r="F117" s="243"/>
      <c r="G117" s="13">
        <v>109</v>
      </c>
      <c r="H117" s="29">
        <f>SUM(H118:H131)</f>
        <v>58450501</v>
      </c>
      <c r="I117" s="29">
        <f>SUM(I118:I131)</f>
        <v>72536420</v>
      </c>
    </row>
    <row r="118" spans="1:9" ht="12.75" customHeight="1">
      <c r="A118" s="241" t="s">
        <v>146</v>
      </c>
      <c r="B118" s="241"/>
      <c r="C118" s="241"/>
      <c r="D118" s="241"/>
      <c r="E118" s="241"/>
      <c r="F118" s="241"/>
      <c r="G118" s="12">
        <v>110</v>
      </c>
      <c r="H118" s="28">
        <v>0</v>
      </c>
      <c r="I118" s="28">
        <v>0</v>
      </c>
    </row>
    <row r="119" spans="1:9" ht="22.2" customHeight="1">
      <c r="A119" s="241" t="s">
        <v>147</v>
      </c>
      <c r="B119" s="241"/>
      <c r="C119" s="241"/>
      <c r="D119" s="241"/>
      <c r="E119" s="241"/>
      <c r="F119" s="241"/>
      <c r="G119" s="12">
        <v>111</v>
      </c>
      <c r="H119" s="28">
        <v>0</v>
      </c>
      <c r="I119" s="28">
        <v>0</v>
      </c>
    </row>
    <row r="120" spans="1:9" ht="12.75" customHeight="1">
      <c r="A120" s="241" t="s">
        <v>148</v>
      </c>
      <c r="B120" s="241"/>
      <c r="C120" s="241"/>
      <c r="D120" s="241"/>
      <c r="E120" s="241"/>
      <c r="F120" s="241"/>
      <c r="G120" s="12">
        <v>112</v>
      </c>
      <c r="H120" s="28">
        <v>6999720</v>
      </c>
      <c r="I120" s="28">
        <v>15062490</v>
      </c>
    </row>
    <row r="121" spans="1:9" ht="23.4" customHeight="1">
      <c r="A121" s="241" t="s">
        <v>149</v>
      </c>
      <c r="B121" s="241"/>
      <c r="C121" s="241"/>
      <c r="D121" s="241"/>
      <c r="E121" s="241"/>
      <c r="F121" s="241"/>
      <c r="G121" s="12">
        <v>113</v>
      </c>
      <c r="H121" s="28">
        <v>0</v>
      </c>
      <c r="I121" s="28">
        <v>0</v>
      </c>
    </row>
    <row r="122" spans="1:9" ht="12.75" customHeight="1">
      <c r="A122" s="241" t="s">
        <v>150</v>
      </c>
      <c r="B122" s="241"/>
      <c r="C122" s="241"/>
      <c r="D122" s="241"/>
      <c r="E122" s="241"/>
      <c r="F122" s="241"/>
      <c r="G122" s="12">
        <v>114</v>
      </c>
      <c r="H122" s="28">
        <v>0</v>
      </c>
      <c r="I122" s="28">
        <v>0</v>
      </c>
    </row>
    <row r="123" spans="1:9" ht="12.75" customHeight="1">
      <c r="A123" s="241" t="s">
        <v>151</v>
      </c>
      <c r="B123" s="241"/>
      <c r="C123" s="241"/>
      <c r="D123" s="241"/>
      <c r="E123" s="241"/>
      <c r="F123" s="241"/>
      <c r="G123" s="12">
        <v>115</v>
      </c>
      <c r="H123" s="28">
        <v>4119680</v>
      </c>
      <c r="I123" s="28">
        <v>2526298</v>
      </c>
    </row>
    <row r="124" spans="1:9" ht="12.75" customHeight="1">
      <c r="A124" s="241" t="s">
        <v>152</v>
      </c>
      <c r="B124" s="241"/>
      <c r="C124" s="241"/>
      <c r="D124" s="241"/>
      <c r="E124" s="241"/>
      <c r="F124" s="241"/>
      <c r="G124" s="12">
        <v>116</v>
      </c>
      <c r="H124" s="28">
        <v>2268226</v>
      </c>
      <c r="I124" s="28">
        <v>14207996</v>
      </c>
    </row>
    <row r="125" spans="1:9" ht="12.75" customHeight="1">
      <c r="A125" s="241" t="s">
        <v>153</v>
      </c>
      <c r="B125" s="241"/>
      <c r="C125" s="241"/>
      <c r="D125" s="241"/>
      <c r="E125" s="241"/>
      <c r="F125" s="241"/>
      <c r="G125" s="12">
        <v>117</v>
      </c>
      <c r="H125" s="28">
        <v>15469315</v>
      </c>
      <c r="I125" s="28">
        <v>12027014</v>
      </c>
    </row>
    <row r="126" spans="1:9">
      <c r="A126" s="241" t="s">
        <v>154</v>
      </c>
      <c r="B126" s="241"/>
      <c r="C126" s="241"/>
      <c r="D126" s="241"/>
      <c r="E126" s="241"/>
      <c r="F126" s="241"/>
      <c r="G126" s="12">
        <v>118</v>
      </c>
      <c r="H126" s="28">
        <v>0</v>
      </c>
      <c r="I126" s="28">
        <v>0</v>
      </c>
    </row>
    <row r="127" spans="1:9">
      <c r="A127" s="241" t="s">
        <v>155</v>
      </c>
      <c r="B127" s="241"/>
      <c r="C127" s="241"/>
      <c r="D127" s="241"/>
      <c r="E127" s="241"/>
      <c r="F127" s="241"/>
      <c r="G127" s="12">
        <v>119</v>
      </c>
      <c r="H127" s="28">
        <v>21132544</v>
      </c>
      <c r="I127" s="28">
        <v>21428393</v>
      </c>
    </row>
    <row r="128" spans="1:9">
      <c r="A128" s="241" t="s">
        <v>156</v>
      </c>
      <c r="B128" s="241"/>
      <c r="C128" s="241"/>
      <c r="D128" s="241"/>
      <c r="E128" s="241"/>
      <c r="F128" s="241"/>
      <c r="G128" s="12">
        <v>120</v>
      </c>
      <c r="H128" s="28">
        <v>6344274</v>
      </c>
      <c r="I128" s="28">
        <v>5701541</v>
      </c>
    </row>
    <row r="129" spans="1:9">
      <c r="A129" s="241" t="s">
        <v>157</v>
      </c>
      <c r="B129" s="241"/>
      <c r="C129" s="241"/>
      <c r="D129" s="241"/>
      <c r="E129" s="241"/>
      <c r="F129" s="241"/>
      <c r="G129" s="12">
        <v>121</v>
      </c>
      <c r="H129" s="28">
        <v>0</v>
      </c>
      <c r="I129" s="28">
        <v>0</v>
      </c>
    </row>
    <row r="130" spans="1:9">
      <c r="A130" s="241" t="s">
        <v>158</v>
      </c>
      <c r="B130" s="241"/>
      <c r="C130" s="241"/>
      <c r="D130" s="241"/>
      <c r="E130" s="241"/>
      <c r="F130" s="241"/>
      <c r="G130" s="12">
        <v>122</v>
      </c>
      <c r="H130" s="28">
        <v>0</v>
      </c>
      <c r="I130" s="28">
        <v>0</v>
      </c>
    </row>
    <row r="131" spans="1:9">
      <c r="A131" s="241" t="s">
        <v>159</v>
      </c>
      <c r="B131" s="241"/>
      <c r="C131" s="241"/>
      <c r="D131" s="241"/>
      <c r="E131" s="241"/>
      <c r="F131" s="241"/>
      <c r="G131" s="12">
        <v>123</v>
      </c>
      <c r="H131" s="28">
        <v>2116742</v>
      </c>
      <c r="I131" s="28">
        <v>1582688</v>
      </c>
    </row>
    <row r="132" spans="1:9" ht="22.2" customHeight="1">
      <c r="A132" s="242" t="s">
        <v>160</v>
      </c>
      <c r="B132" s="242"/>
      <c r="C132" s="242"/>
      <c r="D132" s="242"/>
      <c r="E132" s="242"/>
      <c r="F132" s="242"/>
      <c r="G132" s="12">
        <v>124</v>
      </c>
      <c r="H132" s="28">
        <v>45305317</v>
      </c>
      <c r="I132" s="28">
        <v>33276523</v>
      </c>
    </row>
    <row r="133" spans="1:9">
      <c r="A133" s="243" t="s">
        <v>400</v>
      </c>
      <c r="B133" s="243"/>
      <c r="C133" s="243"/>
      <c r="D133" s="243"/>
      <c r="E133" s="243"/>
      <c r="F133" s="243"/>
      <c r="G133" s="13">
        <v>125</v>
      </c>
      <c r="H133" s="29">
        <f>H75+H98+H105+H117+H132</f>
        <v>166591580</v>
      </c>
      <c r="I133" s="29">
        <f>I75+I98+I105+I117+I132</f>
        <v>192596789</v>
      </c>
    </row>
    <row r="134" spans="1:9">
      <c r="A134" s="242" t="s">
        <v>161</v>
      </c>
      <c r="B134" s="242"/>
      <c r="C134" s="242"/>
      <c r="D134" s="242"/>
      <c r="E134" s="242"/>
      <c r="F134" s="242"/>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activeCell="J21" sqref="J21"/>
    </sheetView>
  </sheetViews>
  <sheetFormatPr defaultRowHeight="13.2"/>
  <cols>
    <col min="1" max="7" width="9.109375" style="1"/>
    <col min="8" max="11" width="14.6640625" style="31"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c r="A1" s="278" t="s">
        <v>162</v>
      </c>
      <c r="B1" s="249"/>
      <c r="C1" s="249"/>
      <c r="D1" s="249"/>
      <c r="E1" s="249"/>
      <c r="F1" s="249"/>
      <c r="G1" s="249"/>
      <c r="H1" s="249"/>
      <c r="I1" s="249"/>
    </row>
    <row r="2" spans="1:11" ht="12.75" customHeight="1">
      <c r="A2" s="277" t="s">
        <v>596</v>
      </c>
      <c r="B2" s="277"/>
      <c r="C2" s="277"/>
      <c r="D2" s="277"/>
      <c r="E2" s="277"/>
      <c r="F2" s="277"/>
      <c r="G2" s="277"/>
      <c r="H2" s="277"/>
      <c r="I2" s="277"/>
      <c r="J2" s="106"/>
      <c r="K2" s="106"/>
    </row>
    <row r="3" spans="1:11">
      <c r="A3" s="282" t="s">
        <v>499</v>
      </c>
      <c r="B3" s="283"/>
      <c r="C3" s="283"/>
      <c r="D3" s="283"/>
      <c r="E3" s="283"/>
      <c r="F3" s="283"/>
      <c r="G3" s="283"/>
      <c r="H3" s="283"/>
      <c r="I3" s="283"/>
      <c r="J3" s="284"/>
      <c r="K3" s="284"/>
    </row>
    <row r="4" spans="1:11" ht="12.75" customHeight="1">
      <c r="A4" s="285" t="s">
        <v>518</v>
      </c>
      <c r="B4" s="286"/>
      <c r="C4" s="286"/>
      <c r="D4" s="286"/>
      <c r="E4" s="286"/>
      <c r="F4" s="286"/>
      <c r="G4" s="286"/>
      <c r="H4" s="286"/>
      <c r="I4" s="286"/>
      <c r="J4" s="287"/>
      <c r="K4" s="287"/>
    </row>
    <row r="5" spans="1:11" ht="22.2" customHeight="1">
      <c r="A5" s="279" t="s">
        <v>163</v>
      </c>
      <c r="B5" s="259"/>
      <c r="C5" s="259"/>
      <c r="D5" s="259"/>
      <c r="E5" s="259"/>
      <c r="F5" s="259"/>
      <c r="G5" s="279" t="s">
        <v>164</v>
      </c>
      <c r="H5" s="280" t="s">
        <v>165</v>
      </c>
      <c r="I5" s="281"/>
      <c r="J5" s="280" t="s">
        <v>166</v>
      </c>
      <c r="K5" s="281"/>
    </row>
    <row r="6" spans="1:11">
      <c r="A6" s="259"/>
      <c r="B6" s="259"/>
      <c r="C6" s="259"/>
      <c r="D6" s="259"/>
      <c r="E6" s="259"/>
      <c r="F6" s="259"/>
      <c r="G6" s="259"/>
      <c r="H6" s="15" t="s">
        <v>167</v>
      </c>
      <c r="I6" s="15" t="s">
        <v>168</v>
      </c>
      <c r="J6" s="15" t="s">
        <v>169</v>
      </c>
      <c r="K6" s="15" t="s">
        <v>170</v>
      </c>
    </row>
    <row r="7" spans="1:11">
      <c r="A7" s="288">
        <v>1</v>
      </c>
      <c r="B7" s="257"/>
      <c r="C7" s="257"/>
      <c r="D7" s="257"/>
      <c r="E7" s="257"/>
      <c r="F7" s="257"/>
      <c r="G7" s="14">
        <v>2</v>
      </c>
      <c r="H7" s="15">
        <v>3</v>
      </c>
      <c r="I7" s="15">
        <v>4</v>
      </c>
      <c r="J7" s="15">
        <v>5</v>
      </c>
      <c r="K7" s="15">
        <v>6</v>
      </c>
    </row>
    <row r="8" spans="1:11">
      <c r="A8" s="271" t="s">
        <v>401</v>
      </c>
      <c r="B8" s="272"/>
      <c r="C8" s="272"/>
      <c r="D8" s="272"/>
      <c r="E8" s="272"/>
      <c r="F8" s="272"/>
      <c r="G8" s="13">
        <v>1</v>
      </c>
      <c r="H8" s="107">
        <f>SUM(H9:H13)</f>
        <v>302898405</v>
      </c>
      <c r="I8" s="107">
        <f>SUM(I9:I13)</f>
        <v>93931058</v>
      </c>
      <c r="J8" s="107">
        <f>SUM(J9:J13)</f>
        <v>310937373</v>
      </c>
      <c r="K8" s="107">
        <f>SUM(K9:K13)</f>
        <v>99905016</v>
      </c>
    </row>
    <row r="9" spans="1:11">
      <c r="A9" s="241" t="s">
        <v>171</v>
      </c>
      <c r="B9" s="241"/>
      <c r="C9" s="241"/>
      <c r="D9" s="241"/>
      <c r="E9" s="241"/>
      <c r="F9" s="241"/>
      <c r="G9" s="12">
        <v>2</v>
      </c>
      <c r="H9" s="122">
        <v>0</v>
      </c>
      <c r="I9" s="122">
        <v>0</v>
      </c>
      <c r="J9" s="122">
        <v>0</v>
      </c>
      <c r="K9" s="122">
        <v>0</v>
      </c>
    </row>
    <row r="10" spans="1:11">
      <c r="A10" s="241" t="s">
        <v>172</v>
      </c>
      <c r="B10" s="241"/>
      <c r="C10" s="241"/>
      <c r="D10" s="241"/>
      <c r="E10" s="241"/>
      <c r="F10" s="241"/>
      <c r="G10" s="12">
        <v>3</v>
      </c>
      <c r="H10" s="122">
        <v>297575756</v>
      </c>
      <c r="I10" s="122">
        <v>92411953</v>
      </c>
      <c r="J10" s="122">
        <v>304231180</v>
      </c>
      <c r="K10" s="122">
        <v>98334408</v>
      </c>
    </row>
    <row r="11" spans="1:11">
      <c r="A11" s="241" t="s">
        <v>173</v>
      </c>
      <c r="B11" s="241"/>
      <c r="C11" s="241"/>
      <c r="D11" s="241"/>
      <c r="E11" s="241"/>
      <c r="F11" s="241"/>
      <c r="G11" s="12">
        <v>4</v>
      </c>
      <c r="H11" s="122">
        <v>0</v>
      </c>
      <c r="I11" s="122">
        <v>0</v>
      </c>
      <c r="J11" s="122">
        <v>0</v>
      </c>
      <c r="K11" s="122">
        <v>0</v>
      </c>
    </row>
    <row r="12" spans="1:11">
      <c r="A12" s="241" t="s">
        <v>174</v>
      </c>
      <c r="B12" s="241"/>
      <c r="C12" s="241"/>
      <c r="D12" s="241"/>
      <c r="E12" s="241"/>
      <c r="F12" s="241"/>
      <c r="G12" s="12">
        <v>5</v>
      </c>
      <c r="H12" s="122">
        <v>0</v>
      </c>
      <c r="I12" s="122">
        <v>0</v>
      </c>
      <c r="J12" s="122">
        <v>0</v>
      </c>
      <c r="K12" s="122">
        <v>0</v>
      </c>
    </row>
    <row r="13" spans="1:11">
      <c r="A13" s="241" t="s">
        <v>175</v>
      </c>
      <c r="B13" s="241"/>
      <c r="C13" s="241"/>
      <c r="D13" s="241"/>
      <c r="E13" s="241"/>
      <c r="F13" s="241"/>
      <c r="G13" s="12">
        <v>6</v>
      </c>
      <c r="H13" s="122">
        <v>5322649</v>
      </c>
      <c r="I13" s="122">
        <v>1519105</v>
      </c>
      <c r="J13" s="122">
        <v>6706193</v>
      </c>
      <c r="K13" s="122">
        <v>1570608</v>
      </c>
    </row>
    <row r="14" spans="1:11" ht="22.2" customHeight="1">
      <c r="A14" s="271" t="s">
        <v>402</v>
      </c>
      <c r="B14" s="272"/>
      <c r="C14" s="272"/>
      <c r="D14" s="272"/>
      <c r="E14" s="272"/>
      <c r="F14" s="272"/>
      <c r="G14" s="13">
        <v>7</v>
      </c>
      <c r="H14" s="107">
        <f>H15+H16+H20+H24+H25+H26+H29+H36</f>
        <v>285845301</v>
      </c>
      <c r="I14" s="107">
        <f>I15+I16+I20+I24+I25+I26+I29+I36</f>
        <v>90495803</v>
      </c>
      <c r="J14" s="107">
        <f>J15+J16+J20+J24+J25+J26+J29+J36</f>
        <v>286179937</v>
      </c>
      <c r="K14" s="107">
        <f>K15+K16+K20+K24+K25+K26+K29+K36</f>
        <v>99886781</v>
      </c>
    </row>
    <row r="15" spans="1:11">
      <c r="A15" s="241" t="s">
        <v>176</v>
      </c>
      <c r="B15" s="241"/>
      <c r="C15" s="241"/>
      <c r="D15" s="241"/>
      <c r="E15" s="241"/>
      <c r="F15" s="241"/>
      <c r="G15" s="12">
        <v>8</v>
      </c>
      <c r="H15" s="122">
        <v>7641008</v>
      </c>
      <c r="I15" s="122">
        <v>7040592</v>
      </c>
      <c r="J15" s="122">
        <v>-3043550</v>
      </c>
      <c r="K15" s="122">
        <v>14148469</v>
      </c>
    </row>
    <row r="16" spans="1:11">
      <c r="A16" s="245" t="s">
        <v>403</v>
      </c>
      <c r="B16" s="245"/>
      <c r="C16" s="245"/>
      <c r="D16" s="245"/>
      <c r="E16" s="245"/>
      <c r="F16" s="245"/>
      <c r="G16" s="13">
        <v>9</v>
      </c>
      <c r="H16" s="107">
        <f>SUM(H17:H19)</f>
        <v>125298898</v>
      </c>
      <c r="I16" s="107">
        <f>SUM(I17:I19)</f>
        <v>38789835</v>
      </c>
      <c r="J16" s="107">
        <f>SUM(J17:J19)</f>
        <v>129725584</v>
      </c>
      <c r="K16" s="107">
        <f>SUM(K17:K19)</f>
        <v>37808760</v>
      </c>
    </row>
    <row r="17" spans="1:11">
      <c r="A17" s="273" t="s">
        <v>177</v>
      </c>
      <c r="B17" s="273"/>
      <c r="C17" s="273"/>
      <c r="D17" s="273"/>
      <c r="E17" s="273"/>
      <c r="F17" s="273"/>
      <c r="G17" s="12">
        <v>10</v>
      </c>
      <c r="H17" s="122">
        <v>48458831</v>
      </c>
      <c r="I17" s="122">
        <v>15641696</v>
      </c>
      <c r="J17" s="122">
        <v>64626651</v>
      </c>
      <c r="K17" s="122">
        <v>23699484</v>
      </c>
    </row>
    <row r="18" spans="1:11">
      <c r="A18" s="273" t="s">
        <v>178</v>
      </c>
      <c r="B18" s="273"/>
      <c r="C18" s="273"/>
      <c r="D18" s="273"/>
      <c r="E18" s="273"/>
      <c r="F18" s="273"/>
      <c r="G18" s="12">
        <v>11</v>
      </c>
      <c r="H18" s="122">
        <v>0</v>
      </c>
      <c r="I18" s="122">
        <v>0</v>
      </c>
      <c r="J18" s="122">
        <v>0</v>
      </c>
      <c r="K18" s="122">
        <v>0</v>
      </c>
    </row>
    <row r="19" spans="1:11">
      <c r="A19" s="273" t="s">
        <v>179</v>
      </c>
      <c r="B19" s="273"/>
      <c r="C19" s="273"/>
      <c r="D19" s="273"/>
      <c r="E19" s="273"/>
      <c r="F19" s="273"/>
      <c r="G19" s="12">
        <v>12</v>
      </c>
      <c r="H19" s="122">
        <v>76840067</v>
      </c>
      <c r="I19" s="122">
        <v>23148139</v>
      </c>
      <c r="J19" s="122">
        <v>65098933</v>
      </c>
      <c r="K19" s="122">
        <v>14109276</v>
      </c>
    </row>
    <row r="20" spans="1:11">
      <c r="A20" s="245" t="s">
        <v>404</v>
      </c>
      <c r="B20" s="245"/>
      <c r="C20" s="245"/>
      <c r="D20" s="245"/>
      <c r="E20" s="245"/>
      <c r="F20" s="245"/>
      <c r="G20" s="13">
        <v>13</v>
      </c>
      <c r="H20" s="107">
        <f>SUM(H21:H23)</f>
        <v>134181126</v>
      </c>
      <c r="I20" s="107">
        <f>SUM(I21:I23)</f>
        <v>38725864</v>
      </c>
      <c r="J20" s="107">
        <f>SUM(J21:J23)</f>
        <v>141543001</v>
      </c>
      <c r="K20" s="107">
        <f>SUM(K21:K23)</f>
        <v>42073929</v>
      </c>
    </row>
    <row r="21" spans="1:11">
      <c r="A21" s="273" t="s">
        <v>180</v>
      </c>
      <c r="B21" s="273"/>
      <c r="C21" s="273"/>
      <c r="D21" s="273"/>
      <c r="E21" s="273"/>
      <c r="F21" s="273"/>
      <c r="G21" s="12">
        <v>14</v>
      </c>
      <c r="H21" s="122">
        <v>82899306</v>
      </c>
      <c r="I21" s="122">
        <v>24387130</v>
      </c>
      <c r="J21" s="122">
        <v>86280458</v>
      </c>
      <c r="K21" s="122">
        <v>25640565</v>
      </c>
    </row>
    <row r="22" spans="1:11">
      <c r="A22" s="273" t="s">
        <v>181</v>
      </c>
      <c r="B22" s="273"/>
      <c r="C22" s="273"/>
      <c r="D22" s="273"/>
      <c r="E22" s="273"/>
      <c r="F22" s="273"/>
      <c r="G22" s="12">
        <v>15</v>
      </c>
      <c r="H22" s="122">
        <v>35973627</v>
      </c>
      <c r="I22" s="122">
        <v>9794700</v>
      </c>
      <c r="J22" s="122">
        <v>38820832</v>
      </c>
      <c r="K22" s="122">
        <v>11376204</v>
      </c>
    </row>
    <row r="23" spans="1:11">
      <c r="A23" s="273" t="s">
        <v>182</v>
      </c>
      <c r="B23" s="273"/>
      <c r="C23" s="273"/>
      <c r="D23" s="273"/>
      <c r="E23" s="273"/>
      <c r="F23" s="273"/>
      <c r="G23" s="12">
        <v>16</v>
      </c>
      <c r="H23" s="122">
        <v>15308193</v>
      </c>
      <c r="I23" s="122">
        <v>4544034</v>
      </c>
      <c r="J23" s="122">
        <v>16441711</v>
      </c>
      <c r="K23" s="122">
        <v>5057160</v>
      </c>
    </row>
    <row r="24" spans="1:11">
      <c r="A24" s="241" t="s">
        <v>183</v>
      </c>
      <c r="B24" s="241"/>
      <c r="C24" s="241"/>
      <c r="D24" s="241"/>
      <c r="E24" s="241"/>
      <c r="F24" s="241"/>
      <c r="G24" s="12">
        <v>17</v>
      </c>
      <c r="H24" s="122">
        <v>6527649</v>
      </c>
      <c r="I24" s="122">
        <v>1572598</v>
      </c>
      <c r="J24" s="122">
        <v>6036079</v>
      </c>
      <c r="K24" s="122">
        <v>1603745</v>
      </c>
    </row>
    <row r="25" spans="1:11">
      <c r="A25" s="241" t="s">
        <v>184</v>
      </c>
      <c r="B25" s="241"/>
      <c r="C25" s="241"/>
      <c r="D25" s="241"/>
      <c r="E25" s="241"/>
      <c r="F25" s="241"/>
      <c r="G25" s="12">
        <v>18</v>
      </c>
      <c r="H25" s="122">
        <v>10995244</v>
      </c>
      <c r="I25" s="122">
        <v>3705609</v>
      </c>
      <c r="J25" s="122">
        <v>10577074</v>
      </c>
      <c r="K25" s="122">
        <v>4136094</v>
      </c>
    </row>
    <row r="26" spans="1:11">
      <c r="A26" s="245" t="s">
        <v>405</v>
      </c>
      <c r="B26" s="245"/>
      <c r="C26" s="245"/>
      <c r="D26" s="245"/>
      <c r="E26" s="245"/>
      <c r="F26" s="245"/>
      <c r="G26" s="13">
        <v>19</v>
      </c>
      <c r="H26" s="107">
        <f>H27+H28</f>
        <v>-176413</v>
      </c>
      <c r="I26" s="107">
        <f>I27+I28</f>
        <v>-176413</v>
      </c>
      <c r="J26" s="107">
        <f>J27+J28</f>
        <v>-1106</v>
      </c>
      <c r="K26" s="107">
        <f>K27+K28</f>
        <v>28012</v>
      </c>
    </row>
    <row r="27" spans="1:11">
      <c r="A27" s="273" t="s">
        <v>185</v>
      </c>
      <c r="B27" s="273"/>
      <c r="C27" s="273"/>
      <c r="D27" s="273"/>
      <c r="E27" s="273"/>
      <c r="F27" s="273"/>
      <c r="G27" s="12">
        <v>20</v>
      </c>
      <c r="H27" s="122">
        <v>0</v>
      </c>
      <c r="I27" s="122">
        <v>0</v>
      </c>
      <c r="J27" s="122">
        <v>0</v>
      </c>
      <c r="K27" s="122">
        <v>0</v>
      </c>
    </row>
    <row r="28" spans="1:11">
      <c r="A28" s="273" t="s">
        <v>186</v>
      </c>
      <c r="B28" s="273"/>
      <c r="C28" s="273"/>
      <c r="D28" s="273"/>
      <c r="E28" s="273"/>
      <c r="F28" s="273"/>
      <c r="G28" s="12">
        <v>21</v>
      </c>
      <c r="H28" s="122">
        <v>-176413</v>
      </c>
      <c r="I28" s="122">
        <v>-176413</v>
      </c>
      <c r="J28" s="122">
        <v>-1106</v>
      </c>
      <c r="K28" s="122">
        <v>28012</v>
      </c>
    </row>
    <row r="29" spans="1:11">
      <c r="A29" s="245" t="s">
        <v>406</v>
      </c>
      <c r="B29" s="245"/>
      <c r="C29" s="245"/>
      <c r="D29" s="245"/>
      <c r="E29" s="245"/>
      <c r="F29" s="245"/>
      <c r="G29" s="13">
        <v>22</v>
      </c>
      <c r="H29" s="107">
        <f>SUM(H30:H35)</f>
        <v>1333568</v>
      </c>
      <c r="I29" s="107">
        <f>SUM(I30:I35)</f>
        <v>800955</v>
      </c>
      <c r="J29" s="107">
        <f>SUM(J30:J35)</f>
        <v>571944</v>
      </c>
      <c r="K29" s="107">
        <f>SUM(K30:K35)</f>
        <v>-127015</v>
      </c>
    </row>
    <row r="30" spans="1:11">
      <c r="A30" s="273" t="s">
        <v>187</v>
      </c>
      <c r="B30" s="273"/>
      <c r="C30" s="273"/>
      <c r="D30" s="273"/>
      <c r="E30" s="273"/>
      <c r="F30" s="273"/>
      <c r="G30" s="12">
        <v>23</v>
      </c>
      <c r="H30" s="122">
        <v>859224</v>
      </c>
      <c r="I30" s="122">
        <v>347900</v>
      </c>
      <c r="J30" s="122">
        <v>867037</v>
      </c>
      <c r="K30" s="122">
        <v>187581</v>
      </c>
    </row>
    <row r="31" spans="1:11">
      <c r="A31" s="273" t="s">
        <v>188</v>
      </c>
      <c r="B31" s="273"/>
      <c r="C31" s="273"/>
      <c r="D31" s="273"/>
      <c r="E31" s="273"/>
      <c r="F31" s="273"/>
      <c r="G31" s="12">
        <v>24</v>
      </c>
      <c r="H31" s="122">
        <v>0</v>
      </c>
      <c r="I31" s="122">
        <v>0</v>
      </c>
      <c r="J31" s="122">
        <v>0</v>
      </c>
      <c r="K31" s="122">
        <v>0</v>
      </c>
    </row>
    <row r="32" spans="1:11">
      <c r="A32" s="273" t="s">
        <v>189</v>
      </c>
      <c r="B32" s="273"/>
      <c r="C32" s="273"/>
      <c r="D32" s="273"/>
      <c r="E32" s="273"/>
      <c r="F32" s="273"/>
      <c r="G32" s="12">
        <v>25</v>
      </c>
      <c r="H32" s="122">
        <v>0</v>
      </c>
      <c r="I32" s="122">
        <v>0</v>
      </c>
      <c r="J32" s="122">
        <v>0</v>
      </c>
      <c r="K32" s="122">
        <v>0</v>
      </c>
    </row>
    <row r="33" spans="1:11">
      <c r="A33" s="273" t="s">
        <v>190</v>
      </c>
      <c r="B33" s="273"/>
      <c r="C33" s="273"/>
      <c r="D33" s="273"/>
      <c r="E33" s="273"/>
      <c r="F33" s="273"/>
      <c r="G33" s="12">
        <v>26</v>
      </c>
      <c r="H33" s="122">
        <v>0</v>
      </c>
      <c r="I33" s="122">
        <v>0</v>
      </c>
      <c r="J33" s="122">
        <v>0</v>
      </c>
      <c r="K33" s="122">
        <v>0</v>
      </c>
    </row>
    <row r="34" spans="1:11">
      <c r="A34" s="273" t="s">
        <v>191</v>
      </c>
      <c r="B34" s="273"/>
      <c r="C34" s="273"/>
      <c r="D34" s="273"/>
      <c r="E34" s="273"/>
      <c r="F34" s="273"/>
      <c r="G34" s="12">
        <v>27</v>
      </c>
      <c r="H34" s="122">
        <v>2443</v>
      </c>
      <c r="I34" s="122">
        <v>-18846</v>
      </c>
      <c r="J34" s="122">
        <v>29769</v>
      </c>
      <c r="K34" s="122">
        <v>10266</v>
      </c>
    </row>
    <row r="35" spans="1:11">
      <c r="A35" s="273" t="s">
        <v>192</v>
      </c>
      <c r="B35" s="273"/>
      <c r="C35" s="273"/>
      <c r="D35" s="273"/>
      <c r="E35" s="273"/>
      <c r="F35" s="273"/>
      <c r="G35" s="12">
        <v>28</v>
      </c>
      <c r="H35" s="122">
        <v>471901</v>
      </c>
      <c r="I35" s="122">
        <v>471901</v>
      </c>
      <c r="J35" s="122">
        <v>-324862</v>
      </c>
      <c r="K35" s="122">
        <v>-324862</v>
      </c>
    </row>
    <row r="36" spans="1:11">
      <c r="A36" s="241" t="s">
        <v>193</v>
      </c>
      <c r="B36" s="241"/>
      <c r="C36" s="241"/>
      <c r="D36" s="241"/>
      <c r="E36" s="241"/>
      <c r="F36" s="241"/>
      <c r="G36" s="12">
        <v>29</v>
      </c>
      <c r="H36" s="122">
        <v>44221</v>
      </c>
      <c r="I36" s="122">
        <v>36763</v>
      </c>
      <c r="J36" s="122">
        <v>770911</v>
      </c>
      <c r="K36" s="122">
        <v>214787</v>
      </c>
    </row>
    <row r="37" spans="1:11">
      <c r="A37" s="271" t="s">
        <v>407</v>
      </c>
      <c r="B37" s="272"/>
      <c r="C37" s="272"/>
      <c r="D37" s="272"/>
      <c r="E37" s="272"/>
      <c r="F37" s="272"/>
      <c r="G37" s="13">
        <v>30</v>
      </c>
      <c r="H37" s="107">
        <f>SUM(H38:H47)</f>
        <v>965515</v>
      </c>
      <c r="I37" s="107">
        <f>SUM(I38:I47)</f>
        <v>-170279</v>
      </c>
      <c r="J37" s="107">
        <f>SUM(J38:J47)</f>
        <v>717277</v>
      </c>
      <c r="K37" s="107">
        <f>SUM(K38:K47)</f>
        <v>291359</v>
      </c>
    </row>
    <row r="38" spans="1:11" ht="23.4" customHeight="1">
      <c r="A38" s="241" t="s">
        <v>194</v>
      </c>
      <c r="B38" s="241"/>
      <c r="C38" s="241"/>
      <c r="D38" s="241"/>
      <c r="E38" s="241"/>
      <c r="F38" s="241"/>
      <c r="G38" s="12">
        <v>31</v>
      </c>
      <c r="H38" s="122">
        <v>0</v>
      </c>
      <c r="I38" s="122">
        <v>0</v>
      </c>
      <c r="J38" s="122">
        <v>0</v>
      </c>
      <c r="K38" s="122">
        <v>0</v>
      </c>
    </row>
    <row r="39" spans="1:11" ht="25.2" customHeight="1">
      <c r="A39" s="241" t="s">
        <v>195</v>
      </c>
      <c r="B39" s="241"/>
      <c r="C39" s="241"/>
      <c r="D39" s="241"/>
      <c r="E39" s="241"/>
      <c r="F39" s="241"/>
      <c r="G39" s="12">
        <v>32</v>
      </c>
      <c r="H39" s="122">
        <v>0</v>
      </c>
      <c r="I39" s="122">
        <v>0</v>
      </c>
      <c r="J39" s="122">
        <v>0</v>
      </c>
      <c r="K39" s="122">
        <v>0</v>
      </c>
    </row>
    <row r="40" spans="1:11" ht="25.2" customHeight="1">
      <c r="A40" s="241" t="s">
        <v>196</v>
      </c>
      <c r="B40" s="241"/>
      <c r="C40" s="241"/>
      <c r="D40" s="241"/>
      <c r="E40" s="241"/>
      <c r="F40" s="241"/>
      <c r="G40" s="12">
        <v>33</v>
      </c>
      <c r="H40" s="122">
        <v>0</v>
      </c>
      <c r="I40" s="122">
        <v>0</v>
      </c>
      <c r="J40" s="122">
        <v>0</v>
      </c>
      <c r="K40" s="122">
        <v>0</v>
      </c>
    </row>
    <row r="41" spans="1:11" ht="25.2" customHeight="1">
      <c r="A41" s="241" t="s">
        <v>197</v>
      </c>
      <c r="B41" s="241"/>
      <c r="C41" s="241"/>
      <c r="D41" s="241"/>
      <c r="E41" s="241"/>
      <c r="F41" s="241"/>
      <c r="G41" s="12">
        <v>34</v>
      </c>
      <c r="H41" s="122">
        <v>0</v>
      </c>
      <c r="I41" s="122">
        <v>0</v>
      </c>
      <c r="J41" s="122">
        <v>0</v>
      </c>
      <c r="K41" s="122">
        <v>0</v>
      </c>
    </row>
    <row r="42" spans="1:11" ht="25.2" customHeight="1">
      <c r="A42" s="241" t="s">
        <v>198</v>
      </c>
      <c r="B42" s="241"/>
      <c r="C42" s="241"/>
      <c r="D42" s="241"/>
      <c r="E42" s="241"/>
      <c r="F42" s="241"/>
      <c r="G42" s="12">
        <v>35</v>
      </c>
      <c r="H42" s="122">
        <v>0</v>
      </c>
      <c r="I42" s="122">
        <v>0</v>
      </c>
      <c r="J42" s="122">
        <v>0</v>
      </c>
      <c r="K42" s="122">
        <v>0</v>
      </c>
    </row>
    <row r="43" spans="1:11">
      <c r="A43" s="241" t="s">
        <v>199</v>
      </c>
      <c r="B43" s="241"/>
      <c r="C43" s="241"/>
      <c r="D43" s="241"/>
      <c r="E43" s="241"/>
      <c r="F43" s="241"/>
      <c r="G43" s="12">
        <v>36</v>
      </c>
      <c r="H43" s="122">
        <v>0</v>
      </c>
      <c r="I43" s="122">
        <v>0</v>
      </c>
      <c r="J43" s="122">
        <v>0</v>
      </c>
      <c r="K43" s="122">
        <v>0</v>
      </c>
    </row>
    <row r="44" spans="1:11">
      <c r="A44" s="241" t="s">
        <v>200</v>
      </c>
      <c r="B44" s="241"/>
      <c r="C44" s="241"/>
      <c r="D44" s="241"/>
      <c r="E44" s="241"/>
      <c r="F44" s="241"/>
      <c r="G44" s="12">
        <v>37</v>
      </c>
      <c r="H44" s="122">
        <v>416847</v>
      </c>
      <c r="I44" s="122">
        <v>-70895</v>
      </c>
      <c r="J44" s="122">
        <v>595046</v>
      </c>
      <c r="K44" s="122">
        <v>244520</v>
      </c>
    </row>
    <row r="45" spans="1:11">
      <c r="A45" s="241" t="s">
        <v>201</v>
      </c>
      <c r="B45" s="241"/>
      <c r="C45" s="241"/>
      <c r="D45" s="241"/>
      <c r="E45" s="241"/>
      <c r="F45" s="241"/>
      <c r="G45" s="12">
        <v>38</v>
      </c>
      <c r="H45" s="122">
        <v>548668</v>
      </c>
      <c r="I45" s="122">
        <v>-99383</v>
      </c>
      <c r="J45" s="122">
        <v>0</v>
      </c>
      <c r="K45" s="122">
        <v>-3409</v>
      </c>
    </row>
    <row r="46" spans="1:11">
      <c r="A46" s="241" t="s">
        <v>202</v>
      </c>
      <c r="B46" s="241"/>
      <c r="C46" s="241"/>
      <c r="D46" s="241"/>
      <c r="E46" s="241"/>
      <c r="F46" s="241"/>
      <c r="G46" s="12">
        <v>39</v>
      </c>
      <c r="H46" s="122">
        <v>0</v>
      </c>
      <c r="I46" s="122">
        <v>0</v>
      </c>
      <c r="J46" s="122">
        <v>0</v>
      </c>
      <c r="K46" s="122">
        <v>0</v>
      </c>
    </row>
    <row r="47" spans="1:11">
      <c r="A47" s="241" t="s">
        <v>203</v>
      </c>
      <c r="B47" s="241"/>
      <c r="C47" s="241"/>
      <c r="D47" s="241"/>
      <c r="E47" s="241"/>
      <c r="F47" s="241"/>
      <c r="G47" s="12">
        <v>40</v>
      </c>
      <c r="H47" s="122">
        <v>0</v>
      </c>
      <c r="I47" s="122">
        <v>-1</v>
      </c>
      <c r="J47" s="122">
        <v>122231</v>
      </c>
      <c r="K47" s="122">
        <v>50248</v>
      </c>
    </row>
    <row r="48" spans="1:11">
      <c r="A48" s="271" t="s">
        <v>408</v>
      </c>
      <c r="B48" s="272"/>
      <c r="C48" s="272"/>
      <c r="D48" s="272"/>
      <c r="E48" s="272"/>
      <c r="F48" s="272"/>
      <c r="G48" s="13">
        <v>41</v>
      </c>
      <c r="H48" s="107">
        <f>SUM(H49:H55)</f>
        <v>465184</v>
      </c>
      <c r="I48" s="107">
        <f>SUM(I49:I55)</f>
        <v>15275</v>
      </c>
      <c r="J48" s="107">
        <f>SUM(J49:J55)</f>
        <v>237965</v>
      </c>
      <c r="K48" s="107">
        <f>SUM(K49:K55)</f>
        <v>104664</v>
      </c>
    </row>
    <row r="49" spans="1:11" ht="25.2" customHeight="1">
      <c r="A49" s="241" t="s">
        <v>204</v>
      </c>
      <c r="B49" s="241"/>
      <c r="C49" s="241"/>
      <c r="D49" s="241"/>
      <c r="E49" s="241"/>
      <c r="F49" s="241"/>
      <c r="G49" s="12">
        <v>42</v>
      </c>
      <c r="H49" s="122">
        <v>0</v>
      </c>
      <c r="I49" s="122">
        <v>0</v>
      </c>
      <c r="J49" s="28">
        <v>0</v>
      </c>
      <c r="K49" s="28">
        <v>0</v>
      </c>
    </row>
    <row r="50" spans="1:11" ht="24" customHeight="1">
      <c r="A50" s="267" t="s">
        <v>205</v>
      </c>
      <c r="B50" s="267"/>
      <c r="C50" s="267"/>
      <c r="D50" s="267"/>
      <c r="E50" s="267"/>
      <c r="F50" s="267"/>
      <c r="G50" s="12">
        <v>43</v>
      </c>
      <c r="H50" s="122">
        <v>0</v>
      </c>
      <c r="I50" s="122">
        <v>0</v>
      </c>
      <c r="J50" s="28">
        <v>0</v>
      </c>
      <c r="K50" s="28">
        <v>0</v>
      </c>
    </row>
    <row r="51" spans="1:11">
      <c r="A51" s="267" t="s">
        <v>206</v>
      </c>
      <c r="B51" s="267"/>
      <c r="C51" s="267"/>
      <c r="D51" s="267"/>
      <c r="E51" s="267"/>
      <c r="F51" s="267"/>
      <c r="G51" s="12">
        <v>44</v>
      </c>
      <c r="H51" s="122">
        <v>209798</v>
      </c>
      <c r="I51" s="122">
        <v>49643</v>
      </c>
      <c r="J51" s="28">
        <v>232497</v>
      </c>
      <c r="K51" s="28">
        <v>99196</v>
      </c>
    </row>
    <row r="52" spans="1:11">
      <c r="A52" s="267" t="s">
        <v>207</v>
      </c>
      <c r="B52" s="267"/>
      <c r="C52" s="267"/>
      <c r="D52" s="267"/>
      <c r="E52" s="267"/>
      <c r="F52" s="267"/>
      <c r="G52" s="12">
        <v>45</v>
      </c>
      <c r="H52" s="122">
        <v>0</v>
      </c>
      <c r="I52" s="122">
        <v>0</v>
      </c>
      <c r="J52" s="28">
        <v>5468</v>
      </c>
      <c r="K52" s="28">
        <v>5468</v>
      </c>
    </row>
    <row r="53" spans="1:11">
      <c r="A53" s="267" t="s">
        <v>208</v>
      </c>
      <c r="B53" s="267"/>
      <c r="C53" s="267"/>
      <c r="D53" s="267"/>
      <c r="E53" s="267"/>
      <c r="F53" s="267"/>
      <c r="G53" s="12">
        <v>46</v>
      </c>
      <c r="H53" s="122">
        <v>0</v>
      </c>
      <c r="I53" s="122">
        <v>0</v>
      </c>
      <c r="J53" s="28">
        <v>0</v>
      </c>
      <c r="K53" s="28">
        <v>0</v>
      </c>
    </row>
    <row r="54" spans="1:11">
      <c r="A54" s="267" t="s">
        <v>209</v>
      </c>
      <c r="B54" s="267"/>
      <c r="C54" s="267"/>
      <c r="D54" s="267"/>
      <c r="E54" s="267"/>
      <c r="F54" s="267"/>
      <c r="G54" s="12">
        <v>47</v>
      </c>
      <c r="H54" s="122">
        <v>0</v>
      </c>
      <c r="I54" s="122">
        <v>0</v>
      </c>
      <c r="J54" s="28">
        <v>0</v>
      </c>
      <c r="K54" s="28">
        <v>0</v>
      </c>
    </row>
    <row r="55" spans="1:11">
      <c r="A55" s="267" t="s">
        <v>210</v>
      </c>
      <c r="B55" s="267"/>
      <c r="C55" s="267"/>
      <c r="D55" s="267"/>
      <c r="E55" s="267"/>
      <c r="F55" s="267"/>
      <c r="G55" s="12">
        <v>48</v>
      </c>
      <c r="H55" s="122">
        <v>255386</v>
      </c>
      <c r="I55" s="122">
        <v>-34368</v>
      </c>
      <c r="J55" s="28">
        <v>0</v>
      </c>
      <c r="K55" s="28">
        <v>0</v>
      </c>
    </row>
    <row r="56" spans="1:11" ht="22.2" customHeight="1">
      <c r="A56" s="276" t="s">
        <v>211</v>
      </c>
      <c r="B56" s="276"/>
      <c r="C56" s="276"/>
      <c r="D56" s="276"/>
      <c r="E56" s="276"/>
      <c r="F56" s="276"/>
      <c r="G56" s="12">
        <v>49</v>
      </c>
      <c r="H56" s="122">
        <v>0</v>
      </c>
      <c r="I56" s="122">
        <v>0</v>
      </c>
      <c r="J56" s="28">
        <v>0</v>
      </c>
      <c r="K56" s="28">
        <v>0</v>
      </c>
    </row>
    <row r="57" spans="1:11">
      <c r="A57" s="276" t="s">
        <v>212</v>
      </c>
      <c r="B57" s="276"/>
      <c r="C57" s="276"/>
      <c r="D57" s="276"/>
      <c r="E57" s="276"/>
      <c r="F57" s="276"/>
      <c r="G57" s="12">
        <v>50</v>
      </c>
      <c r="H57" s="122">
        <v>0</v>
      </c>
      <c r="I57" s="122">
        <v>0</v>
      </c>
      <c r="J57" s="28">
        <v>0</v>
      </c>
      <c r="K57" s="28">
        <v>0</v>
      </c>
    </row>
    <row r="58" spans="1:11" ht="24.6" customHeight="1">
      <c r="A58" s="276" t="s">
        <v>213</v>
      </c>
      <c r="B58" s="276"/>
      <c r="C58" s="276"/>
      <c r="D58" s="276"/>
      <c r="E58" s="276"/>
      <c r="F58" s="276"/>
      <c r="G58" s="12">
        <v>51</v>
      </c>
      <c r="H58" s="122">
        <v>0</v>
      </c>
      <c r="I58" s="122">
        <v>0</v>
      </c>
      <c r="J58" s="28">
        <v>0</v>
      </c>
      <c r="K58" s="28">
        <v>0</v>
      </c>
    </row>
    <row r="59" spans="1:11">
      <c r="A59" s="276" t="s">
        <v>214</v>
      </c>
      <c r="B59" s="276"/>
      <c r="C59" s="276"/>
      <c r="D59" s="276"/>
      <c r="E59" s="276"/>
      <c r="F59" s="276"/>
      <c r="G59" s="12">
        <v>52</v>
      </c>
      <c r="H59" s="122">
        <v>0</v>
      </c>
      <c r="I59" s="122">
        <v>0</v>
      </c>
      <c r="J59" s="28">
        <v>0</v>
      </c>
      <c r="K59" s="28">
        <v>0</v>
      </c>
    </row>
    <row r="60" spans="1:11">
      <c r="A60" s="271" t="s">
        <v>409</v>
      </c>
      <c r="B60" s="272"/>
      <c r="C60" s="272"/>
      <c r="D60" s="272"/>
      <c r="E60" s="272"/>
      <c r="F60" s="272"/>
      <c r="G60" s="13">
        <v>53</v>
      </c>
      <c r="H60" s="107">
        <f>H8+H37+H56+H57</f>
        <v>303863920</v>
      </c>
      <c r="I60" s="107">
        <f t="shared" ref="I60:K60" si="0">I8+I37+I56+I57</f>
        <v>93760779</v>
      </c>
      <c r="J60" s="107">
        <f t="shared" si="0"/>
        <v>311654650</v>
      </c>
      <c r="K60" s="107">
        <f t="shared" si="0"/>
        <v>100196375</v>
      </c>
    </row>
    <row r="61" spans="1:11">
      <c r="A61" s="271" t="s">
        <v>410</v>
      </c>
      <c r="B61" s="272"/>
      <c r="C61" s="272"/>
      <c r="D61" s="272"/>
      <c r="E61" s="272"/>
      <c r="F61" s="272"/>
      <c r="G61" s="13">
        <v>54</v>
      </c>
      <c r="H61" s="107">
        <f>H14+H48+H58+H59</f>
        <v>286310485</v>
      </c>
      <c r="I61" s="107">
        <f t="shared" ref="I61:K61" si="1">I14+I48+I58+I59</f>
        <v>90511078</v>
      </c>
      <c r="J61" s="107">
        <f t="shared" si="1"/>
        <v>286417902</v>
      </c>
      <c r="K61" s="107">
        <f t="shared" si="1"/>
        <v>99991445</v>
      </c>
    </row>
    <row r="62" spans="1:11">
      <c r="A62" s="271" t="s">
        <v>411</v>
      </c>
      <c r="B62" s="272"/>
      <c r="C62" s="272"/>
      <c r="D62" s="272"/>
      <c r="E62" s="272"/>
      <c r="F62" s="272"/>
      <c r="G62" s="13">
        <v>55</v>
      </c>
      <c r="H62" s="107">
        <f>H60-H61</f>
        <v>17553435</v>
      </c>
      <c r="I62" s="107">
        <f t="shared" ref="I62:K62" si="2">I60-I61</f>
        <v>3249701</v>
      </c>
      <c r="J62" s="107">
        <f t="shared" si="2"/>
        <v>25236748</v>
      </c>
      <c r="K62" s="107">
        <f t="shared" si="2"/>
        <v>204930</v>
      </c>
    </row>
    <row r="63" spans="1:11">
      <c r="A63" s="270" t="s">
        <v>413</v>
      </c>
      <c r="B63" s="270"/>
      <c r="C63" s="270"/>
      <c r="D63" s="270"/>
      <c r="E63" s="270"/>
      <c r="F63" s="270"/>
      <c r="G63" s="13">
        <v>56</v>
      </c>
      <c r="H63" s="107">
        <f>+IF((H60-H61)&gt;0,(H60-H61),0)</f>
        <v>17553435</v>
      </c>
      <c r="I63" s="107">
        <f t="shared" ref="I63:K63" si="3">+IF((I60-I61)&gt;0,(I60-I61),0)</f>
        <v>3249701</v>
      </c>
      <c r="J63" s="107">
        <f t="shared" si="3"/>
        <v>25236748</v>
      </c>
      <c r="K63" s="107">
        <f t="shared" si="3"/>
        <v>204930</v>
      </c>
    </row>
    <row r="64" spans="1:11">
      <c r="A64" s="270" t="s">
        <v>412</v>
      </c>
      <c r="B64" s="270"/>
      <c r="C64" s="270"/>
      <c r="D64" s="270"/>
      <c r="E64" s="270"/>
      <c r="F64" s="270"/>
      <c r="G64" s="13">
        <v>57</v>
      </c>
      <c r="H64" s="107">
        <f>+IF((H60-H61)&lt;0,(H60-H61),0)</f>
        <v>0</v>
      </c>
      <c r="I64" s="107">
        <f t="shared" ref="I64:K64" si="4">+IF((I60-I61)&lt;0,(I60-I61),0)</f>
        <v>0</v>
      </c>
      <c r="J64" s="107">
        <f t="shared" si="4"/>
        <v>0</v>
      </c>
      <c r="K64" s="107">
        <f t="shared" si="4"/>
        <v>0</v>
      </c>
    </row>
    <row r="65" spans="1:11">
      <c r="A65" s="276" t="s">
        <v>215</v>
      </c>
      <c r="B65" s="276"/>
      <c r="C65" s="276"/>
      <c r="D65" s="276"/>
      <c r="E65" s="276"/>
      <c r="F65" s="276"/>
      <c r="G65" s="12">
        <v>58</v>
      </c>
      <c r="H65" s="122">
        <v>1736912</v>
      </c>
      <c r="I65" s="122">
        <v>-2046004</v>
      </c>
      <c r="J65" s="28">
        <v>3042437</v>
      </c>
      <c r="K65" s="28">
        <v>-1516229</v>
      </c>
    </row>
    <row r="66" spans="1:11">
      <c r="A66" s="271" t="s">
        <v>414</v>
      </c>
      <c r="B66" s="272"/>
      <c r="C66" s="272"/>
      <c r="D66" s="272"/>
      <c r="E66" s="272"/>
      <c r="F66" s="272"/>
      <c r="G66" s="13">
        <v>59</v>
      </c>
      <c r="H66" s="107">
        <f>H62-H65</f>
        <v>15816523</v>
      </c>
      <c r="I66" s="107">
        <f t="shared" ref="I66:K66" si="5">I62-I65</f>
        <v>5295705</v>
      </c>
      <c r="J66" s="107">
        <f t="shared" si="5"/>
        <v>22194311</v>
      </c>
      <c r="K66" s="107">
        <f t="shared" si="5"/>
        <v>1721159</v>
      </c>
    </row>
    <row r="67" spans="1:11">
      <c r="A67" s="270" t="s">
        <v>415</v>
      </c>
      <c r="B67" s="270"/>
      <c r="C67" s="270"/>
      <c r="D67" s="270"/>
      <c r="E67" s="270"/>
      <c r="F67" s="270"/>
      <c r="G67" s="13">
        <v>60</v>
      </c>
      <c r="H67" s="107">
        <f>+IF((H62-H65)&gt;0,(H62-H65),0)</f>
        <v>15816523</v>
      </c>
      <c r="I67" s="107">
        <f t="shared" ref="I67:K67" si="6">+IF((I62-I65)&gt;0,(I62-I65),0)</f>
        <v>5295705</v>
      </c>
      <c r="J67" s="107">
        <f t="shared" si="6"/>
        <v>22194311</v>
      </c>
      <c r="K67" s="107">
        <f t="shared" si="6"/>
        <v>1721159</v>
      </c>
    </row>
    <row r="68" spans="1:11">
      <c r="A68" s="270" t="s">
        <v>416</v>
      </c>
      <c r="B68" s="270"/>
      <c r="C68" s="270"/>
      <c r="D68" s="270"/>
      <c r="E68" s="270"/>
      <c r="F68" s="270"/>
      <c r="G68" s="13">
        <v>61</v>
      </c>
      <c r="H68" s="107">
        <f>+IF((H62-H65)&lt;0,(H62-H65),0)</f>
        <v>0</v>
      </c>
      <c r="I68" s="107">
        <f t="shared" ref="I68:K68" si="7">+IF((I62-I65)&lt;0,(I62-I65),0)</f>
        <v>0</v>
      </c>
      <c r="J68" s="107">
        <f t="shared" si="7"/>
        <v>0</v>
      </c>
      <c r="K68" s="107">
        <f t="shared" si="7"/>
        <v>0</v>
      </c>
    </row>
    <row r="69" spans="1:11">
      <c r="A69" s="246" t="s">
        <v>216</v>
      </c>
      <c r="B69" s="246"/>
      <c r="C69" s="246"/>
      <c r="D69" s="246"/>
      <c r="E69" s="246"/>
      <c r="F69" s="246"/>
      <c r="G69" s="268"/>
      <c r="H69" s="268"/>
      <c r="I69" s="268"/>
      <c r="J69" s="269"/>
      <c r="K69" s="269"/>
    </row>
    <row r="70" spans="1:11" ht="22.2" customHeight="1">
      <c r="A70" s="271" t="s">
        <v>417</v>
      </c>
      <c r="B70" s="272"/>
      <c r="C70" s="272"/>
      <c r="D70" s="272"/>
      <c r="E70" s="272"/>
      <c r="F70" s="272"/>
      <c r="G70" s="13">
        <v>62</v>
      </c>
      <c r="H70" s="107">
        <f>H71-H72</f>
        <v>0</v>
      </c>
      <c r="I70" s="107">
        <f>I71-I72</f>
        <v>0</v>
      </c>
      <c r="J70" s="107">
        <f>J71-J72</f>
        <v>0</v>
      </c>
      <c r="K70" s="107">
        <f>K71-K72</f>
        <v>0</v>
      </c>
    </row>
    <row r="71" spans="1:11">
      <c r="A71" s="267" t="s">
        <v>217</v>
      </c>
      <c r="B71" s="267"/>
      <c r="C71" s="267"/>
      <c r="D71" s="267"/>
      <c r="E71" s="267"/>
      <c r="F71" s="267"/>
      <c r="G71" s="12">
        <v>63</v>
      </c>
      <c r="H71" s="122">
        <v>0</v>
      </c>
      <c r="I71" s="122">
        <v>0</v>
      </c>
      <c r="J71" s="28">
        <v>0</v>
      </c>
      <c r="K71" s="28">
        <v>0</v>
      </c>
    </row>
    <row r="72" spans="1:11">
      <c r="A72" s="267" t="s">
        <v>218</v>
      </c>
      <c r="B72" s="267"/>
      <c r="C72" s="267"/>
      <c r="D72" s="267"/>
      <c r="E72" s="267"/>
      <c r="F72" s="267"/>
      <c r="G72" s="12">
        <v>64</v>
      </c>
      <c r="H72" s="122">
        <v>0</v>
      </c>
      <c r="I72" s="122">
        <v>0</v>
      </c>
      <c r="J72" s="28">
        <v>0</v>
      </c>
      <c r="K72" s="28">
        <v>0</v>
      </c>
    </row>
    <row r="73" spans="1:11">
      <c r="A73" s="276" t="s">
        <v>219</v>
      </c>
      <c r="B73" s="276"/>
      <c r="C73" s="276"/>
      <c r="D73" s="276"/>
      <c r="E73" s="276"/>
      <c r="F73" s="276"/>
      <c r="G73" s="12">
        <v>65</v>
      </c>
      <c r="H73" s="122">
        <v>0</v>
      </c>
      <c r="I73" s="122">
        <v>0</v>
      </c>
      <c r="J73" s="28">
        <v>0</v>
      </c>
      <c r="K73" s="28">
        <v>0</v>
      </c>
    </row>
    <row r="74" spans="1:11">
      <c r="A74" s="270" t="s">
        <v>418</v>
      </c>
      <c r="B74" s="270"/>
      <c r="C74" s="270"/>
      <c r="D74" s="270"/>
      <c r="E74" s="270"/>
      <c r="F74" s="270"/>
      <c r="G74" s="13">
        <v>66</v>
      </c>
      <c r="H74" s="108">
        <v>0</v>
      </c>
      <c r="I74" s="108">
        <v>0</v>
      </c>
      <c r="J74" s="108">
        <v>0</v>
      </c>
      <c r="K74" s="108">
        <v>0</v>
      </c>
    </row>
    <row r="75" spans="1:11">
      <c r="A75" s="270" t="s">
        <v>419</v>
      </c>
      <c r="B75" s="270"/>
      <c r="C75" s="270"/>
      <c r="D75" s="270"/>
      <c r="E75" s="270"/>
      <c r="F75" s="270"/>
      <c r="G75" s="13">
        <v>67</v>
      </c>
      <c r="H75" s="108">
        <v>0</v>
      </c>
      <c r="I75" s="108">
        <v>0</v>
      </c>
      <c r="J75" s="108">
        <v>0</v>
      </c>
      <c r="K75" s="108">
        <v>0</v>
      </c>
    </row>
    <row r="76" spans="1:11">
      <c r="A76" s="246" t="s">
        <v>220</v>
      </c>
      <c r="B76" s="246"/>
      <c r="C76" s="246"/>
      <c r="D76" s="246"/>
      <c r="E76" s="246"/>
      <c r="F76" s="246"/>
      <c r="G76" s="268"/>
      <c r="H76" s="268"/>
      <c r="I76" s="268"/>
      <c r="J76" s="269"/>
      <c r="K76" s="269"/>
    </row>
    <row r="77" spans="1:11">
      <c r="A77" s="271" t="s">
        <v>420</v>
      </c>
      <c r="B77" s="272"/>
      <c r="C77" s="272"/>
      <c r="D77" s="272"/>
      <c r="E77" s="272"/>
      <c r="F77" s="272"/>
      <c r="G77" s="13">
        <v>68</v>
      </c>
      <c r="H77" s="108">
        <v>0</v>
      </c>
      <c r="I77" s="108">
        <v>0</v>
      </c>
      <c r="J77" s="108">
        <v>0</v>
      </c>
      <c r="K77" s="108">
        <v>0</v>
      </c>
    </row>
    <row r="78" spans="1:11">
      <c r="A78" s="267" t="s">
        <v>421</v>
      </c>
      <c r="B78" s="267"/>
      <c r="C78" s="267"/>
      <c r="D78" s="267"/>
      <c r="E78" s="267"/>
      <c r="F78" s="267"/>
      <c r="G78" s="103">
        <v>69</v>
      </c>
      <c r="H78" s="32">
        <v>0</v>
      </c>
      <c r="I78" s="32">
        <v>0</v>
      </c>
      <c r="J78" s="32">
        <v>0</v>
      </c>
      <c r="K78" s="32">
        <v>0</v>
      </c>
    </row>
    <row r="79" spans="1:11">
      <c r="A79" s="267" t="s">
        <v>422</v>
      </c>
      <c r="B79" s="267"/>
      <c r="C79" s="267"/>
      <c r="D79" s="267"/>
      <c r="E79" s="267"/>
      <c r="F79" s="267"/>
      <c r="G79" s="103">
        <v>70</v>
      </c>
      <c r="H79" s="32">
        <v>0</v>
      </c>
      <c r="I79" s="32">
        <v>0</v>
      </c>
      <c r="J79" s="32">
        <v>0</v>
      </c>
      <c r="K79" s="32">
        <v>0</v>
      </c>
    </row>
    <row r="80" spans="1:11">
      <c r="A80" s="271" t="s">
        <v>423</v>
      </c>
      <c r="B80" s="272"/>
      <c r="C80" s="272"/>
      <c r="D80" s="272"/>
      <c r="E80" s="272"/>
      <c r="F80" s="272"/>
      <c r="G80" s="13">
        <v>71</v>
      </c>
      <c r="H80" s="108">
        <v>0</v>
      </c>
      <c r="I80" s="108">
        <v>0</v>
      </c>
      <c r="J80" s="108">
        <v>0</v>
      </c>
      <c r="K80" s="108">
        <v>0</v>
      </c>
    </row>
    <row r="81" spans="1:11">
      <c r="A81" s="271" t="s">
        <v>424</v>
      </c>
      <c r="B81" s="272"/>
      <c r="C81" s="272"/>
      <c r="D81" s="272"/>
      <c r="E81" s="272"/>
      <c r="F81" s="272"/>
      <c r="G81" s="13">
        <v>72</v>
      </c>
      <c r="H81" s="108">
        <v>0</v>
      </c>
      <c r="I81" s="108">
        <v>0</v>
      </c>
      <c r="J81" s="108">
        <v>0</v>
      </c>
      <c r="K81" s="108">
        <v>0</v>
      </c>
    </row>
    <row r="82" spans="1:11">
      <c r="A82" s="270" t="s">
        <v>425</v>
      </c>
      <c r="B82" s="270"/>
      <c r="C82" s="270"/>
      <c r="D82" s="270"/>
      <c r="E82" s="270"/>
      <c r="F82" s="270"/>
      <c r="G82" s="13">
        <v>73</v>
      </c>
      <c r="H82" s="108">
        <v>0</v>
      </c>
      <c r="I82" s="108">
        <v>0</v>
      </c>
      <c r="J82" s="108">
        <v>0</v>
      </c>
      <c r="K82" s="108">
        <v>0</v>
      </c>
    </row>
    <row r="83" spans="1:11">
      <c r="A83" s="270" t="s">
        <v>426</v>
      </c>
      <c r="B83" s="270"/>
      <c r="C83" s="270"/>
      <c r="D83" s="270"/>
      <c r="E83" s="270"/>
      <c r="F83" s="270"/>
      <c r="G83" s="13">
        <v>74</v>
      </c>
      <c r="H83" s="108">
        <v>0</v>
      </c>
      <c r="I83" s="108">
        <v>0</v>
      </c>
      <c r="J83" s="108">
        <v>0</v>
      </c>
      <c r="K83" s="108">
        <v>0</v>
      </c>
    </row>
    <row r="84" spans="1:11">
      <c r="A84" s="246" t="s">
        <v>221</v>
      </c>
      <c r="B84" s="246"/>
      <c r="C84" s="246"/>
      <c r="D84" s="246"/>
      <c r="E84" s="246"/>
      <c r="F84" s="246"/>
      <c r="G84" s="268"/>
      <c r="H84" s="268"/>
      <c r="I84" s="268"/>
      <c r="J84" s="269"/>
      <c r="K84" s="269"/>
    </row>
    <row r="85" spans="1:11">
      <c r="A85" s="261" t="s">
        <v>427</v>
      </c>
      <c r="B85" s="262"/>
      <c r="C85" s="262"/>
      <c r="D85" s="262"/>
      <c r="E85" s="262"/>
      <c r="F85" s="262"/>
      <c r="G85" s="13">
        <v>75</v>
      </c>
      <c r="H85" s="109">
        <f>H86+H87</f>
        <v>0</v>
      </c>
      <c r="I85" s="109">
        <f>I86+I87</f>
        <v>0</v>
      </c>
      <c r="J85" s="109">
        <f>J86+J87</f>
        <v>0</v>
      </c>
      <c r="K85" s="109">
        <f>K86+K87</f>
        <v>0</v>
      </c>
    </row>
    <row r="86" spans="1:11">
      <c r="A86" s="263" t="s">
        <v>222</v>
      </c>
      <c r="B86" s="263"/>
      <c r="C86" s="263"/>
      <c r="D86" s="263"/>
      <c r="E86" s="263"/>
      <c r="F86" s="263"/>
      <c r="G86" s="12">
        <v>76</v>
      </c>
      <c r="H86" s="33">
        <v>0</v>
      </c>
      <c r="I86" s="33">
        <v>0</v>
      </c>
      <c r="J86" s="33">
        <v>0</v>
      </c>
      <c r="K86" s="33">
        <v>0</v>
      </c>
    </row>
    <row r="87" spans="1:11">
      <c r="A87" s="263" t="s">
        <v>223</v>
      </c>
      <c r="B87" s="263"/>
      <c r="C87" s="263"/>
      <c r="D87" s="263"/>
      <c r="E87" s="263"/>
      <c r="F87" s="263"/>
      <c r="G87" s="12">
        <v>77</v>
      </c>
      <c r="H87" s="33">
        <v>0</v>
      </c>
      <c r="I87" s="33">
        <v>0</v>
      </c>
      <c r="J87" s="33">
        <v>0</v>
      </c>
      <c r="K87" s="33">
        <v>0</v>
      </c>
    </row>
    <row r="88" spans="1:11">
      <c r="A88" s="274" t="s">
        <v>224</v>
      </c>
      <c r="B88" s="274"/>
      <c r="C88" s="274"/>
      <c r="D88" s="274"/>
      <c r="E88" s="274"/>
      <c r="F88" s="274"/>
      <c r="G88" s="275"/>
      <c r="H88" s="275"/>
      <c r="I88" s="275"/>
      <c r="J88" s="269"/>
      <c r="K88" s="269"/>
    </row>
    <row r="89" spans="1:11">
      <c r="A89" s="242" t="s">
        <v>225</v>
      </c>
      <c r="B89" s="242"/>
      <c r="C89" s="242"/>
      <c r="D89" s="242"/>
      <c r="E89" s="242"/>
      <c r="F89" s="242"/>
      <c r="G89" s="12">
        <v>78</v>
      </c>
      <c r="H89" s="33">
        <v>15816523</v>
      </c>
      <c r="I89" s="33">
        <v>5295705</v>
      </c>
      <c r="J89" s="33">
        <v>22194311</v>
      </c>
      <c r="K89" s="33">
        <v>1721159</v>
      </c>
    </row>
    <row r="90" spans="1:11" ht="24" customHeight="1">
      <c r="A90" s="243" t="s">
        <v>428</v>
      </c>
      <c r="B90" s="243"/>
      <c r="C90" s="243"/>
      <c r="D90" s="243"/>
      <c r="E90" s="243"/>
      <c r="F90" s="243"/>
      <c r="G90" s="13">
        <v>79</v>
      </c>
      <c r="H90" s="109">
        <f>H91+H98</f>
        <v>49773</v>
      </c>
      <c r="I90" s="109">
        <f t="shared" ref="I90:K90" si="8">I91+I98</f>
        <v>-6095</v>
      </c>
      <c r="J90" s="109">
        <f t="shared" si="8"/>
        <v>2864</v>
      </c>
      <c r="K90" s="109">
        <f t="shared" si="8"/>
        <v>35031</v>
      </c>
    </row>
    <row r="91" spans="1:11" ht="24" customHeight="1">
      <c r="A91" s="243" t="s">
        <v>429</v>
      </c>
      <c r="B91" s="243"/>
      <c r="C91" s="243"/>
      <c r="D91" s="243"/>
      <c r="E91" s="243"/>
      <c r="F91" s="243"/>
      <c r="G91" s="13">
        <v>80</v>
      </c>
      <c r="H91" s="109">
        <f>SUM(H92:H96)</f>
        <v>0</v>
      </c>
      <c r="I91" s="109">
        <f>SUM(I92:I96)</f>
        <v>0</v>
      </c>
      <c r="J91" s="109">
        <f>SUM(J92:J96)</f>
        <v>0</v>
      </c>
      <c r="K91" s="109">
        <f>SUM(K92:K96)</f>
        <v>0</v>
      </c>
    </row>
    <row r="92" spans="1:11" ht="24.75" customHeight="1">
      <c r="A92" s="264" t="s">
        <v>430</v>
      </c>
      <c r="B92" s="265"/>
      <c r="C92" s="265"/>
      <c r="D92" s="265"/>
      <c r="E92" s="265"/>
      <c r="F92" s="266"/>
      <c r="G92" s="12">
        <v>81</v>
      </c>
      <c r="H92" s="33">
        <v>0</v>
      </c>
      <c r="I92" s="33">
        <v>0</v>
      </c>
      <c r="J92" s="33">
        <v>0</v>
      </c>
      <c r="K92" s="33">
        <v>0</v>
      </c>
    </row>
    <row r="93" spans="1:11" ht="22.2" customHeight="1">
      <c r="A93" s="267" t="s">
        <v>431</v>
      </c>
      <c r="B93" s="267"/>
      <c r="C93" s="267"/>
      <c r="D93" s="267"/>
      <c r="E93" s="267"/>
      <c r="F93" s="267"/>
      <c r="G93" s="12">
        <v>82</v>
      </c>
      <c r="H93" s="33">
        <v>0</v>
      </c>
      <c r="I93" s="33">
        <v>0</v>
      </c>
      <c r="J93" s="33">
        <v>0</v>
      </c>
      <c r="K93" s="33">
        <v>0</v>
      </c>
    </row>
    <row r="94" spans="1:11" ht="22.2" customHeight="1">
      <c r="A94" s="267" t="s">
        <v>432</v>
      </c>
      <c r="B94" s="267"/>
      <c r="C94" s="267"/>
      <c r="D94" s="267"/>
      <c r="E94" s="267"/>
      <c r="F94" s="267"/>
      <c r="G94" s="12">
        <v>83</v>
      </c>
      <c r="H94" s="33">
        <v>0</v>
      </c>
      <c r="I94" s="33">
        <v>0</v>
      </c>
      <c r="J94" s="33">
        <v>0</v>
      </c>
      <c r="K94" s="33">
        <v>0</v>
      </c>
    </row>
    <row r="95" spans="1:11" ht="22.2" customHeight="1">
      <c r="A95" s="267" t="s">
        <v>433</v>
      </c>
      <c r="B95" s="267"/>
      <c r="C95" s="267"/>
      <c r="D95" s="267"/>
      <c r="E95" s="267"/>
      <c r="F95" s="267"/>
      <c r="G95" s="12">
        <v>84</v>
      </c>
      <c r="H95" s="33">
        <v>0</v>
      </c>
      <c r="I95" s="33">
        <v>0</v>
      </c>
      <c r="J95" s="33">
        <v>0</v>
      </c>
      <c r="K95" s="33">
        <v>0</v>
      </c>
    </row>
    <row r="96" spans="1:11" ht="22.2" customHeight="1">
      <c r="A96" s="267" t="s">
        <v>434</v>
      </c>
      <c r="B96" s="267"/>
      <c r="C96" s="267"/>
      <c r="D96" s="267"/>
      <c r="E96" s="267"/>
      <c r="F96" s="267"/>
      <c r="G96" s="12">
        <v>85</v>
      </c>
      <c r="H96" s="33">
        <v>0</v>
      </c>
      <c r="I96" s="33">
        <v>0</v>
      </c>
      <c r="J96" s="33">
        <v>0</v>
      </c>
      <c r="K96" s="33">
        <v>0</v>
      </c>
    </row>
    <row r="97" spans="1:11" ht="22.2" customHeight="1">
      <c r="A97" s="267" t="s">
        <v>435</v>
      </c>
      <c r="B97" s="267"/>
      <c r="C97" s="267"/>
      <c r="D97" s="267"/>
      <c r="E97" s="267"/>
      <c r="F97" s="267"/>
      <c r="G97" s="12">
        <v>86</v>
      </c>
      <c r="H97" s="33">
        <v>0</v>
      </c>
      <c r="I97" s="33">
        <v>0</v>
      </c>
      <c r="J97" s="33">
        <v>0</v>
      </c>
      <c r="K97" s="33">
        <v>0</v>
      </c>
    </row>
    <row r="98" spans="1:11" ht="22.2" customHeight="1">
      <c r="A98" s="270" t="s">
        <v>436</v>
      </c>
      <c r="B98" s="270"/>
      <c r="C98" s="270"/>
      <c r="D98" s="270"/>
      <c r="E98" s="270"/>
      <c r="F98" s="270"/>
      <c r="G98" s="13">
        <v>87</v>
      </c>
      <c r="H98" s="110">
        <f>SUM(H99:H106)</f>
        <v>49773</v>
      </c>
      <c r="I98" s="110">
        <f>SUM(I99:I106)</f>
        <v>-6095</v>
      </c>
      <c r="J98" s="110">
        <f t="shared" ref="J98:K98" si="9">SUM(J99:J106)</f>
        <v>2864</v>
      </c>
      <c r="K98" s="110">
        <f t="shared" si="9"/>
        <v>35031</v>
      </c>
    </row>
    <row r="99" spans="1:11" ht="14.25" customHeight="1">
      <c r="A99" s="267" t="s">
        <v>437</v>
      </c>
      <c r="B99" s="267"/>
      <c r="C99" s="267"/>
      <c r="D99" s="267"/>
      <c r="E99" s="267"/>
      <c r="F99" s="267"/>
      <c r="G99" s="12">
        <v>88</v>
      </c>
      <c r="H99" s="33">
        <v>49773</v>
      </c>
      <c r="I99" s="33">
        <v>-6095</v>
      </c>
      <c r="J99" s="33">
        <v>2864</v>
      </c>
      <c r="K99" s="33">
        <v>35031</v>
      </c>
    </row>
    <row r="100" spans="1:11" ht="24" customHeight="1">
      <c r="A100" s="267" t="s">
        <v>438</v>
      </c>
      <c r="B100" s="267"/>
      <c r="C100" s="267"/>
      <c r="D100" s="267"/>
      <c r="E100" s="267"/>
      <c r="F100" s="267"/>
      <c r="G100" s="12">
        <v>89</v>
      </c>
      <c r="H100" s="33">
        <v>0</v>
      </c>
      <c r="I100" s="33">
        <v>0</v>
      </c>
      <c r="J100" s="33">
        <v>0</v>
      </c>
      <c r="K100" s="33">
        <v>0</v>
      </c>
    </row>
    <row r="101" spans="1:11">
      <c r="A101" s="267" t="s">
        <v>439</v>
      </c>
      <c r="B101" s="267"/>
      <c r="C101" s="267"/>
      <c r="D101" s="267"/>
      <c r="E101" s="267"/>
      <c r="F101" s="267"/>
      <c r="G101" s="12">
        <v>90</v>
      </c>
      <c r="H101" s="33">
        <v>0</v>
      </c>
      <c r="I101" s="33">
        <v>0</v>
      </c>
      <c r="J101" s="33">
        <v>0</v>
      </c>
      <c r="K101" s="33">
        <v>0</v>
      </c>
    </row>
    <row r="102" spans="1:11" ht="27.75" customHeight="1">
      <c r="A102" s="241" t="s">
        <v>440</v>
      </c>
      <c r="B102" s="241"/>
      <c r="C102" s="241"/>
      <c r="D102" s="241"/>
      <c r="E102" s="241"/>
      <c r="F102" s="241"/>
      <c r="G102" s="12">
        <v>91</v>
      </c>
      <c r="H102" s="33">
        <v>0</v>
      </c>
      <c r="I102" s="33">
        <v>0</v>
      </c>
      <c r="J102" s="33">
        <v>0</v>
      </c>
      <c r="K102" s="33">
        <v>0</v>
      </c>
    </row>
    <row r="103" spans="1:11" ht="27.75" customHeight="1">
      <c r="A103" s="241" t="s">
        <v>441</v>
      </c>
      <c r="B103" s="241"/>
      <c r="C103" s="241"/>
      <c r="D103" s="241"/>
      <c r="E103" s="241"/>
      <c r="F103" s="241"/>
      <c r="G103" s="12">
        <v>92</v>
      </c>
      <c r="H103" s="33">
        <v>0</v>
      </c>
      <c r="I103" s="33">
        <v>0</v>
      </c>
      <c r="J103" s="33">
        <v>0</v>
      </c>
      <c r="K103" s="33">
        <v>0</v>
      </c>
    </row>
    <row r="104" spans="1:11" ht="14.25" customHeight="1">
      <c r="A104" s="241" t="s">
        <v>442</v>
      </c>
      <c r="B104" s="241"/>
      <c r="C104" s="241"/>
      <c r="D104" s="241"/>
      <c r="E104" s="241"/>
      <c r="F104" s="241"/>
      <c r="G104" s="12">
        <v>93</v>
      </c>
      <c r="H104" s="33">
        <v>0</v>
      </c>
      <c r="I104" s="33">
        <v>0</v>
      </c>
      <c r="J104" s="33">
        <v>0</v>
      </c>
      <c r="K104" s="33">
        <v>0</v>
      </c>
    </row>
    <row r="105" spans="1:11" ht="15.75" customHeight="1">
      <c r="A105" s="241" t="s">
        <v>443</v>
      </c>
      <c r="B105" s="241"/>
      <c r="C105" s="241"/>
      <c r="D105" s="241"/>
      <c r="E105" s="241"/>
      <c r="F105" s="241"/>
      <c r="G105" s="12">
        <v>94</v>
      </c>
      <c r="H105" s="33">
        <v>0</v>
      </c>
      <c r="I105" s="33">
        <v>0</v>
      </c>
      <c r="J105" s="33">
        <v>0</v>
      </c>
      <c r="K105" s="33">
        <v>0</v>
      </c>
    </row>
    <row r="106" spans="1:11" ht="17.25" customHeight="1">
      <c r="A106" s="241" t="s">
        <v>444</v>
      </c>
      <c r="B106" s="241"/>
      <c r="C106" s="241"/>
      <c r="D106" s="241"/>
      <c r="E106" s="241"/>
      <c r="F106" s="241"/>
      <c r="G106" s="12">
        <v>95</v>
      </c>
      <c r="H106" s="33">
        <v>0</v>
      </c>
      <c r="I106" s="33">
        <v>0</v>
      </c>
      <c r="J106" s="33">
        <v>0</v>
      </c>
      <c r="K106" s="33">
        <v>0</v>
      </c>
    </row>
    <row r="107" spans="1:11" ht="27.75" customHeight="1">
      <c r="A107" s="241" t="s">
        <v>445</v>
      </c>
      <c r="B107" s="241"/>
      <c r="C107" s="241"/>
      <c r="D107" s="241"/>
      <c r="E107" s="241"/>
      <c r="F107" s="241"/>
      <c r="G107" s="12">
        <v>96</v>
      </c>
      <c r="H107" s="33">
        <v>0</v>
      </c>
      <c r="I107" s="33">
        <v>0</v>
      </c>
      <c r="J107" s="33">
        <v>0</v>
      </c>
      <c r="K107" s="33">
        <v>0</v>
      </c>
    </row>
    <row r="108" spans="1:11" ht="22.95" customHeight="1">
      <c r="A108" s="243" t="s">
        <v>446</v>
      </c>
      <c r="B108" s="243"/>
      <c r="C108" s="243"/>
      <c r="D108" s="243"/>
      <c r="E108" s="243"/>
      <c r="F108" s="243"/>
      <c r="G108" s="13">
        <v>97</v>
      </c>
      <c r="H108" s="109">
        <f>H91+H98-H107-H97</f>
        <v>49773</v>
      </c>
      <c r="I108" s="109">
        <f>I91+I98-I107-I97</f>
        <v>-6095</v>
      </c>
      <c r="J108" s="109">
        <f t="shared" ref="J108:K108" si="10">J91+J98-J107-J97</f>
        <v>2864</v>
      </c>
      <c r="K108" s="109">
        <f t="shared" si="10"/>
        <v>35031</v>
      </c>
    </row>
    <row r="109" spans="1:11" ht="22.95" customHeight="1">
      <c r="A109" s="243" t="s">
        <v>447</v>
      </c>
      <c r="B109" s="243"/>
      <c r="C109" s="243"/>
      <c r="D109" s="243"/>
      <c r="E109" s="243"/>
      <c r="F109" s="243"/>
      <c r="G109" s="13">
        <v>98</v>
      </c>
      <c r="H109" s="109">
        <f>H89+H108</f>
        <v>15866296</v>
      </c>
      <c r="I109" s="109">
        <f>I89+I108</f>
        <v>5289610</v>
      </c>
      <c r="J109" s="109">
        <f t="shared" ref="J109:K109" si="11">J89+J108</f>
        <v>22197175</v>
      </c>
      <c r="K109" s="109">
        <f t="shared" si="11"/>
        <v>1756190</v>
      </c>
    </row>
    <row r="110" spans="1:11">
      <c r="A110" s="246" t="s">
        <v>226</v>
      </c>
      <c r="B110" s="246"/>
      <c r="C110" s="246"/>
      <c r="D110" s="246"/>
      <c r="E110" s="246"/>
      <c r="F110" s="246"/>
      <c r="G110" s="268"/>
      <c r="H110" s="268"/>
      <c r="I110" s="268"/>
      <c r="J110" s="269"/>
      <c r="K110" s="269"/>
    </row>
    <row r="111" spans="1:11" ht="27" customHeight="1">
      <c r="A111" s="261" t="s">
        <v>448</v>
      </c>
      <c r="B111" s="262"/>
      <c r="C111" s="262"/>
      <c r="D111" s="262"/>
      <c r="E111" s="262"/>
      <c r="F111" s="262"/>
      <c r="G111" s="13">
        <v>99</v>
      </c>
      <c r="H111" s="109">
        <f>H112+H113</f>
        <v>15866296</v>
      </c>
      <c r="I111" s="109">
        <f>I112+I113</f>
        <v>5289610</v>
      </c>
      <c r="J111" s="109">
        <f>J112+J113</f>
        <v>22197175</v>
      </c>
      <c r="K111" s="109">
        <f>K112+K113</f>
        <v>1756190</v>
      </c>
    </row>
    <row r="112" spans="1:11">
      <c r="A112" s="263" t="s">
        <v>227</v>
      </c>
      <c r="B112" s="263"/>
      <c r="C112" s="263"/>
      <c r="D112" s="263"/>
      <c r="E112" s="263"/>
      <c r="F112" s="263"/>
      <c r="G112" s="12">
        <v>100</v>
      </c>
      <c r="H112" s="123">
        <v>15866296</v>
      </c>
      <c r="I112" s="123">
        <v>5289610</v>
      </c>
      <c r="J112" s="33">
        <v>22197175</v>
      </c>
      <c r="K112" s="33">
        <v>1756190</v>
      </c>
    </row>
    <row r="113" spans="1:11">
      <c r="A113" s="263" t="s">
        <v>228</v>
      </c>
      <c r="B113" s="263"/>
      <c r="C113" s="263"/>
      <c r="D113" s="263"/>
      <c r="E113" s="263"/>
      <c r="F113" s="263"/>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09375" defaultRowHeight="13.2"/>
  <cols>
    <col min="1" max="7" width="9.109375" style="16"/>
    <col min="8" max="9" width="15.109375" style="44" customWidth="1"/>
    <col min="10" max="16384" width="9.109375" style="16"/>
  </cols>
  <sheetData>
    <row r="1" spans="1:9">
      <c r="A1" s="278" t="s">
        <v>229</v>
      </c>
      <c r="B1" s="316"/>
      <c r="C1" s="316"/>
      <c r="D1" s="316"/>
      <c r="E1" s="316"/>
      <c r="F1" s="316"/>
      <c r="G1" s="316"/>
      <c r="H1" s="316"/>
      <c r="I1" s="316"/>
    </row>
    <row r="2" spans="1:9" ht="12.75" customHeight="1">
      <c r="A2" s="277" t="s">
        <v>596</v>
      </c>
      <c r="B2" s="277"/>
      <c r="C2" s="277"/>
      <c r="D2" s="277"/>
      <c r="E2" s="277"/>
      <c r="F2" s="277"/>
      <c r="G2" s="277"/>
      <c r="H2" s="277"/>
      <c r="I2" s="277"/>
    </row>
    <row r="3" spans="1:9">
      <c r="A3" s="318" t="s">
        <v>499</v>
      </c>
      <c r="B3" s="319"/>
      <c r="C3" s="319"/>
      <c r="D3" s="319"/>
      <c r="E3" s="319"/>
      <c r="F3" s="319"/>
      <c r="G3" s="319"/>
      <c r="H3" s="319"/>
      <c r="I3" s="319"/>
    </row>
    <row r="4" spans="1:9" ht="12.75" customHeight="1">
      <c r="A4" s="317" t="s">
        <v>518</v>
      </c>
      <c r="B4" s="254"/>
      <c r="C4" s="254"/>
      <c r="D4" s="254"/>
      <c r="E4" s="254"/>
      <c r="F4" s="254"/>
      <c r="G4" s="254"/>
      <c r="H4" s="254"/>
      <c r="I4" s="255"/>
    </row>
    <row r="5" spans="1:9" ht="22.8" thickBot="1">
      <c r="A5" s="320" t="s">
        <v>230</v>
      </c>
      <c r="B5" s="321"/>
      <c r="C5" s="321"/>
      <c r="D5" s="321"/>
      <c r="E5" s="321"/>
      <c r="F5" s="322"/>
      <c r="G5" s="17" t="s">
        <v>231</v>
      </c>
      <c r="H5" s="34" t="s">
        <v>232</v>
      </c>
      <c r="I5" s="34" t="s">
        <v>233</v>
      </c>
    </row>
    <row r="6" spans="1:9">
      <c r="A6" s="323">
        <v>1</v>
      </c>
      <c r="B6" s="324"/>
      <c r="C6" s="324"/>
      <c r="D6" s="324"/>
      <c r="E6" s="324"/>
      <c r="F6" s="325"/>
      <c r="G6" s="18">
        <v>2</v>
      </c>
      <c r="H6" s="35" t="s">
        <v>234</v>
      </c>
      <c r="I6" s="35" t="s">
        <v>235</v>
      </c>
    </row>
    <row r="7" spans="1:9">
      <c r="A7" s="295" t="s">
        <v>236</v>
      </c>
      <c r="B7" s="296"/>
      <c r="C7" s="296"/>
      <c r="D7" s="296"/>
      <c r="E7" s="296"/>
      <c r="F7" s="296"/>
      <c r="G7" s="296"/>
      <c r="H7" s="296"/>
      <c r="I7" s="297"/>
    </row>
    <row r="8" spans="1:9" ht="12.75" customHeight="1">
      <c r="A8" s="298" t="s">
        <v>237</v>
      </c>
      <c r="B8" s="299"/>
      <c r="C8" s="299"/>
      <c r="D8" s="299"/>
      <c r="E8" s="299"/>
      <c r="F8" s="300"/>
      <c r="G8" s="19">
        <v>1</v>
      </c>
      <c r="H8" s="36">
        <v>17553435</v>
      </c>
      <c r="I8" s="36">
        <v>25236748</v>
      </c>
    </row>
    <row r="9" spans="1:9" ht="12.75" customHeight="1">
      <c r="A9" s="313" t="s">
        <v>238</v>
      </c>
      <c r="B9" s="314"/>
      <c r="C9" s="314"/>
      <c r="D9" s="314"/>
      <c r="E9" s="314"/>
      <c r="F9" s="315"/>
      <c r="G9" s="20">
        <v>2</v>
      </c>
      <c r="H9" s="37">
        <f>H10+H11+H12+H13+H14+H15+H16+H17</f>
        <v>7206893</v>
      </c>
      <c r="I9" s="37">
        <f>I10+I11+I12+I13+I14+I15+I16+I17</f>
        <v>6489413</v>
      </c>
    </row>
    <row r="10" spans="1:9" ht="12.75" customHeight="1">
      <c r="A10" s="310" t="s">
        <v>239</v>
      </c>
      <c r="B10" s="311"/>
      <c r="C10" s="311"/>
      <c r="D10" s="311"/>
      <c r="E10" s="311"/>
      <c r="F10" s="312"/>
      <c r="G10" s="21">
        <v>3</v>
      </c>
      <c r="H10" s="38">
        <v>6527649</v>
      </c>
      <c r="I10" s="38">
        <v>6036079</v>
      </c>
    </row>
    <row r="11" spans="1:9" ht="22.2" customHeight="1">
      <c r="A11" s="310" t="s">
        <v>240</v>
      </c>
      <c r="B11" s="311"/>
      <c r="C11" s="311"/>
      <c r="D11" s="311"/>
      <c r="E11" s="311"/>
      <c r="F11" s="312"/>
      <c r="G11" s="21">
        <v>4</v>
      </c>
      <c r="H11" s="38">
        <v>-84612</v>
      </c>
      <c r="I11" s="38">
        <v>4884</v>
      </c>
    </row>
    <row r="12" spans="1:9" ht="23.4" customHeight="1">
      <c r="A12" s="310" t="s">
        <v>241</v>
      </c>
      <c r="B12" s="311"/>
      <c r="C12" s="311"/>
      <c r="D12" s="311"/>
      <c r="E12" s="311"/>
      <c r="F12" s="312"/>
      <c r="G12" s="21">
        <v>5</v>
      </c>
      <c r="H12" s="38">
        <v>255241</v>
      </c>
      <c r="I12" s="38">
        <v>-110702</v>
      </c>
    </row>
    <row r="13" spans="1:9" ht="12.75" customHeight="1">
      <c r="A13" s="310" t="s">
        <v>242</v>
      </c>
      <c r="B13" s="311"/>
      <c r="C13" s="311"/>
      <c r="D13" s="311"/>
      <c r="E13" s="311"/>
      <c r="F13" s="312"/>
      <c r="G13" s="21">
        <v>6</v>
      </c>
      <c r="H13" s="38">
        <v>-416847</v>
      </c>
      <c r="I13" s="38">
        <v>-595045</v>
      </c>
    </row>
    <row r="14" spans="1:9" ht="12.75" customHeight="1">
      <c r="A14" s="310" t="s">
        <v>243</v>
      </c>
      <c r="B14" s="311"/>
      <c r="C14" s="311"/>
      <c r="D14" s="311"/>
      <c r="E14" s="311"/>
      <c r="F14" s="312"/>
      <c r="G14" s="21">
        <v>7</v>
      </c>
      <c r="H14" s="38">
        <v>248375</v>
      </c>
      <c r="I14" s="38">
        <v>244986</v>
      </c>
    </row>
    <row r="15" spans="1:9" ht="12.75" customHeight="1">
      <c r="A15" s="310" t="s">
        <v>244</v>
      </c>
      <c r="B15" s="311"/>
      <c r="C15" s="311"/>
      <c r="D15" s="311"/>
      <c r="E15" s="311"/>
      <c r="F15" s="312"/>
      <c r="G15" s="21">
        <v>8</v>
      </c>
      <c r="H15" s="38">
        <v>0</v>
      </c>
      <c r="I15" s="38">
        <v>0</v>
      </c>
    </row>
    <row r="16" spans="1:9" ht="12.75" customHeight="1">
      <c r="A16" s="310" t="s">
        <v>245</v>
      </c>
      <c r="B16" s="311"/>
      <c r="C16" s="311"/>
      <c r="D16" s="311"/>
      <c r="E16" s="311"/>
      <c r="F16" s="312"/>
      <c r="G16" s="21">
        <v>9</v>
      </c>
      <c r="H16" s="38">
        <v>-86166</v>
      </c>
      <c r="I16" s="38">
        <v>-21340</v>
      </c>
    </row>
    <row r="17" spans="1:9" ht="25.2" customHeight="1">
      <c r="A17" s="310" t="s">
        <v>246</v>
      </c>
      <c r="B17" s="311"/>
      <c r="C17" s="311"/>
      <c r="D17" s="311"/>
      <c r="E17" s="311"/>
      <c r="F17" s="312"/>
      <c r="G17" s="21">
        <v>10</v>
      </c>
      <c r="H17" s="38">
        <v>763253</v>
      </c>
      <c r="I17" s="38">
        <v>930551</v>
      </c>
    </row>
    <row r="18" spans="1:9" ht="28.2" customHeight="1">
      <c r="A18" s="289" t="s">
        <v>247</v>
      </c>
      <c r="B18" s="290"/>
      <c r="C18" s="290"/>
      <c r="D18" s="290"/>
      <c r="E18" s="290"/>
      <c r="F18" s="291"/>
      <c r="G18" s="20">
        <v>11</v>
      </c>
      <c r="H18" s="37">
        <f>H8+H9</f>
        <v>24760328</v>
      </c>
      <c r="I18" s="37">
        <f>I8+I9</f>
        <v>31726161</v>
      </c>
    </row>
    <row r="19" spans="1:9" ht="12.75" customHeight="1">
      <c r="A19" s="313" t="s">
        <v>248</v>
      </c>
      <c r="B19" s="314"/>
      <c r="C19" s="314"/>
      <c r="D19" s="314"/>
      <c r="E19" s="314"/>
      <c r="F19" s="315"/>
      <c r="G19" s="20">
        <v>12</v>
      </c>
      <c r="H19" s="37">
        <f>H20+H21+H22+H23</f>
        <v>4563882</v>
      </c>
      <c r="I19" s="37">
        <f>I20+I21+I22+I23</f>
        <v>-11890449</v>
      </c>
    </row>
    <row r="20" spans="1:9" ht="12.75" customHeight="1">
      <c r="A20" s="310" t="s">
        <v>249</v>
      </c>
      <c r="B20" s="311"/>
      <c r="C20" s="311"/>
      <c r="D20" s="311"/>
      <c r="E20" s="311"/>
      <c r="F20" s="312"/>
      <c r="G20" s="21">
        <v>13</v>
      </c>
      <c r="H20" s="38">
        <v>4897525</v>
      </c>
      <c r="I20" s="38">
        <v>4233150</v>
      </c>
    </row>
    <row r="21" spans="1:9" ht="12.75" customHeight="1">
      <c r="A21" s="310" t="s">
        <v>250</v>
      </c>
      <c r="B21" s="311"/>
      <c r="C21" s="311"/>
      <c r="D21" s="311"/>
      <c r="E21" s="311"/>
      <c r="F21" s="312"/>
      <c r="G21" s="21">
        <v>14</v>
      </c>
      <c r="H21" s="38">
        <v>-6517805</v>
      </c>
      <c r="I21" s="38">
        <v>-18724204</v>
      </c>
    </row>
    <row r="22" spans="1:9" ht="12.75" customHeight="1">
      <c r="A22" s="310" t="s">
        <v>251</v>
      </c>
      <c r="B22" s="311"/>
      <c r="C22" s="311"/>
      <c r="D22" s="311"/>
      <c r="E22" s="311"/>
      <c r="F22" s="312"/>
      <c r="G22" s="21">
        <v>15</v>
      </c>
      <c r="H22" s="38">
        <v>5910617</v>
      </c>
      <c r="I22" s="38">
        <v>3295126</v>
      </c>
    </row>
    <row r="23" spans="1:9" ht="12.75" customHeight="1">
      <c r="A23" s="310" t="s">
        <v>252</v>
      </c>
      <c r="B23" s="311"/>
      <c r="C23" s="311"/>
      <c r="D23" s="311"/>
      <c r="E23" s="311"/>
      <c r="F23" s="312"/>
      <c r="G23" s="21">
        <v>16</v>
      </c>
      <c r="H23" s="38">
        <v>273545</v>
      </c>
      <c r="I23" s="38">
        <v>-694521</v>
      </c>
    </row>
    <row r="24" spans="1:9" ht="12.75" customHeight="1">
      <c r="A24" s="289" t="s">
        <v>253</v>
      </c>
      <c r="B24" s="290"/>
      <c r="C24" s="290"/>
      <c r="D24" s="290"/>
      <c r="E24" s="290"/>
      <c r="F24" s="291"/>
      <c r="G24" s="20">
        <v>17</v>
      </c>
      <c r="H24" s="37">
        <f>H18+H19</f>
        <v>29324210</v>
      </c>
      <c r="I24" s="37">
        <f>I18+I19</f>
        <v>19835712</v>
      </c>
    </row>
    <row r="25" spans="1:9" ht="12.75" customHeight="1">
      <c r="A25" s="301" t="s">
        <v>254</v>
      </c>
      <c r="B25" s="302"/>
      <c r="C25" s="302"/>
      <c r="D25" s="302"/>
      <c r="E25" s="302"/>
      <c r="F25" s="303"/>
      <c r="G25" s="21">
        <v>18</v>
      </c>
      <c r="H25" s="38">
        <v>-221259</v>
      </c>
      <c r="I25" s="38">
        <v>-232355</v>
      </c>
    </row>
    <row r="26" spans="1:9" ht="12.75" customHeight="1">
      <c r="A26" s="301" t="s">
        <v>255</v>
      </c>
      <c r="B26" s="302"/>
      <c r="C26" s="302"/>
      <c r="D26" s="302"/>
      <c r="E26" s="302"/>
      <c r="F26" s="303"/>
      <c r="G26" s="21">
        <v>19</v>
      </c>
      <c r="H26" s="38">
        <v>-4289424</v>
      </c>
      <c r="I26" s="38">
        <v>-2858044</v>
      </c>
    </row>
    <row r="27" spans="1:9" ht="25.95" customHeight="1">
      <c r="A27" s="292" t="s">
        <v>256</v>
      </c>
      <c r="B27" s="293"/>
      <c r="C27" s="293"/>
      <c r="D27" s="293"/>
      <c r="E27" s="293"/>
      <c r="F27" s="294"/>
      <c r="G27" s="22">
        <v>20</v>
      </c>
      <c r="H27" s="39">
        <f>H24+H25+H26</f>
        <v>24813527</v>
      </c>
      <c r="I27" s="39">
        <f>I24+I25+I26</f>
        <v>16745313</v>
      </c>
    </row>
    <row r="28" spans="1:9">
      <c r="A28" s="295" t="s">
        <v>257</v>
      </c>
      <c r="B28" s="296"/>
      <c r="C28" s="296"/>
      <c r="D28" s="296"/>
      <c r="E28" s="296"/>
      <c r="F28" s="296"/>
      <c r="G28" s="296"/>
      <c r="H28" s="296"/>
      <c r="I28" s="297"/>
    </row>
    <row r="29" spans="1:9" ht="30.6" customHeight="1">
      <c r="A29" s="298" t="s">
        <v>258</v>
      </c>
      <c r="B29" s="299"/>
      <c r="C29" s="299"/>
      <c r="D29" s="299"/>
      <c r="E29" s="299"/>
      <c r="F29" s="300"/>
      <c r="G29" s="19">
        <v>21</v>
      </c>
      <c r="H29" s="40">
        <v>117386</v>
      </c>
      <c r="I29" s="40">
        <v>8964</v>
      </c>
    </row>
    <row r="30" spans="1:9" ht="12.75" customHeight="1">
      <c r="A30" s="301" t="s">
        <v>259</v>
      </c>
      <c r="B30" s="302"/>
      <c r="C30" s="302"/>
      <c r="D30" s="302"/>
      <c r="E30" s="302"/>
      <c r="F30" s="303"/>
      <c r="G30" s="21">
        <v>22</v>
      </c>
      <c r="H30" s="41">
        <v>0</v>
      </c>
      <c r="I30" s="41">
        <v>0</v>
      </c>
    </row>
    <row r="31" spans="1:9" ht="12.75" customHeight="1">
      <c r="A31" s="301" t="s">
        <v>260</v>
      </c>
      <c r="B31" s="302"/>
      <c r="C31" s="302"/>
      <c r="D31" s="302"/>
      <c r="E31" s="302"/>
      <c r="F31" s="303"/>
      <c r="G31" s="21">
        <v>23</v>
      </c>
      <c r="H31" s="41">
        <v>455188</v>
      </c>
      <c r="I31" s="41">
        <v>640890</v>
      </c>
    </row>
    <row r="32" spans="1:9" ht="12.75" customHeight="1">
      <c r="A32" s="301" t="s">
        <v>261</v>
      </c>
      <c r="B32" s="302"/>
      <c r="C32" s="302"/>
      <c r="D32" s="302"/>
      <c r="E32" s="302"/>
      <c r="F32" s="303"/>
      <c r="G32" s="21">
        <v>24</v>
      </c>
      <c r="H32" s="41">
        <v>0</v>
      </c>
      <c r="I32" s="41">
        <v>0</v>
      </c>
    </row>
    <row r="33" spans="1:9" ht="12.75" customHeight="1">
      <c r="A33" s="301" t="s">
        <v>262</v>
      </c>
      <c r="B33" s="302"/>
      <c r="C33" s="302"/>
      <c r="D33" s="302"/>
      <c r="E33" s="302"/>
      <c r="F33" s="303"/>
      <c r="G33" s="21">
        <v>25</v>
      </c>
      <c r="H33" s="41">
        <v>1712194</v>
      </c>
      <c r="I33" s="41">
        <v>792336</v>
      </c>
    </row>
    <row r="34" spans="1:9" ht="12.75" customHeight="1">
      <c r="A34" s="301" t="s">
        <v>263</v>
      </c>
      <c r="B34" s="302"/>
      <c r="C34" s="302"/>
      <c r="D34" s="302"/>
      <c r="E34" s="302"/>
      <c r="F34" s="303"/>
      <c r="G34" s="21">
        <v>26</v>
      </c>
      <c r="H34" s="41">
        <v>0</v>
      </c>
      <c r="I34" s="41">
        <v>0</v>
      </c>
    </row>
    <row r="35" spans="1:9" ht="26.4" customHeight="1">
      <c r="A35" s="289" t="s">
        <v>264</v>
      </c>
      <c r="B35" s="290"/>
      <c r="C35" s="290"/>
      <c r="D35" s="290"/>
      <c r="E35" s="290"/>
      <c r="F35" s="291"/>
      <c r="G35" s="20">
        <v>27</v>
      </c>
      <c r="H35" s="42">
        <f>H29+H30+H31+H32+H33+H34</f>
        <v>2284768</v>
      </c>
      <c r="I35" s="42">
        <f>I29+I30+I31+I32+I33+I34</f>
        <v>1442190</v>
      </c>
    </row>
    <row r="36" spans="1:9" ht="22.95" customHeight="1">
      <c r="A36" s="301" t="s">
        <v>265</v>
      </c>
      <c r="B36" s="302"/>
      <c r="C36" s="302"/>
      <c r="D36" s="302"/>
      <c r="E36" s="302"/>
      <c r="F36" s="303"/>
      <c r="G36" s="21">
        <v>28</v>
      </c>
      <c r="H36" s="41">
        <v>-1964940</v>
      </c>
      <c r="I36" s="41">
        <v>-2108900</v>
      </c>
    </row>
    <row r="37" spans="1:9" ht="12.75" customHeight="1">
      <c r="A37" s="301" t="s">
        <v>266</v>
      </c>
      <c r="B37" s="302"/>
      <c r="C37" s="302"/>
      <c r="D37" s="302"/>
      <c r="E37" s="302"/>
      <c r="F37" s="303"/>
      <c r="G37" s="21">
        <v>29</v>
      </c>
      <c r="H37" s="41">
        <v>0</v>
      </c>
      <c r="I37" s="41">
        <v>0</v>
      </c>
    </row>
    <row r="38" spans="1:9" ht="12.75" customHeight="1">
      <c r="A38" s="301" t="s">
        <v>267</v>
      </c>
      <c r="B38" s="302"/>
      <c r="C38" s="302"/>
      <c r="D38" s="302"/>
      <c r="E38" s="302"/>
      <c r="F38" s="303"/>
      <c r="G38" s="21">
        <v>30</v>
      </c>
      <c r="H38" s="41">
        <v>0</v>
      </c>
      <c r="I38" s="41">
        <v>0</v>
      </c>
    </row>
    <row r="39" spans="1:9" ht="12.75" customHeight="1">
      <c r="A39" s="301" t="s">
        <v>268</v>
      </c>
      <c r="B39" s="302"/>
      <c r="C39" s="302"/>
      <c r="D39" s="302"/>
      <c r="E39" s="302"/>
      <c r="F39" s="303"/>
      <c r="G39" s="21">
        <v>31</v>
      </c>
      <c r="H39" s="41">
        <v>0</v>
      </c>
      <c r="I39" s="41">
        <v>0</v>
      </c>
    </row>
    <row r="40" spans="1:9" ht="12.75" customHeight="1">
      <c r="A40" s="301" t="s">
        <v>269</v>
      </c>
      <c r="B40" s="302"/>
      <c r="C40" s="302"/>
      <c r="D40" s="302"/>
      <c r="E40" s="302"/>
      <c r="F40" s="303"/>
      <c r="G40" s="21">
        <v>32</v>
      </c>
      <c r="H40" s="41">
        <v>0</v>
      </c>
      <c r="I40" s="41">
        <v>0</v>
      </c>
    </row>
    <row r="41" spans="1:9" ht="24" customHeight="1">
      <c r="A41" s="289" t="s">
        <v>270</v>
      </c>
      <c r="B41" s="290"/>
      <c r="C41" s="290"/>
      <c r="D41" s="290"/>
      <c r="E41" s="290"/>
      <c r="F41" s="291"/>
      <c r="G41" s="20">
        <v>33</v>
      </c>
      <c r="H41" s="42">
        <f>H36+H37+H38+H39+H40</f>
        <v>-1964940</v>
      </c>
      <c r="I41" s="42">
        <f>I36+I37+I38+I39+I40</f>
        <v>-2108900</v>
      </c>
    </row>
    <row r="42" spans="1:9" ht="29.4" customHeight="1">
      <c r="A42" s="292" t="s">
        <v>271</v>
      </c>
      <c r="B42" s="293"/>
      <c r="C42" s="293"/>
      <c r="D42" s="293"/>
      <c r="E42" s="293"/>
      <c r="F42" s="294"/>
      <c r="G42" s="22">
        <v>34</v>
      </c>
      <c r="H42" s="43">
        <f>H35+H41</f>
        <v>319828</v>
      </c>
      <c r="I42" s="43">
        <f>I35+I41</f>
        <v>-666710</v>
      </c>
    </row>
    <row r="43" spans="1:9">
      <c r="A43" s="295" t="s">
        <v>272</v>
      </c>
      <c r="B43" s="296"/>
      <c r="C43" s="296"/>
      <c r="D43" s="296"/>
      <c r="E43" s="296"/>
      <c r="F43" s="296"/>
      <c r="G43" s="296"/>
      <c r="H43" s="296"/>
      <c r="I43" s="297"/>
    </row>
    <row r="44" spans="1:9" ht="12.75" customHeight="1">
      <c r="A44" s="298" t="s">
        <v>273</v>
      </c>
      <c r="B44" s="299"/>
      <c r="C44" s="299"/>
      <c r="D44" s="299"/>
      <c r="E44" s="299"/>
      <c r="F44" s="300"/>
      <c r="G44" s="19">
        <v>35</v>
      </c>
      <c r="H44" s="40">
        <v>0</v>
      </c>
      <c r="I44" s="40">
        <v>0</v>
      </c>
    </row>
    <row r="45" spans="1:9" ht="25.2" customHeight="1">
      <c r="A45" s="301" t="s">
        <v>274</v>
      </c>
      <c r="B45" s="302"/>
      <c r="C45" s="302"/>
      <c r="D45" s="302"/>
      <c r="E45" s="302"/>
      <c r="F45" s="303"/>
      <c r="G45" s="21">
        <v>36</v>
      </c>
      <c r="H45" s="41">
        <v>0</v>
      </c>
      <c r="I45" s="41">
        <v>0</v>
      </c>
    </row>
    <row r="46" spans="1:9" ht="12.75" customHeight="1">
      <c r="A46" s="301" t="s">
        <v>275</v>
      </c>
      <c r="B46" s="302"/>
      <c r="C46" s="302"/>
      <c r="D46" s="302"/>
      <c r="E46" s="302"/>
      <c r="F46" s="303"/>
      <c r="G46" s="21">
        <v>37</v>
      </c>
      <c r="H46" s="41">
        <v>0</v>
      </c>
      <c r="I46" s="41">
        <v>0</v>
      </c>
    </row>
    <row r="47" spans="1:9" ht="12.75" customHeight="1">
      <c r="A47" s="301" t="s">
        <v>276</v>
      </c>
      <c r="B47" s="302"/>
      <c r="C47" s="302"/>
      <c r="D47" s="302"/>
      <c r="E47" s="302"/>
      <c r="F47" s="303"/>
      <c r="G47" s="21">
        <v>38</v>
      </c>
      <c r="H47" s="41">
        <v>0</v>
      </c>
      <c r="I47" s="41">
        <v>0</v>
      </c>
    </row>
    <row r="48" spans="1:9" ht="22.2" customHeight="1">
      <c r="A48" s="289" t="s">
        <v>277</v>
      </c>
      <c r="B48" s="290"/>
      <c r="C48" s="290"/>
      <c r="D48" s="290"/>
      <c r="E48" s="290"/>
      <c r="F48" s="291"/>
      <c r="G48" s="20">
        <v>39</v>
      </c>
      <c r="H48" s="42">
        <f>H44+H45+H46+H47</f>
        <v>0</v>
      </c>
      <c r="I48" s="42">
        <f>I44+I45+I46+I47</f>
        <v>0</v>
      </c>
    </row>
    <row r="49" spans="1:9" ht="24.6" customHeight="1">
      <c r="A49" s="301" t="s">
        <v>278</v>
      </c>
      <c r="B49" s="302"/>
      <c r="C49" s="302"/>
      <c r="D49" s="302"/>
      <c r="E49" s="302"/>
      <c r="F49" s="303"/>
      <c r="G49" s="21">
        <v>40</v>
      </c>
      <c r="H49" s="41">
        <v>-3475954</v>
      </c>
      <c r="I49" s="41">
        <v>-2408121</v>
      </c>
    </row>
    <row r="50" spans="1:9" ht="12.75" customHeight="1">
      <c r="A50" s="301" t="s">
        <v>279</v>
      </c>
      <c r="B50" s="302"/>
      <c r="C50" s="302"/>
      <c r="D50" s="302"/>
      <c r="E50" s="302"/>
      <c r="F50" s="303"/>
      <c r="G50" s="21">
        <v>41</v>
      </c>
      <c r="H50" s="41">
        <v>-11248405</v>
      </c>
      <c r="I50" s="41">
        <v>-7934021</v>
      </c>
    </row>
    <row r="51" spans="1:9" ht="12.75" customHeight="1">
      <c r="A51" s="301" t="s">
        <v>280</v>
      </c>
      <c r="B51" s="302"/>
      <c r="C51" s="302"/>
      <c r="D51" s="302"/>
      <c r="E51" s="302"/>
      <c r="F51" s="303"/>
      <c r="G51" s="21">
        <v>42</v>
      </c>
      <c r="H51" s="41">
        <v>-2573062</v>
      </c>
      <c r="I51" s="41">
        <v>-2779015</v>
      </c>
    </row>
    <row r="52" spans="1:9" ht="22.95" customHeight="1">
      <c r="A52" s="301" t="s">
        <v>281</v>
      </c>
      <c r="B52" s="302"/>
      <c r="C52" s="302"/>
      <c r="D52" s="302"/>
      <c r="E52" s="302"/>
      <c r="F52" s="303"/>
      <c r="G52" s="21">
        <v>43</v>
      </c>
      <c r="H52" s="41">
        <v>-1439968</v>
      </c>
      <c r="I52" s="41">
        <v>-183760</v>
      </c>
    </row>
    <row r="53" spans="1:9" ht="12.75" customHeight="1">
      <c r="A53" s="301" t="s">
        <v>282</v>
      </c>
      <c r="B53" s="302"/>
      <c r="C53" s="302"/>
      <c r="D53" s="302"/>
      <c r="E53" s="302"/>
      <c r="F53" s="303"/>
      <c r="G53" s="21">
        <v>44</v>
      </c>
      <c r="H53" s="41">
        <v>0</v>
      </c>
      <c r="I53" s="41">
        <v>0</v>
      </c>
    </row>
    <row r="54" spans="1:9" ht="30.6" customHeight="1">
      <c r="A54" s="289" t="s">
        <v>283</v>
      </c>
      <c r="B54" s="290"/>
      <c r="C54" s="290"/>
      <c r="D54" s="290"/>
      <c r="E54" s="290"/>
      <c r="F54" s="291"/>
      <c r="G54" s="20">
        <v>45</v>
      </c>
      <c r="H54" s="42">
        <f>H49+H50+H51+H52+H53</f>
        <v>-18737389</v>
      </c>
      <c r="I54" s="42">
        <f>I49+I50+I51+I52+I53</f>
        <v>-13304917</v>
      </c>
    </row>
    <row r="55" spans="1:9" ht="29.4" customHeight="1">
      <c r="A55" s="304" t="s">
        <v>284</v>
      </c>
      <c r="B55" s="305"/>
      <c r="C55" s="305"/>
      <c r="D55" s="305"/>
      <c r="E55" s="305"/>
      <c r="F55" s="306"/>
      <c r="G55" s="20">
        <v>46</v>
      </c>
      <c r="H55" s="42">
        <f>H48+H54</f>
        <v>-18737389</v>
      </c>
      <c r="I55" s="42">
        <f>I48+I54</f>
        <v>-13304917</v>
      </c>
    </row>
    <row r="56" spans="1:9" ht="32.4" customHeight="1">
      <c r="A56" s="301" t="s">
        <v>285</v>
      </c>
      <c r="B56" s="302"/>
      <c r="C56" s="302"/>
      <c r="D56" s="302"/>
      <c r="E56" s="302"/>
      <c r="F56" s="303"/>
      <c r="G56" s="21">
        <v>47</v>
      </c>
      <c r="H56" s="41">
        <v>102311</v>
      </c>
      <c r="I56" s="41">
        <v>9595</v>
      </c>
    </row>
    <row r="57" spans="1:9" ht="26.4" customHeight="1">
      <c r="A57" s="304" t="s">
        <v>286</v>
      </c>
      <c r="B57" s="305"/>
      <c r="C57" s="305"/>
      <c r="D57" s="305"/>
      <c r="E57" s="305"/>
      <c r="F57" s="306"/>
      <c r="G57" s="20">
        <v>48</v>
      </c>
      <c r="H57" s="42">
        <f>H27+H42+H55+H56</f>
        <v>6498277</v>
      </c>
      <c r="I57" s="42">
        <f>I27+I42+I55+I56</f>
        <v>2783281</v>
      </c>
    </row>
    <row r="58" spans="1:9" ht="24" customHeight="1">
      <c r="A58" s="307" t="s">
        <v>287</v>
      </c>
      <c r="B58" s="308"/>
      <c r="C58" s="308"/>
      <c r="D58" s="308"/>
      <c r="E58" s="308"/>
      <c r="F58" s="309"/>
      <c r="G58" s="21">
        <v>49</v>
      </c>
      <c r="H58" s="41">
        <v>63373421</v>
      </c>
      <c r="I58" s="41">
        <v>69871698</v>
      </c>
    </row>
    <row r="59" spans="1:9" ht="31.2" customHeight="1">
      <c r="A59" s="292" t="s">
        <v>288</v>
      </c>
      <c r="B59" s="293"/>
      <c r="C59" s="293"/>
      <c r="D59" s="293"/>
      <c r="E59" s="293"/>
      <c r="F59" s="294"/>
      <c r="G59" s="22">
        <v>50</v>
      </c>
      <c r="H59" s="43">
        <f>H57+H58</f>
        <v>69871698</v>
      </c>
      <c r="I59" s="43">
        <f>I57+I58</f>
        <v>72654979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2" sqref="A2:I2"/>
    </sheetView>
  </sheetViews>
  <sheetFormatPr defaultRowHeight="13.2"/>
  <cols>
    <col min="1" max="7" width="9.109375" style="1"/>
    <col min="8" max="9" width="15.44140625" style="31"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c r="A1" s="278" t="s">
        <v>289</v>
      </c>
      <c r="B1" s="316"/>
      <c r="C1" s="316"/>
      <c r="D1" s="316"/>
      <c r="E1" s="316"/>
      <c r="F1" s="316"/>
      <c r="G1" s="316"/>
      <c r="H1" s="316"/>
      <c r="I1" s="316"/>
    </row>
    <row r="2" spans="1:9" ht="12.75" customHeight="1">
      <c r="A2" s="277" t="s">
        <v>596</v>
      </c>
      <c r="B2" s="277"/>
      <c r="C2" s="277"/>
      <c r="D2" s="277"/>
      <c r="E2" s="277"/>
      <c r="F2" s="277"/>
      <c r="G2" s="277"/>
      <c r="H2" s="277"/>
      <c r="I2" s="277"/>
    </row>
    <row r="3" spans="1:9">
      <c r="A3" s="328" t="s">
        <v>499</v>
      </c>
      <c r="B3" s="329"/>
      <c r="C3" s="329"/>
      <c r="D3" s="329"/>
      <c r="E3" s="329"/>
      <c r="F3" s="329"/>
      <c r="G3" s="329"/>
      <c r="H3" s="329"/>
      <c r="I3" s="329"/>
    </row>
    <row r="4" spans="1:9" ht="12.75" customHeight="1">
      <c r="A4" s="317" t="s">
        <v>518</v>
      </c>
      <c r="B4" s="254"/>
      <c r="C4" s="254"/>
      <c r="D4" s="254"/>
      <c r="E4" s="254"/>
      <c r="F4" s="254"/>
      <c r="G4" s="254"/>
      <c r="H4" s="254"/>
      <c r="I4" s="255"/>
    </row>
    <row r="5" spans="1:9" ht="22.8" thickBot="1">
      <c r="A5" s="320" t="s">
        <v>290</v>
      </c>
      <c r="B5" s="321"/>
      <c r="C5" s="321"/>
      <c r="D5" s="321"/>
      <c r="E5" s="321"/>
      <c r="F5" s="322"/>
      <c r="G5" s="17" t="s">
        <v>291</v>
      </c>
      <c r="H5" s="34" t="s">
        <v>292</v>
      </c>
      <c r="I5" s="34" t="s">
        <v>293</v>
      </c>
    </row>
    <row r="6" spans="1:9">
      <c r="A6" s="323">
        <v>1</v>
      </c>
      <c r="B6" s="324"/>
      <c r="C6" s="324"/>
      <c r="D6" s="324"/>
      <c r="E6" s="324"/>
      <c r="F6" s="325"/>
      <c r="G6" s="23">
        <v>2</v>
      </c>
      <c r="H6" s="35" t="s">
        <v>294</v>
      </c>
      <c r="I6" s="35" t="s">
        <v>295</v>
      </c>
    </row>
    <row r="7" spans="1:9">
      <c r="A7" s="340" t="s">
        <v>296</v>
      </c>
      <c r="B7" s="341"/>
      <c r="C7" s="341"/>
      <c r="D7" s="341"/>
      <c r="E7" s="341"/>
      <c r="F7" s="341"/>
      <c r="G7" s="341"/>
      <c r="H7" s="341"/>
      <c r="I7" s="342"/>
    </row>
    <row r="8" spans="1:9">
      <c r="A8" s="343" t="s">
        <v>297</v>
      </c>
      <c r="B8" s="343"/>
      <c r="C8" s="343"/>
      <c r="D8" s="343"/>
      <c r="E8" s="343"/>
      <c r="F8" s="343"/>
      <c r="G8" s="24">
        <v>1</v>
      </c>
      <c r="H8" s="45">
        <v>0</v>
      </c>
      <c r="I8" s="45">
        <v>0</v>
      </c>
    </row>
    <row r="9" spans="1:9">
      <c r="A9" s="326" t="s">
        <v>298</v>
      </c>
      <c r="B9" s="326"/>
      <c r="C9" s="326"/>
      <c r="D9" s="326"/>
      <c r="E9" s="326"/>
      <c r="F9" s="326"/>
      <c r="G9" s="25">
        <v>2</v>
      </c>
      <c r="H9" s="45">
        <v>0</v>
      </c>
      <c r="I9" s="45">
        <v>0</v>
      </c>
    </row>
    <row r="10" spans="1:9">
      <c r="A10" s="326" t="s">
        <v>299</v>
      </c>
      <c r="B10" s="326"/>
      <c r="C10" s="326"/>
      <c r="D10" s="326"/>
      <c r="E10" s="326"/>
      <c r="F10" s="326"/>
      <c r="G10" s="25">
        <v>3</v>
      </c>
      <c r="H10" s="45">
        <v>0</v>
      </c>
      <c r="I10" s="45">
        <v>0</v>
      </c>
    </row>
    <row r="11" spans="1:9">
      <c r="A11" s="326" t="s">
        <v>300</v>
      </c>
      <c r="B11" s="326"/>
      <c r="C11" s="326"/>
      <c r="D11" s="326"/>
      <c r="E11" s="326"/>
      <c r="F11" s="326"/>
      <c r="G11" s="25">
        <v>4</v>
      </c>
      <c r="H11" s="45">
        <v>0</v>
      </c>
      <c r="I11" s="45">
        <v>0</v>
      </c>
    </row>
    <row r="12" spans="1:9">
      <c r="A12" s="326" t="s">
        <v>449</v>
      </c>
      <c r="B12" s="326"/>
      <c r="C12" s="326"/>
      <c r="D12" s="326"/>
      <c r="E12" s="326"/>
      <c r="F12" s="326"/>
      <c r="G12" s="25">
        <v>5</v>
      </c>
      <c r="H12" s="45">
        <v>0</v>
      </c>
      <c r="I12" s="45">
        <v>0</v>
      </c>
    </row>
    <row r="13" spans="1:9">
      <c r="A13" s="327" t="s">
        <v>450</v>
      </c>
      <c r="B13" s="327"/>
      <c r="C13" s="327"/>
      <c r="D13" s="327"/>
      <c r="E13" s="327"/>
      <c r="F13" s="327"/>
      <c r="G13" s="111">
        <v>6</v>
      </c>
      <c r="H13" s="112">
        <f>SUM(H8:H12)</f>
        <v>0</v>
      </c>
      <c r="I13" s="112">
        <f>SUM(I8:I12)</f>
        <v>0</v>
      </c>
    </row>
    <row r="14" spans="1:9">
      <c r="A14" s="326" t="s">
        <v>451</v>
      </c>
      <c r="B14" s="326"/>
      <c r="C14" s="326"/>
      <c r="D14" s="326"/>
      <c r="E14" s="326"/>
      <c r="F14" s="326"/>
      <c r="G14" s="25">
        <v>7</v>
      </c>
      <c r="H14" s="45">
        <v>0</v>
      </c>
      <c r="I14" s="45">
        <v>0</v>
      </c>
    </row>
    <row r="15" spans="1:9">
      <c r="A15" s="326" t="s">
        <v>452</v>
      </c>
      <c r="B15" s="326"/>
      <c r="C15" s="326"/>
      <c r="D15" s="326"/>
      <c r="E15" s="326"/>
      <c r="F15" s="326"/>
      <c r="G15" s="25">
        <v>8</v>
      </c>
      <c r="H15" s="45">
        <v>0</v>
      </c>
      <c r="I15" s="45">
        <v>0</v>
      </c>
    </row>
    <row r="16" spans="1:9">
      <c r="A16" s="326" t="s">
        <v>453</v>
      </c>
      <c r="B16" s="326"/>
      <c r="C16" s="326"/>
      <c r="D16" s="326"/>
      <c r="E16" s="326"/>
      <c r="F16" s="326"/>
      <c r="G16" s="25">
        <v>9</v>
      </c>
      <c r="H16" s="45">
        <v>0</v>
      </c>
      <c r="I16" s="45">
        <v>0</v>
      </c>
    </row>
    <row r="17" spans="1:9">
      <c r="A17" s="326" t="s">
        <v>454</v>
      </c>
      <c r="B17" s="326"/>
      <c r="C17" s="326"/>
      <c r="D17" s="326"/>
      <c r="E17" s="326"/>
      <c r="F17" s="326"/>
      <c r="G17" s="25">
        <v>10</v>
      </c>
      <c r="H17" s="45">
        <v>0</v>
      </c>
      <c r="I17" s="45">
        <v>0</v>
      </c>
    </row>
    <row r="18" spans="1:9" ht="12.75" customHeight="1">
      <c r="A18" s="326" t="s">
        <v>455</v>
      </c>
      <c r="B18" s="326"/>
      <c r="C18" s="326"/>
      <c r="D18" s="326"/>
      <c r="E18" s="326"/>
      <c r="F18" s="326"/>
      <c r="G18" s="25">
        <v>11</v>
      </c>
      <c r="H18" s="45">
        <v>0</v>
      </c>
      <c r="I18" s="45">
        <v>0</v>
      </c>
    </row>
    <row r="19" spans="1:9">
      <c r="A19" s="326" t="s">
        <v>456</v>
      </c>
      <c r="B19" s="326"/>
      <c r="C19" s="326"/>
      <c r="D19" s="326"/>
      <c r="E19" s="326"/>
      <c r="F19" s="326"/>
      <c r="G19" s="25">
        <v>12</v>
      </c>
      <c r="H19" s="45">
        <v>0</v>
      </c>
      <c r="I19" s="45">
        <v>0</v>
      </c>
    </row>
    <row r="20" spans="1:9" ht="12.75" customHeight="1">
      <c r="A20" s="337" t="s">
        <v>457</v>
      </c>
      <c r="B20" s="338"/>
      <c r="C20" s="338"/>
      <c r="D20" s="338"/>
      <c r="E20" s="338"/>
      <c r="F20" s="339"/>
      <c r="G20" s="111">
        <v>13</v>
      </c>
      <c r="H20" s="112">
        <f>SUM(H14:H19)</f>
        <v>0</v>
      </c>
      <c r="I20" s="112">
        <f>SUM(I14:I19)</f>
        <v>0</v>
      </c>
    </row>
    <row r="21" spans="1:9" ht="27.6" customHeight="1">
      <c r="A21" s="330" t="s">
        <v>458</v>
      </c>
      <c r="B21" s="331"/>
      <c r="C21" s="331"/>
      <c r="D21" s="331"/>
      <c r="E21" s="331"/>
      <c r="F21" s="331"/>
      <c r="G21" s="27">
        <v>14</v>
      </c>
      <c r="H21" s="47">
        <f>H13+H20</f>
        <v>0</v>
      </c>
      <c r="I21" s="47">
        <f>I13+I20</f>
        <v>0</v>
      </c>
    </row>
    <row r="22" spans="1:9">
      <c r="A22" s="340" t="s">
        <v>301</v>
      </c>
      <c r="B22" s="341"/>
      <c r="C22" s="341"/>
      <c r="D22" s="341"/>
      <c r="E22" s="341"/>
      <c r="F22" s="341"/>
      <c r="G22" s="341"/>
      <c r="H22" s="341"/>
      <c r="I22" s="342"/>
    </row>
    <row r="23" spans="1:9" ht="26.4" customHeight="1">
      <c r="A23" s="343" t="s">
        <v>302</v>
      </c>
      <c r="B23" s="343"/>
      <c r="C23" s="343"/>
      <c r="D23" s="343"/>
      <c r="E23" s="343"/>
      <c r="F23" s="343"/>
      <c r="G23" s="24">
        <v>15</v>
      </c>
      <c r="H23" s="45">
        <v>0</v>
      </c>
      <c r="I23" s="45">
        <v>0</v>
      </c>
    </row>
    <row r="24" spans="1:9">
      <c r="A24" s="326" t="s">
        <v>303</v>
      </c>
      <c r="B24" s="326"/>
      <c r="C24" s="326"/>
      <c r="D24" s="326"/>
      <c r="E24" s="326"/>
      <c r="F24" s="326"/>
      <c r="G24" s="24">
        <v>16</v>
      </c>
      <c r="H24" s="45">
        <v>0</v>
      </c>
      <c r="I24" s="45">
        <v>0</v>
      </c>
    </row>
    <row r="25" spans="1:9">
      <c r="A25" s="326" t="s">
        <v>304</v>
      </c>
      <c r="B25" s="326"/>
      <c r="C25" s="326"/>
      <c r="D25" s="326"/>
      <c r="E25" s="326"/>
      <c r="F25" s="326"/>
      <c r="G25" s="24">
        <v>17</v>
      </c>
      <c r="H25" s="45">
        <v>0</v>
      </c>
      <c r="I25" s="45">
        <v>0</v>
      </c>
    </row>
    <row r="26" spans="1:9">
      <c r="A26" s="326" t="s">
        <v>305</v>
      </c>
      <c r="B26" s="326"/>
      <c r="C26" s="326"/>
      <c r="D26" s="326"/>
      <c r="E26" s="326"/>
      <c r="F26" s="326"/>
      <c r="G26" s="24">
        <v>18</v>
      </c>
      <c r="H26" s="45">
        <v>0</v>
      </c>
      <c r="I26" s="45">
        <v>0</v>
      </c>
    </row>
    <row r="27" spans="1:9">
      <c r="A27" s="326" t="s">
        <v>306</v>
      </c>
      <c r="B27" s="326"/>
      <c r="C27" s="326"/>
      <c r="D27" s="326"/>
      <c r="E27" s="326"/>
      <c r="F27" s="326"/>
      <c r="G27" s="24">
        <v>19</v>
      </c>
      <c r="H27" s="45">
        <v>0</v>
      </c>
      <c r="I27" s="45">
        <v>0</v>
      </c>
    </row>
    <row r="28" spans="1:9">
      <c r="A28" s="326" t="s">
        <v>307</v>
      </c>
      <c r="B28" s="326"/>
      <c r="C28" s="326"/>
      <c r="D28" s="326"/>
      <c r="E28" s="326"/>
      <c r="F28" s="326"/>
      <c r="G28" s="24">
        <v>20</v>
      </c>
      <c r="H28" s="45">
        <v>0</v>
      </c>
      <c r="I28" s="45">
        <v>0</v>
      </c>
    </row>
    <row r="29" spans="1:9" ht="24" customHeight="1">
      <c r="A29" s="333" t="s">
        <v>460</v>
      </c>
      <c r="B29" s="333"/>
      <c r="C29" s="333"/>
      <c r="D29" s="333"/>
      <c r="E29" s="333"/>
      <c r="F29" s="333"/>
      <c r="G29" s="26">
        <v>21</v>
      </c>
      <c r="H29" s="46">
        <f>SUM(H23:H28)</f>
        <v>0</v>
      </c>
      <c r="I29" s="46">
        <f>SUM(I23:I28)</f>
        <v>0</v>
      </c>
    </row>
    <row r="30" spans="1:9" ht="27" customHeight="1">
      <c r="A30" s="326" t="s">
        <v>308</v>
      </c>
      <c r="B30" s="326"/>
      <c r="C30" s="326"/>
      <c r="D30" s="326"/>
      <c r="E30" s="326"/>
      <c r="F30" s="326"/>
      <c r="G30" s="25">
        <v>22</v>
      </c>
      <c r="H30" s="45">
        <v>0</v>
      </c>
      <c r="I30" s="45">
        <v>0</v>
      </c>
    </row>
    <row r="31" spans="1:9">
      <c r="A31" s="326" t="s">
        <v>309</v>
      </c>
      <c r="B31" s="326"/>
      <c r="C31" s="326"/>
      <c r="D31" s="326"/>
      <c r="E31" s="326"/>
      <c r="F31" s="326"/>
      <c r="G31" s="25">
        <v>23</v>
      </c>
      <c r="H31" s="45">
        <v>0</v>
      </c>
      <c r="I31" s="45">
        <v>0</v>
      </c>
    </row>
    <row r="32" spans="1:9">
      <c r="A32" s="326" t="s">
        <v>310</v>
      </c>
      <c r="B32" s="326"/>
      <c r="C32" s="326"/>
      <c r="D32" s="326"/>
      <c r="E32" s="326"/>
      <c r="F32" s="326"/>
      <c r="G32" s="25">
        <v>24</v>
      </c>
      <c r="H32" s="45">
        <v>0</v>
      </c>
      <c r="I32" s="45">
        <v>0</v>
      </c>
    </row>
    <row r="33" spans="1:9">
      <c r="A33" s="326" t="s">
        <v>311</v>
      </c>
      <c r="B33" s="326"/>
      <c r="C33" s="326"/>
      <c r="D33" s="326"/>
      <c r="E33" s="326"/>
      <c r="F33" s="326"/>
      <c r="G33" s="25">
        <v>25</v>
      </c>
      <c r="H33" s="45">
        <v>0</v>
      </c>
      <c r="I33" s="45">
        <v>0</v>
      </c>
    </row>
    <row r="34" spans="1:9">
      <c r="A34" s="326" t="s">
        <v>312</v>
      </c>
      <c r="B34" s="326"/>
      <c r="C34" s="326"/>
      <c r="D34" s="326"/>
      <c r="E34" s="326"/>
      <c r="F34" s="326"/>
      <c r="G34" s="25">
        <v>26</v>
      </c>
      <c r="H34" s="45">
        <v>0</v>
      </c>
      <c r="I34" s="45">
        <v>0</v>
      </c>
    </row>
    <row r="35" spans="1:9" ht="25.95" customHeight="1">
      <c r="A35" s="333" t="s">
        <v>461</v>
      </c>
      <c r="B35" s="333"/>
      <c r="C35" s="333"/>
      <c r="D35" s="333"/>
      <c r="E35" s="333"/>
      <c r="F35" s="333"/>
      <c r="G35" s="26">
        <v>27</v>
      </c>
      <c r="H35" s="46">
        <f>SUM(H30:H34)</f>
        <v>0</v>
      </c>
      <c r="I35" s="46">
        <f>SUM(I30:I34)</f>
        <v>0</v>
      </c>
    </row>
    <row r="36" spans="1:9" ht="28.2" customHeight="1">
      <c r="A36" s="330" t="s">
        <v>459</v>
      </c>
      <c r="B36" s="331"/>
      <c r="C36" s="331"/>
      <c r="D36" s="331"/>
      <c r="E36" s="331"/>
      <c r="F36" s="331"/>
      <c r="G36" s="27">
        <v>28</v>
      </c>
      <c r="H36" s="47">
        <f>H29+H35</f>
        <v>0</v>
      </c>
      <c r="I36" s="47">
        <f>I29+I35</f>
        <v>0</v>
      </c>
    </row>
    <row r="37" spans="1:9">
      <c r="A37" s="340" t="s">
        <v>313</v>
      </c>
      <c r="B37" s="341"/>
      <c r="C37" s="341"/>
      <c r="D37" s="341"/>
      <c r="E37" s="341"/>
      <c r="F37" s="341"/>
      <c r="G37" s="341">
        <v>0</v>
      </c>
      <c r="H37" s="341"/>
      <c r="I37" s="342"/>
    </row>
    <row r="38" spans="1:9">
      <c r="A38" s="344" t="s">
        <v>314</v>
      </c>
      <c r="B38" s="344"/>
      <c r="C38" s="344"/>
      <c r="D38" s="344"/>
      <c r="E38" s="344"/>
      <c r="F38" s="344"/>
      <c r="G38" s="24">
        <v>29</v>
      </c>
      <c r="H38" s="45">
        <v>0</v>
      </c>
      <c r="I38" s="45">
        <v>0</v>
      </c>
    </row>
    <row r="39" spans="1:9" ht="25.2" customHeight="1">
      <c r="A39" s="332" t="s">
        <v>315</v>
      </c>
      <c r="B39" s="332"/>
      <c r="C39" s="332"/>
      <c r="D39" s="332"/>
      <c r="E39" s="332"/>
      <c r="F39" s="332"/>
      <c r="G39" s="24">
        <v>30</v>
      </c>
      <c r="H39" s="45">
        <v>0</v>
      </c>
      <c r="I39" s="45">
        <v>0</v>
      </c>
    </row>
    <row r="40" spans="1:9">
      <c r="A40" s="332" t="s">
        <v>316</v>
      </c>
      <c r="B40" s="332"/>
      <c r="C40" s="332"/>
      <c r="D40" s="332"/>
      <c r="E40" s="332"/>
      <c r="F40" s="332"/>
      <c r="G40" s="24">
        <v>31</v>
      </c>
      <c r="H40" s="45">
        <v>0</v>
      </c>
      <c r="I40" s="45">
        <v>0</v>
      </c>
    </row>
    <row r="41" spans="1:9">
      <c r="A41" s="332" t="s">
        <v>317</v>
      </c>
      <c r="B41" s="332"/>
      <c r="C41" s="332"/>
      <c r="D41" s="332"/>
      <c r="E41" s="332"/>
      <c r="F41" s="332"/>
      <c r="G41" s="24">
        <v>32</v>
      </c>
      <c r="H41" s="45">
        <v>0</v>
      </c>
      <c r="I41" s="45">
        <v>0</v>
      </c>
    </row>
    <row r="42" spans="1:9" ht="25.95" customHeight="1">
      <c r="A42" s="333" t="s">
        <v>462</v>
      </c>
      <c r="B42" s="333"/>
      <c r="C42" s="333"/>
      <c r="D42" s="333"/>
      <c r="E42" s="333"/>
      <c r="F42" s="333"/>
      <c r="G42" s="26">
        <v>33</v>
      </c>
      <c r="H42" s="46">
        <f>H41+H40+H39+H38</f>
        <v>0</v>
      </c>
      <c r="I42" s="46">
        <f>I41+I40+I39+I38</f>
        <v>0</v>
      </c>
    </row>
    <row r="43" spans="1:9" ht="24.6" customHeight="1">
      <c r="A43" s="332" t="s">
        <v>318</v>
      </c>
      <c r="B43" s="332"/>
      <c r="C43" s="332"/>
      <c r="D43" s="332"/>
      <c r="E43" s="332"/>
      <c r="F43" s="332"/>
      <c r="G43" s="25">
        <v>34</v>
      </c>
      <c r="H43" s="45">
        <v>0</v>
      </c>
      <c r="I43" s="45">
        <v>0</v>
      </c>
    </row>
    <row r="44" spans="1:9">
      <c r="A44" s="332" t="s">
        <v>319</v>
      </c>
      <c r="B44" s="332"/>
      <c r="C44" s="332"/>
      <c r="D44" s="332"/>
      <c r="E44" s="332"/>
      <c r="F44" s="332"/>
      <c r="G44" s="25">
        <v>35</v>
      </c>
      <c r="H44" s="45">
        <v>0</v>
      </c>
      <c r="I44" s="45">
        <v>0</v>
      </c>
    </row>
    <row r="45" spans="1:9">
      <c r="A45" s="332" t="s">
        <v>320</v>
      </c>
      <c r="B45" s="332"/>
      <c r="C45" s="332"/>
      <c r="D45" s="332"/>
      <c r="E45" s="332"/>
      <c r="F45" s="332"/>
      <c r="G45" s="25">
        <v>36</v>
      </c>
      <c r="H45" s="45">
        <v>0</v>
      </c>
      <c r="I45" s="45">
        <v>0</v>
      </c>
    </row>
    <row r="46" spans="1:9" ht="21" customHeight="1">
      <c r="A46" s="332" t="s">
        <v>321</v>
      </c>
      <c r="B46" s="332"/>
      <c r="C46" s="332"/>
      <c r="D46" s="332"/>
      <c r="E46" s="332"/>
      <c r="F46" s="332"/>
      <c r="G46" s="25">
        <v>37</v>
      </c>
      <c r="H46" s="45">
        <v>0</v>
      </c>
      <c r="I46" s="45">
        <v>0</v>
      </c>
    </row>
    <row r="47" spans="1:9">
      <c r="A47" s="332" t="s">
        <v>322</v>
      </c>
      <c r="B47" s="332"/>
      <c r="C47" s="332"/>
      <c r="D47" s="332"/>
      <c r="E47" s="332"/>
      <c r="F47" s="332"/>
      <c r="G47" s="25">
        <v>38</v>
      </c>
      <c r="H47" s="45">
        <v>0</v>
      </c>
      <c r="I47" s="45">
        <v>0</v>
      </c>
    </row>
    <row r="48" spans="1:9" ht="22.95" customHeight="1">
      <c r="A48" s="333" t="s">
        <v>463</v>
      </c>
      <c r="B48" s="333"/>
      <c r="C48" s="333"/>
      <c r="D48" s="333"/>
      <c r="E48" s="333"/>
      <c r="F48" s="333"/>
      <c r="G48" s="26">
        <v>39</v>
      </c>
      <c r="H48" s="46">
        <f>H47+H46+H45+H44+H43</f>
        <v>0</v>
      </c>
      <c r="I48" s="46">
        <f>I47+I46+I45+I44+I43</f>
        <v>0</v>
      </c>
    </row>
    <row r="49" spans="1:9" ht="25.95" customHeight="1">
      <c r="A49" s="334" t="s">
        <v>464</v>
      </c>
      <c r="B49" s="335"/>
      <c r="C49" s="335"/>
      <c r="D49" s="335"/>
      <c r="E49" s="335"/>
      <c r="F49" s="335"/>
      <c r="G49" s="26">
        <v>40</v>
      </c>
      <c r="H49" s="46">
        <f>H48+H42</f>
        <v>0</v>
      </c>
      <c r="I49" s="46">
        <f>I48+I42</f>
        <v>0</v>
      </c>
    </row>
    <row r="50" spans="1:9" ht="22.2" customHeight="1">
      <c r="A50" s="326" t="s">
        <v>323</v>
      </c>
      <c r="B50" s="326"/>
      <c r="C50" s="326"/>
      <c r="D50" s="326"/>
      <c r="E50" s="326"/>
      <c r="F50" s="326"/>
      <c r="G50" s="25">
        <v>41</v>
      </c>
      <c r="H50" s="45">
        <v>0</v>
      </c>
      <c r="I50" s="45">
        <v>0</v>
      </c>
    </row>
    <row r="51" spans="1:9" ht="25.95" customHeight="1">
      <c r="A51" s="334" t="s">
        <v>465</v>
      </c>
      <c r="B51" s="335"/>
      <c r="C51" s="335"/>
      <c r="D51" s="335"/>
      <c r="E51" s="335"/>
      <c r="F51" s="335"/>
      <c r="G51" s="26">
        <v>42</v>
      </c>
      <c r="H51" s="46">
        <f>H21+H36+H49+H50</f>
        <v>0</v>
      </c>
      <c r="I51" s="46">
        <f>I21+I36+I49+I50</f>
        <v>0</v>
      </c>
    </row>
    <row r="52" spans="1:9" ht="25.2" customHeight="1">
      <c r="A52" s="336" t="s">
        <v>324</v>
      </c>
      <c r="B52" s="336"/>
      <c r="C52" s="336"/>
      <c r="D52" s="336"/>
      <c r="E52" s="336"/>
      <c r="F52" s="336"/>
      <c r="G52" s="25">
        <v>43</v>
      </c>
      <c r="H52" s="45">
        <v>0</v>
      </c>
      <c r="I52" s="45">
        <v>0</v>
      </c>
    </row>
    <row r="53" spans="1:9" ht="31.95" customHeight="1">
      <c r="A53" s="330" t="s">
        <v>466</v>
      </c>
      <c r="B53" s="331"/>
      <c r="C53" s="331"/>
      <c r="D53" s="331"/>
      <c r="E53" s="331"/>
      <c r="F53" s="331"/>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3.2"/>
  <cols>
    <col min="1" max="4" width="9.109375" style="1"/>
    <col min="5" max="5" width="10.109375" style="1" bestFit="1" customWidth="1"/>
    <col min="6" max="6" width="9.109375" style="1"/>
    <col min="7" max="7" width="10.109375" style="1" bestFit="1" customWidth="1"/>
    <col min="8" max="25" width="15" style="31"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c r="A1" s="366" t="s">
        <v>325</v>
      </c>
      <c r="B1" s="367"/>
      <c r="C1" s="367"/>
      <c r="D1" s="367"/>
      <c r="E1" s="367"/>
      <c r="F1" s="367"/>
      <c r="G1" s="367"/>
      <c r="H1" s="367"/>
      <c r="I1" s="367"/>
      <c r="J1" s="367"/>
      <c r="K1" s="48"/>
    </row>
    <row r="2" spans="1:25" ht="15.6">
      <c r="A2" s="2"/>
      <c r="B2" s="3"/>
      <c r="C2" s="368" t="s">
        <v>326</v>
      </c>
      <c r="D2" s="368"/>
      <c r="E2" s="119">
        <v>44927</v>
      </c>
      <c r="F2" s="4" t="s">
        <v>327</v>
      </c>
      <c r="G2" s="119">
        <v>45291</v>
      </c>
      <c r="H2" s="49"/>
      <c r="I2" s="49"/>
      <c r="J2" s="49"/>
      <c r="K2" s="48"/>
      <c r="X2" s="50" t="s">
        <v>499</v>
      </c>
    </row>
    <row r="3" spans="1:25" ht="13.5" customHeight="1" thickBot="1">
      <c r="A3" s="369" t="s">
        <v>328</v>
      </c>
      <c r="B3" s="370"/>
      <c r="C3" s="370"/>
      <c r="D3" s="370"/>
      <c r="E3" s="370"/>
      <c r="F3" s="370"/>
      <c r="G3" s="373" t="s">
        <v>329</v>
      </c>
      <c r="H3" s="356" t="s">
        <v>330</v>
      </c>
      <c r="I3" s="356"/>
      <c r="J3" s="356"/>
      <c r="K3" s="356"/>
      <c r="L3" s="356"/>
      <c r="M3" s="356"/>
      <c r="N3" s="356"/>
      <c r="O3" s="356"/>
      <c r="P3" s="356"/>
      <c r="Q3" s="356"/>
      <c r="R3" s="356"/>
      <c r="S3" s="356"/>
      <c r="T3" s="356"/>
      <c r="U3" s="356"/>
      <c r="V3" s="356"/>
      <c r="W3" s="356"/>
      <c r="X3" s="356" t="s">
        <v>331</v>
      </c>
      <c r="Y3" s="358" t="s">
        <v>332</v>
      </c>
    </row>
    <row r="4" spans="1:25" ht="61.8" thickBot="1">
      <c r="A4" s="371"/>
      <c r="B4" s="372"/>
      <c r="C4" s="372"/>
      <c r="D4" s="372"/>
      <c r="E4" s="372"/>
      <c r="F4" s="372"/>
      <c r="G4" s="374"/>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7"/>
      <c r="Y4" s="359"/>
    </row>
    <row r="5" spans="1:25" ht="20.399999999999999">
      <c r="A5" s="360">
        <v>1</v>
      </c>
      <c r="B5" s="361"/>
      <c r="C5" s="361"/>
      <c r="D5" s="361"/>
      <c r="E5" s="361"/>
      <c r="F5" s="361"/>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62" t="s">
        <v>357</v>
      </c>
      <c r="B6" s="362"/>
      <c r="C6" s="362"/>
      <c r="D6" s="362"/>
      <c r="E6" s="362"/>
      <c r="F6" s="362"/>
      <c r="G6" s="362"/>
      <c r="H6" s="362"/>
      <c r="I6" s="362"/>
      <c r="J6" s="362"/>
      <c r="K6" s="362"/>
      <c r="L6" s="362"/>
      <c r="M6" s="362"/>
      <c r="N6" s="363"/>
      <c r="O6" s="363"/>
      <c r="P6" s="363"/>
      <c r="Q6" s="363"/>
      <c r="R6" s="363"/>
      <c r="S6" s="364"/>
      <c r="T6" s="364"/>
      <c r="U6" s="363"/>
      <c r="V6" s="363"/>
      <c r="W6" s="363"/>
      <c r="X6" s="363"/>
      <c r="Y6" s="365"/>
    </row>
    <row r="7" spans="1:25">
      <c r="A7" s="354" t="s">
        <v>358</v>
      </c>
      <c r="B7" s="354"/>
      <c r="C7" s="354"/>
      <c r="D7" s="354"/>
      <c r="E7" s="354"/>
      <c r="F7" s="354"/>
      <c r="G7" s="6">
        <v>1</v>
      </c>
      <c r="H7" s="54">
        <v>17674033</v>
      </c>
      <c r="I7" s="54">
        <v>0</v>
      </c>
      <c r="J7" s="54">
        <v>883702</v>
      </c>
      <c r="K7" s="54">
        <v>4845953</v>
      </c>
      <c r="L7" s="54">
        <v>1648673</v>
      </c>
      <c r="M7" s="54">
        <v>0</v>
      </c>
      <c r="N7" s="54">
        <v>0</v>
      </c>
      <c r="O7" s="54">
        <v>0</v>
      </c>
      <c r="P7" s="54">
        <v>0</v>
      </c>
      <c r="Q7" s="54">
        <v>0</v>
      </c>
      <c r="R7" s="54">
        <v>0</v>
      </c>
      <c r="S7" s="54">
        <v>0</v>
      </c>
      <c r="T7" s="54">
        <v>-52636</v>
      </c>
      <c r="U7" s="54">
        <v>31923221</v>
      </c>
      <c r="V7" s="54">
        <v>0</v>
      </c>
      <c r="W7" s="55">
        <f>H7+I7+J7+K7-L7+M7+N7+O7+P7+Q7+R7+U7+V7+S7+T7</f>
        <v>53625600</v>
      </c>
      <c r="X7" s="54">
        <v>0</v>
      </c>
      <c r="Y7" s="55">
        <f>W7+X7</f>
        <v>53625600</v>
      </c>
    </row>
    <row r="8" spans="1:25">
      <c r="A8" s="349" t="s">
        <v>359</v>
      </c>
      <c r="B8" s="349"/>
      <c r="C8" s="349"/>
      <c r="D8" s="349"/>
      <c r="E8" s="349"/>
      <c r="F8" s="349"/>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49" t="s">
        <v>360</v>
      </c>
      <c r="B9" s="349"/>
      <c r="C9" s="349"/>
      <c r="D9" s="349"/>
      <c r="E9" s="349"/>
      <c r="F9" s="349"/>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5" t="s">
        <v>361</v>
      </c>
      <c r="B10" s="355"/>
      <c r="C10" s="355"/>
      <c r="D10" s="355"/>
      <c r="E10" s="355"/>
      <c r="F10" s="355"/>
      <c r="G10" s="7">
        <v>4</v>
      </c>
      <c r="H10" s="55">
        <f>H7+H8+H9</f>
        <v>17674033</v>
      </c>
      <c r="I10" s="55">
        <f t="shared" ref="I10:Y10" si="2">I7+I8+I9</f>
        <v>0</v>
      </c>
      <c r="J10" s="55">
        <f t="shared" si="2"/>
        <v>883702</v>
      </c>
      <c r="K10" s="55">
        <f t="shared" si="2"/>
        <v>4845953</v>
      </c>
      <c r="L10" s="55">
        <f t="shared" si="2"/>
        <v>1648673</v>
      </c>
      <c r="M10" s="55">
        <f t="shared" si="2"/>
        <v>0</v>
      </c>
      <c r="N10" s="55">
        <f t="shared" si="2"/>
        <v>0</v>
      </c>
      <c r="O10" s="55">
        <f t="shared" si="2"/>
        <v>0</v>
      </c>
      <c r="P10" s="55">
        <f t="shared" si="2"/>
        <v>0</v>
      </c>
      <c r="Q10" s="55">
        <f t="shared" si="2"/>
        <v>0</v>
      </c>
      <c r="R10" s="55">
        <f t="shared" si="2"/>
        <v>0</v>
      </c>
      <c r="S10" s="55">
        <f t="shared" si="2"/>
        <v>0</v>
      </c>
      <c r="T10" s="55">
        <f t="shared" si="2"/>
        <v>-52636</v>
      </c>
      <c r="U10" s="55">
        <f t="shared" si="2"/>
        <v>31923221</v>
      </c>
      <c r="V10" s="55">
        <f t="shared" si="2"/>
        <v>0</v>
      </c>
      <c r="W10" s="55">
        <f t="shared" si="2"/>
        <v>53625600</v>
      </c>
      <c r="X10" s="55">
        <f t="shared" si="2"/>
        <v>0</v>
      </c>
      <c r="Y10" s="55">
        <f t="shared" si="2"/>
        <v>53625600</v>
      </c>
    </row>
    <row r="11" spans="1:25">
      <c r="A11" s="349" t="s">
        <v>362</v>
      </c>
      <c r="B11" s="349"/>
      <c r="C11" s="349"/>
      <c r="D11" s="349"/>
      <c r="E11" s="349"/>
      <c r="F11" s="349"/>
      <c r="G11" s="6">
        <v>5</v>
      </c>
      <c r="H11" s="56">
        <v>0</v>
      </c>
      <c r="I11" s="56">
        <v>0</v>
      </c>
      <c r="J11" s="56">
        <v>0</v>
      </c>
      <c r="K11" s="56">
        <v>0</v>
      </c>
      <c r="L11" s="56">
        <v>0</v>
      </c>
      <c r="M11" s="56">
        <v>0</v>
      </c>
      <c r="N11" s="56">
        <v>0</v>
      </c>
      <c r="O11" s="56">
        <v>0</v>
      </c>
      <c r="P11" s="56">
        <v>0</v>
      </c>
      <c r="Q11" s="56">
        <v>0</v>
      </c>
      <c r="R11" s="56">
        <v>0</v>
      </c>
      <c r="S11" s="54">
        <v>0</v>
      </c>
      <c r="T11" s="54">
        <v>0</v>
      </c>
      <c r="U11" s="56">
        <v>0</v>
      </c>
      <c r="V11" s="54">
        <v>15816523</v>
      </c>
      <c r="W11" s="55">
        <f t="shared" ref="W11:W29" si="3">H11+I11+J11+K11-L11+M11+N11+O11+P11+Q11+R11+U11+V11+S11+T11</f>
        <v>15816523</v>
      </c>
      <c r="X11" s="54">
        <v>0</v>
      </c>
      <c r="Y11" s="55">
        <f t="shared" ref="Y11:Y29" si="4">W11+X11</f>
        <v>15816523</v>
      </c>
    </row>
    <row r="12" spans="1:25">
      <c r="A12" s="349" t="s">
        <v>363</v>
      </c>
      <c r="B12" s="349"/>
      <c r="C12" s="349"/>
      <c r="D12" s="349"/>
      <c r="E12" s="349"/>
      <c r="F12" s="349"/>
      <c r="G12" s="6">
        <v>6</v>
      </c>
      <c r="H12" s="56">
        <v>0</v>
      </c>
      <c r="I12" s="56">
        <v>0</v>
      </c>
      <c r="J12" s="56">
        <v>0</v>
      </c>
      <c r="K12" s="56">
        <v>0</v>
      </c>
      <c r="L12" s="56">
        <v>0</v>
      </c>
      <c r="M12" s="56">
        <v>0</v>
      </c>
      <c r="N12" s="54">
        <v>0</v>
      </c>
      <c r="O12" s="56">
        <v>0</v>
      </c>
      <c r="P12" s="56">
        <v>0</v>
      </c>
      <c r="Q12" s="56">
        <v>0</v>
      </c>
      <c r="R12" s="56">
        <v>0</v>
      </c>
      <c r="S12" s="54">
        <v>0</v>
      </c>
      <c r="T12" s="54">
        <v>49772</v>
      </c>
      <c r="U12" s="56">
        <v>0</v>
      </c>
      <c r="V12" s="56">
        <v>0</v>
      </c>
      <c r="W12" s="55">
        <f t="shared" si="3"/>
        <v>49772</v>
      </c>
      <c r="X12" s="54">
        <v>0</v>
      </c>
      <c r="Y12" s="55">
        <f t="shared" si="4"/>
        <v>49772</v>
      </c>
    </row>
    <row r="13" spans="1:25" ht="26.25" customHeight="1">
      <c r="A13" s="349" t="s">
        <v>364</v>
      </c>
      <c r="B13" s="349"/>
      <c r="C13" s="349"/>
      <c r="D13" s="349"/>
      <c r="E13" s="349"/>
      <c r="F13" s="349"/>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49" t="s">
        <v>476</v>
      </c>
      <c r="B14" s="349"/>
      <c r="C14" s="349"/>
      <c r="D14" s="349"/>
      <c r="E14" s="349"/>
      <c r="F14" s="349"/>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49" t="s">
        <v>365</v>
      </c>
      <c r="B15" s="349"/>
      <c r="C15" s="349"/>
      <c r="D15" s="349"/>
      <c r="E15" s="349"/>
      <c r="F15" s="349"/>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49" t="s">
        <v>366</v>
      </c>
      <c r="B16" s="349"/>
      <c r="C16" s="349"/>
      <c r="D16" s="349"/>
      <c r="E16" s="349"/>
      <c r="F16" s="349"/>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49" t="s">
        <v>367</v>
      </c>
      <c r="B17" s="349"/>
      <c r="C17" s="349"/>
      <c r="D17" s="349"/>
      <c r="E17" s="349"/>
      <c r="F17" s="349"/>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49" t="s">
        <v>368</v>
      </c>
      <c r="B18" s="349"/>
      <c r="C18" s="349"/>
      <c r="D18" s="349"/>
      <c r="E18" s="349"/>
      <c r="F18" s="349"/>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49" t="s">
        <v>369</v>
      </c>
      <c r="B19" s="349"/>
      <c r="C19" s="349"/>
      <c r="D19" s="349"/>
      <c r="E19" s="349"/>
      <c r="F19" s="349"/>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49" t="s">
        <v>370</v>
      </c>
      <c r="B20" s="349"/>
      <c r="C20" s="349"/>
      <c r="D20" s="349"/>
      <c r="E20" s="349"/>
      <c r="F20" s="349"/>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49" t="s">
        <v>477</v>
      </c>
      <c r="B21" s="349"/>
      <c r="C21" s="349"/>
      <c r="D21" s="349"/>
      <c r="E21" s="349"/>
      <c r="F21" s="349"/>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49" t="s">
        <v>478</v>
      </c>
      <c r="B22" s="349"/>
      <c r="C22" s="349"/>
      <c r="D22" s="349"/>
      <c r="E22" s="349"/>
      <c r="F22" s="349"/>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49" t="s">
        <v>479</v>
      </c>
      <c r="B23" s="349"/>
      <c r="C23" s="349"/>
      <c r="D23" s="349"/>
      <c r="E23" s="349"/>
      <c r="F23" s="349"/>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49" t="s">
        <v>371</v>
      </c>
      <c r="B24" s="349"/>
      <c r="C24" s="349"/>
      <c r="D24" s="349"/>
      <c r="E24" s="349"/>
      <c r="F24" s="349"/>
      <c r="G24" s="6">
        <v>18</v>
      </c>
      <c r="H24" s="54">
        <v>0</v>
      </c>
      <c r="I24" s="54">
        <v>0</v>
      </c>
      <c r="J24" s="54">
        <v>0</v>
      </c>
      <c r="K24" s="54">
        <v>1327228</v>
      </c>
      <c r="L24" s="54">
        <v>1439968</v>
      </c>
      <c r="M24" s="54">
        <v>0</v>
      </c>
      <c r="N24" s="54">
        <v>0</v>
      </c>
      <c r="O24" s="54">
        <v>0</v>
      </c>
      <c r="P24" s="54">
        <v>0</v>
      </c>
      <c r="Q24" s="54">
        <v>0</v>
      </c>
      <c r="R24" s="54">
        <v>0</v>
      </c>
      <c r="S24" s="54">
        <v>0</v>
      </c>
      <c r="T24" s="54">
        <v>0</v>
      </c>
      <c r="U24" s="54">
        <v>-1327228</v>
      </c>
      <c r="V24" s="54">
        <v>0</v>
      </c>
      <c r="W24" s="55">
        <f t="shared" si="3"/>
        <v>-1439968</v>
      </c>
      <c r="X24" s="54">
        <v>0</v>
      </c>
      <c r="Y24" s="55">
        <f t="shared" si="4"/>
        <v>-1439968</v>
      </c>
    </row>
    <row r="25" spans="1:25">
      <c r="A25" s="349" t="s">
        <v>480</v>
      </c>
      <c r="B25" s="349"/>
      <c r="C25" s="349"/>
      <c r="D25" s="349"/>
      <c r="E25" s="349"/>
      <c r="F25" s="349"/>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49" t="s">
        <v>481</v>
      </c>
      <c r="B26" s="349"/>
      <c r="C26" s="349"/>
      <c r="D26" s="349"/>
      <c r="E26" s="349"/>
      <c r="F26" s="349"/>
      <c r="G26" s="6">
        <v>20</v>
      </c>
      <c r="H26" s="54">
        <v>0</v>
      </c>
      <c r="I26" s="54">
        <v>0</v>
      </c>
      <c r="J26" s="54">
        <v>0</v>
      </c>
      <c r="K26" s="54">
        <v>0</v>
      </c>
      <c r="L26" s="54">
        <v>0</v>
      </c>
      <c r="M26" s="54">
        <v>0</v>
      </c>
      <c r="N26" s="54">
        <v>0</v>
      </c>
      <c r="O26" s="54">
        <v>0</v>
      </c>
      <c r="P26" s="54">
        <v>0</v>
      </c>
      <c r="Q26" s="54">
        <v>0</v>
      </c>
      <c r="R26" s="54">
        <v>0</v>
      </c>
      <c r="S26" s="54">
        <v>0</v>
      </c>
      <c r="T26" s="54">
        <v>0</v>
      </c>
      <c r="U26" s="54">
        <v>-11234865</v>
      </c>
      <c r="V26" s="54">
        <v>0</v>
      </c>
      <c r="W26" s="55">
        <f t="shared" si="3"/>
        <v>-11234865</v>
      </c>
      <c r="X26" s="54">
        <v>0</v>
      </c>
      <c r="Y26" s="55">
        <f t="shared" si="4"/>
        <v>-11234865</v>
      </c>
    </row>
    <row r="27" spans="1:25">
      <c r="A27" s="349" t="s">
        <v>482</v>
      </c>
      <c r="B27" s="349"/>
      <c r="C27" s="349"/>
      <c r="D27" s="349"/>
      <c r="E27" s="349"/>
      <c r="F27" s="349"/>
      <c r="G27" s="6">
        <v>21</v>
      </c>
      <c r="H27" s="54">
        <v>0</v>
      </c>
      <c r="I27" s="54">
        <v>0</v>
      </c>
      <c r="J27" s="54">
        <v>0</v>
      </c>
      <c r="K27" s="54">
        <v>-820390</v>
      </c>
      <c r="L27" s="54">
        <v>-820390</v>
      </c>
      <c r="M27" s="54">
        <v>0</v>
      </c>
      <c r="N27" s="54">
        <v>0</v>
      </c>
      <c r="O27" s="54">
        <v>0</v>
      </c>
      <c r="P27" s="54">
        <v>0</v>
      </c>
      <c r="Q27" s="54">
        <v>0</v>
      </c>
      <c r="R27" s="54">
        <v>0</v>
      </c>
      <c r="S27" s="54">
        <v>0</v>
      </c>
      <c r="T27" s="54">
        <v>0</v>
      </c>
      <c r="U27" s="54">
        <v>996885</v>
      </c>
      <c r="V27" s="54">
        <v>0</v>
      </c>
      <c r="W27" s="55">
        <f t="shared" si="3"/>
        <v>996885</v>
      </c>
      <c r="X27" s="54">
        <v>0</v>
      </c>
      <c r="Y27" s="55">
        <f t="shared" si="4"/>
        <v>996885</v>
      </c>
    </row>
    <row r="28" spans="1:25">
      <c r="A28" s="349" t="s">
        <v>483</v>
      </c>
      <c r="B28" s="349"/>
      <c r="C28" s="349"/>
      <c r="D28" s="349"/>
      <c r="E28" s="349"/>
      <c r="F28" s="349"/>
      <c r="G28" s="6">
        <v>22</v>
      </c>
      <c r="H28" s="54">
        <v>0</v>
      </c>
      <c r="I28" s="54">
        <v>0</v>
      </c>
      <c r="J28" s="54">
        <v>346740</v>
      </c>
      <c r="K28" s="54">
        <v>0</v>
      </c>
      <c r="L28" s="54">
        <v>0</v>
      </c>
      <c r="M28" s="54">
        <v>0</v>
      </c>
      <c r="N28" s="54">
        <v>0</v>
      </c>
      <c r="O28" s="54">
        <v>0</v>
      </c>
      <c r="P28" s="54">
        <v>0</v>
      </c>
      <c r="Q28" s="54">
        <v>0</v>
      </c>
      <c r="R28" s="54">
        <v>0</v>
      </c>
      <c r="S28" s="54">
        <v>0</v>
      </c>
      <c r="T28" s="54">
        <v>0</v>
      </c>
      <c r="U28" s="54">
        <f>-J28</f>
        <v>-346740</v>
      </c>
      <c r="V28" s="54">
        <v>0</v>
      </c>
      <c r="W28" s="55">
        <f t="shared" si="3"/>
        <v>0</v>
      </c>
      <c r="X28" s="54">
        <v>0</v>
      </c>
      <c r="Y28" s="55">
        <f t="shared" si="4"/>
        <v>0</v>
      </c>
    </row>
    <row r="29" spans="1:25">
      <c r="A29" s="349" t="s">
        <v>484</v>
      </c>
      <c r="B29" s="349"/>
      <c r="C29" s="349"/>
      <c r="D29" s="349"/>
      <c r="E29" s="349"/>
      <c r="F29" s="349"/>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0" t="s">
        <v>485</v>
      </c>
      <c r="B30" s="350"/>
      <c r="C30" s="350"/>
      <c r="D30" s="350"/>
      <c r="E30" s="350"/>
      <c r="F30" s="350"/>
      <c r="G30" s="8">
        <v>24</v>
      </c>
      <c r="H30" s="57">
        <f>SUM(H10:H29)</f>
        <v>17674033</v>
      </c>
      <c r="I30" s="57">
        <f t="shared" ref="I30:Y30" si="5">SUM(I10:I29)</f>
        <v>0</v>
      </c>
      <c r="J30" s="57">
        <f t="shared" si="5"/>
        <v>1230442</v>
      </c>
      <c r="K30" s="57">
        <f t="shared" si="5"/>
        <v>5352791</v>
      </c>
      <c r="L30" s="57">
        <f t="shared" si="5"/>
        <v>2268251</v>
      </c>
      <c r="M30" s="57">
        <f t="shared" si="5"/>
        <v>0</v>
      </c>
      <c r="N30" s="57">
        <f t="shared" si="5"/>
        <v>0</v>
      </c>
      <c r="O30" s="57">
        <f t="shared" si="5"/>
        <v>0</v>
      </c>
      <c r="P30" s="57">
        <f t="shared" si="5"/>
        <v>0</v>
      </c>
      <c r="Q30" s="57">
        <f t="shared" si="5"/>
        <v>0</v>
      </c>
      <c r="R30" s="57">
        <f t="shared" si="5"/>
        <v>0</v>
      </c>
      <c r="S30" s="57">
        <f t="shared" si="5"/>
        <v>0</v>
      </c>
      <c r="T30" s="57">
        <f t="shared" si="5"/>
        <v>-2864</v>
      </c>
      <c r="U30" s="57">
        <f t="shared" si="5"/>
        <v>20011273</v>
      </c>
      <c r="V30" s="57">
        <f t="shared" si="5"/>
        <v>15816523</v>
      </c>
      <c r="W30" s="57">
        <f t="shared" si="5"/>
        <v>57813947</v>
      </c>
      <c r="X30" s="57">
        <f t="shared" si="5"/>
        <v>0</v>
      </c>
      <c r="Y30" s="57">
        <f t="shared" si="5"/>
        <v>57813947</v>
      </c>
    </row>
    <row r="31" spans="1:25">
      <c r="A31" s="351" t="s">
        <v>372</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c r="A32" s="345" t="s">
        <v>373</v>
      </c>
      <c r="B32" s="346"/>
      <c r="C32" s="346"/>
      <c r="D32" s="346"/>
      <c r="E32" s="346"/>
      <c r="F32" s="346"/>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49772</v>
      </c>
      <c r="U32" s="55">
        <f t="shared" si="6"/>
        <v>0</v>
      </c>
      <c r="V32" s="55">
        <f t="shared" si="6"/>
        <v>0</v>
      </c>
      <c r="W32" s="55">
        <f t="shared" si="6"/>
        <v>49772</v>
      </c>
      <c r="X32" s="55">
        <f t="shared" si="6"/>
        <v>0</v>
      </c>
      <c r="Y32" s="55">
        <f t="shared" si="6"/>
        <v>49772</v>
      </c>
    </row>
    <row r="33" spans="1:25" ht="31.5" customHeight="1">
      <c r="A33" s="345" t="s">
        <v>486</v>
      </c>
      <c r="B33" s="346"/>
      <c r="C33" s="346"/>
      <c r="D33" s="346"/>
      <c r="E33" s="346"/>
      <c r="F33" s="346"/>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49772</v>
      </c>
      <c r="U33" s="55">
        <f t="shared" si="7"/>
        <v>0</v>
      </c>
      <c r="V33" s="55">
        <f t="shared" si="7"/>
        <v>15816523</v>
      </c>
      <c r="W33" s="55">
        <f t="shared" si="7"/>
        <v>15866295</v>
      </c>
      <c r="X33" s="55">
        <f t="shared" si="7"/>
        <v>0</v>
      </c>
      <c r="Y33" s="55">
        <f t="shared" si="7"/>
        <v>15866295</v>
      </c>
    </row>
    <row r="34" spans="1:25" ht="30.75" customHeight="1">
      <c r="A34" s="347" t="s">
        <v>487</v>
      </c>
      <c r="B34" s="348"/>
      <c r="C34" s="348"/>
      <c r="D34" s="348"/>
      <c r="E34" s="348"/>
      <c r="F34" s="348"/>
      <c r="G34" s="8">
        <v>27</v>
      </c>
      <c r="H34" s="57">
        <f>SUM(H21:H29)</f>
        <v>0</v>
      </c>
      <c r="I34" s="57">
        <f t="shared" ref="I34:Y34" si="8">SUM(I21:I29)</f>
        <v>0</v>
      </c>
      <c r="J34" s="57">
        <f t="shared" si="8"/>
        <v>346740</v>
      </c>
      <c r="K34" s="57">
        <f t="shared" si="8"/>
        <v>506838</v>
      </c>
      <c r="L34" s="57">
        <f t="shared" si="8"/>
        <v>619578</v>
      </c>
      <c r="M34" s="57">
        <f t="shared" si="8"/>
        <v>0</v>
      </c>
      <c r="N34" s="57">
        <f t="shared" si="8"/>
        <v>0</v>
      </c>
      <c r="O34" s="57">
        <f t="shared" si="8"/>
        <v>0</v>
      </c>
      <c r="P34" s="57">
        <f t="shared" si="8"/>
        <v>0</v>
      </c>
      <c r="Q34" s="57">
        <f t="shared" si="8"/>
        <v>0</v>
      </c>
      <c r="R34" s="57">
        <f t="shared" si="8"/>
        <v>0</v>
      </c>
      <c r="S34" s="57">
        <f t="shared" si="8"/>
        <v>0</v>
      </c>
      <c r="T34" s="57">
        <f t="shared" si="8"/>
        <v>0</v>
      </c>
      <c r="U34" s="57">
        <f t="shared" si="8"/>
        <v>-11911948</v>
      </c>
      <c r="V34" s="57">
        <f t="shared" si="8"/>
        <v>0</v>
      </c>
      <c r="W34" s="57">
        <f t="shared" si="8"/>
        <v>-11677948</v>
      </c>
      <c r="X34" s="57">
        <f t="shared" si="8"/>
        <v>0</v>
      </c>
      <c r="Y34" s="57">
        <f t="shared" si="8"/>
        <v>-11677948</v>
      </c>
    </row>
    <row r="35" spans="1:25">
      <c r="A35" s="351" t="s">
        <v>374</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row>
    <row r="36" spans="1:25">
      <c r="A36" s="354" t="s">
        <v>375</v>
      </c>
      <c r="B36" s="354"/>
      <c r="C36" s="354"/>
      <c r="D36" s="354"/>
      <c r="E36" s="354"/>
      <c r="F36" s="354"/>
      <c r="G36" s="6">
        <v>28</v>
      </c>
      <c r="H36" s="54">
        <v>17674033</v>
      </c>
      <c r="I36" s="54">
        <v>0</v>
      </c>
      <c r="J36" s="54">
        <v>883702</v>
      </c>
      <c r="K36" s="54">
        <v>5352791</v>
      </c>
      <c r="L36" s="54">
        <v>2268251</v>
      </c>
      <c r="M36" s="54">
        <v>0</v>
      </c>
      <c r="N36" s="54">
        <v>0</v>
      </c>
      <c r="O36" s="54">
        <v>0</v>
      </c>
      <c r="P36" s="54">
        <v>0</v>
      </c>
      <c r="Q36" s="54">
        <v>0</v>
      </c>
      <c r="R36" s="54">
        <v>0</v>
      </c>
      <c r="S36" s="54">
        <v>0</v>
      </c>
      <c r="T36" s="54">
        <v>-2864</v>
      </c>
      <c r="U36" s="54">
        <v>36174536</v>
      </c>
      <c r="V36" s="54">
        <v>0</v>
      </c>
      <c r="W36" s="55">
        <f>H36+I36+J36+K36-L36+M36+N36+O36+P36+Q36+R36+U36+V36+S36+T36</f>
        <v>57813947</v>
      </c>
      <c r="X36" s="54">
        <v>0</v>
      </c>
      <c r="Y36" s="55">
        <f t="shared" ref="Y36:Y38" si="9">W36+X36</f>
        <v>57813947</v>
      </c>
    </row>
    <row r="37" spans="1:25">
      <c r="A37" s="349" t="s">
        <v>376</v>
      </c>
      <c r="B37" s="349"/>
      <c r="C37" s="349"/>
      <c r="D37" s="349"/>
      <c r="E37" s="349"/>
      <c r="F37" s="349"/>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49" t="s">
        <v>377</v>
      </c>
      <c r="B38" s="349"/>
      <c r="C38" s="349"/>
      <c r="D38" s="349"/>
      <c r="E38" s="349"/>
      <c r="F38" s="349"/>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5" t="s">
        <v>488</v>
      </c>
      <c r="B39" s="355"/>
      <c r="C39" s="355"/>
      <c r="D39" s="355"/>
      <c r="E39" s="355"/>
      <c r="F39" s="355"/>
      <c r="G39" s="7">
        <v>31</v>
      </c>
      <c r="H39" s="55">
        <f>H36+H37+H38</f>
        <v>17674033</v>
      </c>
      <c r="I39" s="55">
        <f t="shared" ref="I39:Y39" si="11">I36+I37+I38</f>
        <v>0</v>
      </c>
      <c r="J39" s="55">
        <f t="shared" si="11"/>
        <v>883702</v>
      </c>
      <c r="K39" s="55">
        <f t="shared" si="11"/>
        <v>5352791</v>
      </c>
      <c r="L39" s="55">
        <f t="shared" si="11"/>
        <v>2268251</v>
      </c>
      <c r="M39" s="55">
        <f t="shared" si="11"/>
        <v>0</v>
      </c>
      <c r="N39" s="55">
        <f t="shared" si="11"/>
        <v>0</v>
      </c>
      <c r="O39" s="55">
        <f t="shared" si="11"/>
        <v>0</v>
      </c>
      <c r="P39" s="55">
        <f t="shared" si="11"/>
        <v>0</v>
      </c>
      <c r="Q39" s="55">
        <f t="shared" si="11"/>
        <v>0</v>
      </c>
      <c r="R39" s="55">
        <f t="shared" si="11"/>
        <v>0</v>
      </c>
      <c r="S39" s="55">
        <f t="shared" si="11"/>
        <v>0</v>
      </c>
      <c r="T39" s="55">
        <f t="shared" si="11"/>
        <v>-2864</v>
      </c>
      <c r="U39" s="55">
        <f t="shared" si="11"/>
        <v>36174536</v>
      </c>
      <c r="V39" s="55">
        <f t="shared" si="11"/>
        <v>0</v>
      </c>
      <c r="W39" s="55">
        <f t="shared" si="11"/>
        <v>57813947</v>
      </c>
      <c r="X39" s="55">
        <f t="shared" si="11"/>
        <v>0</v>
      </c>
      <c r="Y39" s="55">
        <f t="shared" si="11"/>
        <v>57813947</v>
      </c>
    </row>
    <row r="40" spans="1:25">
      <c r="A40" s="349" t="s">
        <v>378</v>
      </c>
      <c r="B40" s="349"/>
      <c r="C40" s="349"/>
      <c r="D40" s="349"/>
      <c r="E40" s="349"/>
      <c r="F40" s="349"/>
      <c r="G40" s="6">
        <v>32</v>
      </c>
      <c r="H40" s="56">
        <v>0</v>
      </c>
      <c r="I40" s="56">
        <v>0</v>
      </c>
      <c r="J40" s="56">
        <v>0</v>
      </c>
      <c r="K40" s="56">
        <v>0</v>
      </c>
      <c r="L40" s="56">
        <v>0</v>
      </c>
      <c r="M40" s="56">
        <v>0</v>
      </c>
      <c r="N40" s="56">
        <v>0</v>
      </c>
      <c r="O40" s="56">
        <v>0</v>
      </c>
      <c r="P40" s="56">
        <v>0</v>
      </c>
      <c r="Q40" s="56">
        <v>0</v>
      </c>
      <c r="R40" s="56">
        <v>0</v>
      </c>
      <c r="S40" s="54">
        <v>0</v>
      </c>
      <c r="T40" s="54">
        <v>0</v>
      </c>
      <c r="U40" s="56">
        <v>0</v>
      </c>
      <c r="V40" s="54">
        <v>22194311</v>
      </c>
      <c r="W40" s="55">
        <f t="shared" ref="W40:W58" si="12">H40+I40+J40+K40-L40+M40+N40+O40+P40+Q40+R40+U40+V40+S40+T40</f>
        <v>22194311</v>
      </c>
      <c r="X40" s="54">
        <v>0</v>
      </c>
      <c r="Y40" s="55">
        <f t="shared" ref="Y40:Y58" si="13">W40+X40</f>
        <v>22194311</v>
      </c>
    </row>
    <row r="41" spans="1:25">
      <c r="A41" s="349" t="s">
        <v>379</v>
      </c>
      <c r="B41" s="349"/>
      <c r="C41" s="349"/>
      <c r="D41" s="349"/>
      <c r="E41" s="349"/>
      <c r="F41" s="349"/>
      <c r="G41" s="6">
        <v>33</v>
      </c>
      <c r="H41" s="56">
        <v>0</v>
      </c>
      <c r="I41" s="56">
        <v>0</v>
      </c>
      <c r="J41" s="56">
        <v>0</v>
      </c>
      <c r="K41" s="56">
        <v>0</v>
      </c>
      <c r="L41" s="56">
        <v>0</v>
      </c>
      <c r="M41" s="56">
        <v>0</v>
      </c>
      <c r="N41" s="54">
        <v>0</v>
      </c>
      <c r="O41" s="56">
        <v>0</v>
      </c>
      <c r="P41" s="56">
        <v>0</v>
      </c>
      <c r="Q41" s="56">
        <v>0</v>
      </c>
      <c r="R41" s="56">
        <v>0</v>
      </c>
      <c r="S41" s="54">
        <v>0</v>
      </c>
      <c r="T41" s="54">
        <v>2864</v>
      </c>
      <c r="U41" s="56">
        <v>0</v>
      </c>
      <c r="V41" s="56">
        <v>0</v>
      </c>
      <c r="W41" s="55">
        <f t="shared" si="12"/>
        <v>2864</v>
      </c>
      <c r="X41" s="54">
        <v>0</v>
      </c>
      <c r="Y41" s="55">
        <f t="shared" si="13"/>
        <v>2864</v>
      </c>
    </row>
    <row r="42" spans="1:25" ht="27" customHeight="1">
      <c r="A42" s="349" t="s">
        <v>380</v>
      </c>
      <c r="B42" s="349"/>
      <c r="C42" s="349"/>
      <c r="D42" s="349"/>
      <c r="E42" s="349"/>
      <c r="F42" s="349"/>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49" t="s">
        <v>476</v>
      </c>
      <c r="B43" s="349"/>
      <c r="C43" s="349"/>
      <c r="D43" s="349"/>
      <c r="E43" s="349"/>
      <c r="F43" s="349"/>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49" t="s">
        <v>489</v>
      </c>
      <c r="B44" s="349"/>
      <c r="C44" s="349"/>
      <c r="D44" s="349"/>
      <c r="E44" s="349"/>
      <c r="F44" s="349"/>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49" t="s">
        <v>381</v>
      </c>
      <c r="B45" s="349"/>
      <c r="C45" s="349"/>
      <c r="D45" s="349"/>
      <c r="E45" s="349"/>
      <c r="F45" s="349"/>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49" t="s">
        <v>382</v>
      </c>
      <c r="B46" s="349"/>
      <c r="C46" s="349"/>
      <c r="D46" s="349"/>
      <c r="E46" s="349"/>
      <c r="F46" s="349"/>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49" t="s">
        <v>383</v>
      </c>
      <c r="B47" s="349"/>
      <c r="C47" s="349"/>
      <c r="D47" s="349"/>
      <c r="E47" s="349"/>
      <c r="F47" s="349"/>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49" t="s">
        <v>384</v>
      </c>
      <c r="B48" s="349"/>
      <c r="C48" s="349"/>
      <c r="D48" s="349"/>
      <c r="E48" s="349"/>
      <c r="F48" s="349"/>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49" t="s">
        <v>385</v>
      </c>
      <c r="B49" s="349"/>
      <c r="C49" s="349"/>
      <c r="D49" s="349"/>
      <c r="E49" s="349"/>
      <c r="F49" s="349"/>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49" t="s">
        <v>477</v>
      </c>
      <c r="B50" s="349"/>
      <c r="C50" s="349"/>
      <c r="D50" s="349"/>
      <c r="E50" s="349"/>
      <c r="F50" s="349"/>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49" t="s">
        <v>478</v>
      </c>
      <c r="B51" s="349"/>
      <c r="C51" s="349"/>
      <c r="D51" s="349"/>
      <c r="E51" s="349"/>
      <c r="F51" s="349"/>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49" t="s">
        <v>479</v>
      </c>
      <c r="B52" s="349"/>
      <c r="C52" s="349"/>
      <c r="D52" s="349"/>
      <c r="E52" s="349"/>
      <c r="F52" s="349"/>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49" t="s">
        <v>490</v>
      </c>
      <c r="B53" s="349"/>
      <c r="C53" s="349"/>
      <c r="D53" s="349"/>
      <c r="E53" s="349"/>
      <c r="F53" s="349"/>
      <c r="G53" s="6">
        <v>45</v>
      </c>
      <c r="H53" s="54">
        <v>0</v>
      </c>
      <c r="I53" s="54">
        <v>0</v>
      </c>
      <c r="J53" s="54">
        <v>0</v>
      </c>
      <c r="K53" s="54">
        <v>0</v>
      </c>
      <c r="L53" s="54">
        <v>183760</v>
      </c>
      <c r="M53" s="54">
        <v>0</v>
      </c>
      <c r="N53" s="54">
        <v>0</v>
      </c>
      <c r="O53" s="54">
        <v>0</v>
      </c>
      <c r="P53" s="54">
        <v>0</v>
      </c>
      <c r="Q53" s="54">
        <v>0</v>
      </c>
      <c r="R53" s="54">
        <v>0</v>
      </c>
      <c r="S53" s="54">
        <v>0</v>
      </c>
      <c r="T53" s="54">
        <v>0</v>
      </c>
      <c r="U53" s="54">
        <v>0</v>
      </c>
      <c r="V53" s="54">
        <v>0</v>
      </c>
      <c r="W53" s="55">
        <f t="shared" si="12"/>
        <v>-183760</v>
      </c>
      <c r="X53" s="54">
        <v>0</v>
      </c>
      <c r="Y53" s="55">
        <f t="shared" si="13"/>
        <v>-183760</v>
      </c>
    </row>
    <row r="54" spans="1:25">
      <c r="A54" s="349" t="s">
        <v>480</v>
      </c>
      <c r="B54" s="349"/>
      <c r="C54" s="349"/>
      <c r="D54" s="349"/>
      <c r="E54" s="349"/>
      <c r="F54" s="349"/>
      <c r="G54" s="6">
        <v>46</v>
      </c>
      <c r="H54" s="54">
        <v>0</v>
      </c>
      <c r="I54" s="54">
        <v>0</v>
      </c>
      <c r="J54" s="54">
        <v>0</v>
      </c>
      <c r="K54" s="54">
        <v>0</v>
      </c>
      <c r="L54" s="54">
        <v>0</v>
      </c>
      <c r="M54" s="54">
        <v>0</v>
      </c>
      <c r="N54" s="54">
        <v>0</v>
      </c>
      <c r="O54" s="54">
        <v>0</v>
      </c>
      <c r="P54" s="54">
        <v>0</v>
      </c>
      <c r="Q54" s="54">
        <v>0</v>
      </c>
      <c r="R54" s="54">
        <v>0</v>
      </c>
      <c r="S54" s="54">
        <v>0</v>
      </c>
      <c r="T54" s="54">
        <v>0</v>
      </c>
      <c r="U54" s="54"/>
      <c r="V54" s="54">
        <v>0</v>
      </c>
      <c r="W54" s="55">
        <f t="shared" si="12"/>
        <v>0</v>
      </c>
      <c r="X54" s="54">
        <v>0</v>
      </c>
      <c r="Y54" s="55">
        <f t="shared" si="13"/>
        <v>0</v>
      </c>
    </row>
    <row r="55" spans="1:25">
      <c r="A55" s="349" t="s">
        <v>481</v>
      </c>
      <c r="B55" s="349"/>
      <c r="C55" s="349"/>
      <c r="D55" s="349"/>
      <c r="E55" s="349"/>
      <c r="F55" s="349"/>
      <c r="G55" s="6">
        <v>47</v>
      </c>
      <c r="H55" s="54">
        <v>0</v>
      </c>
      <c r="I55" s="54">
        <v>0</v>
      </c>
      <c r="J55" s="54">
        <v>0</v>
      </c>
      <c r="K55" s="54">
        <v>0</v>
      </c>
      <c r="L55" s="54">
        <v>0</v>
      </c>
      <c r="M55" s="54">
        <v>0</v>
      </c>
      <c r="N55" s="54">
        <v>0</v>
      </c>
      <c r="O55" s="54">
        <v>0</v>
      </c>
      <c r="P55" s="54">
        <v>0</v>
      </c>
      <c r="Q55" s="54">
        <v>0</v>
      </c>
      <c r="R55" s="54">
        <v>0</v>
      </c>
      <c r="S55" s="54">
        <v>0</v>
      </c>
      <c r="T55" s="54">
        <v>0</v>
      </c>
      <c r="U55" s="54">
        <v>-7927194</v>
      </c>
      <c r="V55" s="54">
        <v>0</v>
      </c>
      <c r="W55" s="55">
        <f t="shared" si="12"/>
        <v>-7927194</v>
      </c>
      <c r="X55" s="54">
        <v>0</v>
      </c>
      <c r="Y55" s="55">
        <f t="shared" si="13"/>
        <v>-7927194</v>
      </c>
    </row>
    <row r="56" spans="1:25">
      <c r="A56" s="349" t="s">
        <v>482</v>
      </c>
      <c r="B56" s="349"/>
      <c r="C56" s="349"/>
      <c r="D56" s="349"/>
      <c r="E56" s="349"/>
      <c r="F56" s="349"/>
      <c r="G56" s="6">
        <v>48</v>
      </c>
      <c r="H56" s="54">
        <v>-3</v>
      </c>
      <c r="I56" s="54">
        <v>0</v>
      </c>
      <c r="J56" s="54">
        <v>3</v>
      </c>
      <c r="K56" s="54">
        <v>-1196128</v>
      </c>
      <c r="L56" s="54">
        <v>-1196128</v>
      </c>
      <c r="M56" s="54">
        <v>0</v>
      </c>
      <c r="N56" s="54">
        <v>0</v>
      </c>
      <c r="O56" s="54">
        <v>0</v>
      </c>
      <c r="P56" s="54">
        <v>0</v>
      </c>
      <c r="Q56" s="54">
        <v>0</v>
      </c>
      <c r="R56" s="54">
        <v>0</v>
      </c>
      <c r="S56" s="54">
        <v>0</v>
      </c>
      <c r="T56" s="54">
        <v>0</v>
      </c>
      <c r="U56" s="54">
        <v>564649</v>
      </c>
      <c r="V56" s="54">
        <v>0</v>
      </c>
      <c r="W56" s="55">
        <f t="shared" si="12"/>
        <v>564649</v>
      </c>
      <c r="X56" s="54">
        <v>0</v>
      </c>
      <c r="Y56" s="55">
        <f t="shared" si="13"/>
        <v>564649</v>
      </c>
    </row>
    <row r="57" spans="1:25">
      <c r="A57" s="349" t="s">
        <v>491</v>
      </c>
      <c r="B57" s="349"/>
      <c r="C57" s="349"/>
      <c r="D57" s="349"/>
      <c r="E57" s="349"/>
      <c r="F57" s="349"/>
      <c r="G57" s="6">
        <v>49</v>
      </c>
      <c r="H57" s="54">
        <v>0</v>
      </c>
      <c r="I57" s="54">
        <v>0</v>
      </c>
      <c r="J57" s="54">
        <v>346740</v>
      </c>
      <c r="K57" s="54">
        <v>0</v>
      </c>
      <c r="L57" s="54">
        <v>0</v>
      </c>
      <c r="M57" s="54">
        <v>0</v>
      </c>
      <c r="N57" s="54">
        <v>0</v>
      </c>
      <c r="O57" s="54">
        <v>0</v>
      </c>
      <c r="P57" s="54">
        <v>0</v>
      </c>
      <c r="Q57" s="54">
        <v>0</v>
      </c>
      <c r="R57" s="54">
        <v>0</v>
      </c>
      <c r="S57" s="54">
        <v>0</v>
      </c>
      <c r="T57" s="54">
        <v>0</v>
      </c>
      <c r="U57" s="54">
        <v>-346740</v>
      </c>
      <c r="V57" s="54">
        <v>0</v>
      </c>
      <c r="W57" s="55">
        <f t="shared" si="12"/>
        <v>0</v>
      </c>
      <c r="X57" s="54">
        <v>0</v>
      </c>
      <c r="Y57" s="55">
        <f t="shared" si="13"/>
        <v>0</v>
      </c>
    </row>
    <row r="58" spans="1:25">
      <c r="A58" s="349" t="s">
        <v>484</v>
      </c>
      <c r="B58" s="349"/>
      <c r="C58" s="349"/>
      <c r="D58" s="349"/>
      <c r="E58" s="349"/>
      <c r="F58" s="349"/>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50" t="s">
        <v>492</v>
      </c>
      <c r="B59" s="350"/>
      <c r="C59" s="350"/>
      <c r="D59" s="350"/>
      <c r="E59" s="350"/>
      <c r="F59" s="350"/>
      <c r="G59" s="8">
        <v>51</v>
      </c>
      <c r="H59" s="57">
        <f t="shared" ref="H59:T59" si="14">SUM(H39:H58)</f>
        <v>17674030</v>
      </c>
      <c r="I59" s="57">
        <f t="shared" si="14"/>
        <v>0</v>
      </c>
      <c r="J59" s="57">
        <f t="shared" si="14"/>
        <v>1230445</v>
      </c>
      <c r="K59" s="57">
        <f t="shared" si="14"/>
        <v>4156663</v>
      </c>
      <c r="L59" s="57">
        <f t="shared" si="14"/>
        <v>1255883</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28465251</v>
      </c>
      <c r="V59" s="57">
        <f>SUM(V39:V58)</f>
        <v>22194311</v>
      </c>
      <c r="W59" s="57">
        <f>SUM(W39:W58)</f>
        <v>72464817</v>
      </c>
      <c r="X59" s="57">
        <f>SUM(X39:X58)</f>
        <v>0</v>
      </c>
      <c r="Y59" s="57">
        <f>SUM(Y39:Y58)</f>
        <v>72464817</v>
      </c>
    </row>
    <row r="60" spans="1:25">
      <c r="A60" s="351" t="s">
        <v>386</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c r="A61" s="345" t="s">
        <v>494</v>
      </c>
      <c r="B61" s="346"/>
      <c r="C61" s="346"/>
      <c r="D61" s="346"/>
      <c r="E61" s="346"/>
      <c r="F61" s="346"/>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2864</v>
      </c>
      <c r="U61" s="55">
        <f>SUM(U41:U49)</f>
        <v>0</v>
      </c>
      <c r="V61" s="55">
        <f>SUM(V41:V49)</f>
        <v>0</v>
      </c>
      <c r="W61" s="55">
        <f>SUM(W41:W49)</f>
        <v>2864</v>
      </c>
      <c r="X61" s="55">
        <f>SUM(X41:X49)</f>
        <v>0</v>
      </c>
      <c r="Y61" s="55">
        <f>SUM(Y41:Y49)</f>
        <v>2864</v>
      </c>
    </row>
    <row r="62" spans="1:25" ht="27.75" customHeight="1">
      <c r="A62" s="345" t="s">
        <v>495</v>
      </c>
      <c r="B62" s="346"/>
      <c r="C62" s="346"/>
      <c r="D62" s="346"/>
      <c r="E62" s="346"/>
      <c r="F62" s="346"/>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2864</v>
      </c>
      <c r="U62" s="55">
        <f>U40+U61</f>
        <v>0</v>
      </c>
      <c r="V62" s="55">
        <f>V40+V61</f>
        <v>22194311</v>
      </c>
      <c r="W62" s="55">
        <f>W40+W61</f>
        <v>22197175</v>
      </c>
      <c r="X62" s="55">
        <f>X40+X61</f>
        <v>0</v>
      </c>
      <c r="Y62" s="55">
        <f>Y40+Y61</f>
        <v>22197175</v>
      </c>
    </row>
    <row r="63" spans="1:25" ht="29.25" customHeight="1">
      <c r="A63" s="347" t="s">
        <v>493</v>
      </c>
      <c r="B63" s="348"/>
      <c r="C63" s="348"/>
      <c r="D63" s="348"/>
      <c r="E63" s="348"/>
      <c r="F63" s="348"/>
      <c r="G63" s="8">
        <v>54</v>
      </c>
      <c r="H63" s="57">
        <f t="shared" ref="H63:T63" si="17">SUM(H50:H58)</f>
        <v>-3</v>
      </c>
      <c r="I63" s="57">
        <f t="shared" si="17"/>
        <v>0</v>
      </c>
      <c r="J63" s="57">
        <f t="shared" si="17"/>
        <v>346743</v>
      </c>
      <c r="K63" s="57">
        <f t="shared" si="17"/>
        <v>-1196128</v>
      </c>
      <c r="L63" s="57">
        <f t="shared" si="17"/>
        <v>-1012368</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-7709285</v>
      </c>
      <c r="V63" s="57">
        <f>SUM(V50:V58)</f>
        <v>0</v>
      </c>
      <c r="W63" s="57">
        <f>SUM(W50:W58)</f>
        <v>-7546305</v>
      </c>
      <c r="X63" s="57">
        <f>SUM(X50:X58)</f>
        <v>0</v>
      </c>
      <c r="Y63" s="57">
        <f>SUM(Y50:Y58)</f>
        <v>-7546305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5"/>
  <sheetViews>
    <sheetView showGridLines="0" view="pageBreakPreview" zoomScaleNormal="90" zoomScaleSheetLayoutView="100" workbookViewId="0">
      <selection activeCell="E71" sqref="E71"/>
    </sheetView>
  </sheetViews>
  <sheetFormatPr defaultRowHeight="13.2"/>
  <cols>
    <col min="1" max="1" width="24.109375" customWidth="1"/>
    <col min="2" max="2" width="15.44140625" customWidth="1"/>
    <col min="3" max="8" width="14.109375" customWidth="1"/>
    <col min="9" max="9" width="11.33203125" bestFit="1" customWidth="1"/>
    <col min="10" max="13" width="14.109375" customWidth="1"/>
  </cols>
  <sheetData>
    <row r="1" spans="1:15">
      <c r="A1" s="375" t="s">
        <v>597</v>
      </c>
      <c r="B1" s="376"/>
      <c r="C1" s="376"/>
      <c r="D1" s="376"/>
      <c r="E1" s="376"/>
      <c r="F1" s="376"/>
      <c r="G1" s="376"/>
      <c r="H1" s="376"/>
      <c r="I1" s="376"/>
      <c r="O1" s="165">
        <v>7.5345000000000004</v>
      </c>
    </row>
    <row r="2" spans="1:15">
      <c r="A2" s="376"/>
      <c r="B2" s="376"/>
      <c r="C2" s="376"/>
      <c r="D2" s="376"/>
      <c r="E2" s="376"/>
      <c r="F2" s="376"/>
      <c r="G2" s="376"/>
      <c r="H2" s="376"/>
      <c r="I2" s="376"/>
    </row>
    <row r="3" spans="1:15">
      <c r="A3" s="376"/>
      <c r="B3" s="376"/>
      <c r="C3" s="376"/>
      <c r="D3" s="376"/>
      <c r="E3" s="376"/>
      <c r="F3" s="376"/>
      <c r="G3" s="376"/>
      <c r="H3" s="376"/>
      <c r="I3" s="376"/>
    </row>
    <row r="4" spans="1:15">
      <c r="A4" s="376"/>
      <c r="B4" s="376"/>
      <c r="C4" s="376"/>
      <c r="D4" s="376"/>
      <c r="E4" s="376"/>
      <c r="F4" s="376"/>
      <c r="G4" s="376"/>
      <c r="H4" s="376"/>
      <c r="I4" s="376"/>
    </row>
    <row r="5" spans="1:15">
      <c r="A5" s="376"/>
      <c r="B5" s="376"/>
      <c r="C5" s="376"/>
      <c r="D5" s="376"/>
      <c r="E5" s="376"/>
      <c r="F5" s="376"/>
      <c r="G5" s="376"/>
      <c r="H5" s="376"/>
      <c r="I5" s="376"/>
    </row>
    <row r="6" spans="1:15">
      <c r="A6" s="376"/>
      <c r="B6" s="376"/>
      <c r="C6" s="376"/>
      <c r="D6" s="376"/>
      <c r="E6" s="376"/>
      <c r="F6" s="376"/>
      <c r="G6" s="376"/>
      <c r="H6" s="376"/>
      <c r="I6" s="376"/>
    </row>
    <row r="7" spans="1:15">
      <c r="A7" s="376"/>
      <c r="B7" s="376"/>
      <c r="C7" s="376"/>
      <c r="D7" s="376"/>
      <c r="E7" s="376"/>
      <c r="F7" s="376"/>
      <c r="G7" s="376"/>
      <c r="H7" s="376"/>
      <c r="I7" s="376"/>
    </row>
    <row r="8" spans="1:15">
      <c r="A8" s="376"/>
      <c r="B8" s="376"/>
      <c r="C8" s="376"/>
      <c r="D8" s="376"/>
      <c r="E8" s="376"/>
      <c r="F8" s="376"/>
      <c r="G8" s="376"/>
      <c r="H8" s="376"/>
      <c r="I8" s="376"/>
    </row>
    <row r="9" spans="1:15">
      <c r="A9" s="376"/>
      <c r="B9" s="376"/>
      <c r="C9" s="376"/>
      <c r="D9" s="376"/>
      <c r="E9" s="376"/>
      <c r="F9" s="376"/>
      <c r="G9" s="376"/>
      <c r="H9" s="376"/>
      <c r="I9" s="376"/>
    </row>
    <row r="10" spans="1:15">
      <c r="A10" s="376"/>
      <c r="B10" s="376"/>
      <c r="C10" s="376"/>
      <c r="D10" s="376"/>
      <c r="E10" s="376"/>
      <c r="F10" s="376"/>
      <c r="G10" s="376"/>
      <c r="H10" s="376"/>
      <c r="I10" s="376"/>
    </row>
    <row r="11" spans="1:15">
      <c r="A11" s="376"/>
      <c r="B11" s="376"/>
      <c r="C11" s="376"/>
      <c r="D11" s="376"/>
      <c r="E11" s="376"/>
      <c r="F11" s="376"/>
      <c r="G11" s="376"/>
      <c r="H11" s="376"/>
      <c r="I11" s="376"/>
    </row>
    <row r="12" spans="1:15">
      <c r="A12" s="376"/>
      <c r="B12" s="376"/>
      <c r="C12" s="376"/>
      <c r="D12" s="376"/>
      <c r="E12" s="376"/>
      <c r="F12" s="376"/>
      <c r="G12" s="376"/>
      <c r="H12" s="376"/>
      <c r="I12" s="376"/>
    </row>
    <row r="13" spans="1:15">
      <c r="A13" s="376"/>
      <c r="B13" s="376"/>
      <c r="C13" s="376"/>
      <c r="D13" s="376"/>
      <c r="E13" s="376"/>
      <c r="F13" s="376"/>
      <c r="G13" s="376"/>
      <c r="H13" s="376"/>
      <c r="I13" s="376"/>
    </row>
    <row r="14" spans="1:15">
      <c r="A14" s="376"/>
      <c r="B14" s="376"/>
      <c r="C14" s="376"/>
      <c r="D14" s="376"/>
      <c r="E14" s="376"/>
      <c r="F14" s="376"/>
      <c r="G14" s="376"/>
      <c r="H14" s="376"/>
      <c r="I14" s="376"/>
    </row>
    <row r="15" spans="1:15">
      <c r="A15" s="376"/>
      <c r="B15" s="376"/>
      <c r="C15" s="376"/>
      <c r="D15" s="376"/>
      <c r="E15" s="376"/>
      <c r="F15" s="376"/>
      <c r="G15" s="376"/>
      <c r="H15" s="376"/>
      <c r="I15" s="376"/>
    </row>
    <row r="16" spans="1:15">
      <c r="A16" s="376"/>
      <c r="B16" s="376"/>
      <c r="C16" s="376"/>
      <c r="D16" s="376"/>
      <c r="E16" s="376"/>
      <c r="F16" s="376"/>
      <c r="G16" s="376"/>
      <c r="H16" s="376"/>
      <c r="I16" s="376"/>
    </row>
    <row r="17" spans="1:9">
      <c r="A17" s="376"/>
      <c r="B17" s="376"/>
      <c r="C17" s="376"/>
      <c r="D17" s="376"/>
      <c r="E17" s="376"/>
      <c r="F17" s="376"/>
      <c r="G17" s="376"/>
      <c r="H17" s="376"/>
      <c r="I17" s="376"/>
    </row>
    <row r="18" spans="1:9">
      <c r="A18" s="376"/>
      <c r="B18" s="376"/>
      <c r="C18" s="376"/>
      <c r="D18" s="376"/>
      <c r="E18" s="376"/>
      <c r="F18" s="376"/>
      <c r="G18" s="376"/>
      <c r="H18" s="376"/>
      <c r="I18" s="376"/>
    </row>
    <row r="19" spans="1:9">
      <c r="A19" s="376"/>
      <c r="B19" s="376"/>
      <c r="C19" s="376"/>
      <c r="D19" s="376"/>
      <c r="E19" s="376"/>
      <c r="F19" s="376"/>
      <c r="G19" s="376"/>
      <c r="H19" s="376"/>
      <c r="I19" s="376"/>
    </row>
    <row r="20" spans="1:9">
      <c r="A20" s="376"/>
      <c r="B20" s="376"/>
      <c r="C20" s="376"/>
      <c r="D20" s="376"/>
      <c r="E20" s="376"/>
      <c r="F20" s="376"/>
      <c r="G20" s="376"/>
      <c r="H20" s="376"/>
      <c r="I20" s="376"/>
    </row>
    <row r="21" spans="1:9">
      <c r="A21" s="376"/>
      <c r="B21" s="376"/>
      <c r="C21" s="376"/>
      <c r="D21" s="376"/>
      <c r="E21" s="376"/>
      <c r="F21" s="376"/>
      <c r="G21" s="376"/>
      <c r="H21" s="376"/>
      <c r="I21" s="376"/>
    </row>
    <row r="22" spans="1:9">
      <c r="A22" s="376"/>
      <c r="B22" s="376"/>
      <c r="C22" s="376"/>
      <c r="D22" s="376"/>
      <c r="E22" s="376"/>
      <c r="F22" s="376"/>
      <c r="G22" s="376"/>
      <c r="H22" s="376"/>
      <c r="I22" s="376"/>
    </row>
    <row r="23" spans="1:9">
      <c r="A23" s="376"/>
      <c r="B23" s="376"/>
      <c r="C23" s="376"/>
      <c r="D23" s="376"/>
      <c r="E23" s="376"/>
      <c r="F23" s="376"/>
      <c r="G23" s="376"/>
      <c r="H23" s="376"/>
      <c r="I23" s="376"/>
    </row>
    <row r="24" spans="1:9">
      <c r="A24" s="376"/>
      <c r="B24" s="376"/>
      <c r="C24" s="376"/>
      <c r="D24" s="376"/>
      <c r="E24" s="376"/>
      <c r="F24" s="376"/>
      <c r="G24" s="376"/>
      <c r="H24" s="376"/>
      <c r="I24" s="376"/>
    </row>
    <row r="25" spans="1:9">
      <c r="A25" s="376"/>
      <c r="B25" s="376"/>
      <c r="C25" s="376"/>
      <c r="D25" s="376"/>
      <c r="E25" s="376"/>
      <c r="F25" s="376"/>
      <c r="G25" s="376"/>
      <c r="H25" s="376"/>
      <c r="I25" s="376"/>
    </row>
    <row r="26" spans="1:9">
      <c r="A26" s="376"/>
      <c r="B26" s="376"/>
      <c r="C26" s="376"/>
      <c r="D26" s="376"/>
      <c r="E26" s="376"/>
      <c r="F26" s="376"/>
      <c r="G26" s="376"/>
      <c r="H26" s="376"/>
      <c r="I26" s="376"/>
    </row>
    <row r="27" spans="1:9">
      <c r="A27" s="376"/>
      <c r="B27" s="376"/>
      <c r="C27" s="376"/>
      <c r="D27" s="376"/>
      <c r="E27" s="376"/>
      <c r="F27" s="376"/>
      <c r="G27" s="376"/>
      <c r="H27" s="376"/>
      <c r="I27" s="376"/>
    </row>
    <row r="28" spans="1:9">
      <c r="A28" s="376"/>
      <c r="B28" s="376"/>
      <c r="C28" s="376"/>
      <c r="D28" s="376"/>
      <c r="E28" s="376"/>
      <c r="F28" s="376"/>
      <c r="G28" s="376"/>
      <c r="H28" s="376"/>
      <c r="I28" s="376"/>
    </row>
    <row r="29" spans="1:9">
      <c r="A29" s="376"/>
      <c r="B29" s="376"/>
      <c r="C29" s="376"/>
      <c r="D29" s="376"/>
      <c r="E29" s="376"/>
      <c r="F29" s="376"/>
      <c r="G29" s="376"/>
      <c r="H29" s="376"/>
      <c r="I29" s="376"/>
    </row>
    <row r="30" spans="1:9">
      <c r="A30" s="376"/>
      <c r="B30" s="376"/>
      <c r="C30" s="376"/>
      <c r="D30" s="376"/>
      <c r="E30" s="376"/>
      <c r="F30" s="376"/>
      <c r="G30" s="376"/>
      <c r="H30" s="376"/>
      <c r="I30" s="376"/>
    </row>
    <row r="31" spans="1:9">
      <c r="A31" s="376"/>
      <c r="B31" s="376"/>
      <c r="C31" s="376"/>
      <c r="D31" s="376"/>
      <c r="E31" s="376"/>
      <c r="F31" s="376"/>
      <c r="G31" s="376"/>
      <c r="H31" s="376"/>
      <c r="I31" s="376"/>
    </row>
    <row r="32" spans="1:9">
      <c r="A32" s="376"/>
      <c r="B32" s="376"/>
      <c r="C32" s="376"/>
      <c r="D32" s="376"/>
      <c r="E32" s="376"/>
      <c r="F32" s="376"/>
      <c r="G32" s="376"/>
      <c r="H32" s="376"/>
      <c r="I32" s="376"/>
    </row>
    <row r="33" spans="1:14">
      <c r="A33" s="376"/>
      <c r="B33" s="376"/>
      <c r="C33" s="376"/>
      <c r="D33" s="376"/>
      <c r="E33" s="376"/>
      <c r="F33" s="376"/>
      <c r="G33" s="376"/>
      <c r="H33" s="376"/>
      <c r="I33" s="376"/>
    </row>
    <row r="34" spans="1:14">
      <c r="A34" s="376"/>
      <c r="B34" s="376"/>
      <c r="C34" s="376"/>
      <c r="D34" s="376"/>
      <c r="E34" s="376"/>
      <c r="F34" s="376"/>
      <c r="G34" s="376"/>
      <c r="H34" s="376"/>
      <c r="I34" s="376"/>
    </row>
    <row r="35" spans="1:14">
      <c r="A35" s="376"/>
      <c r="B35" s="376"/>
      <c r="C35" s="376"/>
      <c r="D35" s="376"/>
      <c r="E35" s="376"/>
      <c r="F35" s="376"/>
      <c r="G35" s="376"/>
      <c r="H35" s="376"/>
      <c r="I35" s="376"/>
    </row>
    <row r="36" spans="1:14">
      <c r="A36" s="376"/>
      <c r="B36" s="376"/>
      <c r="C36" s="376"/>
      <c r="D36" s="376"/>
      <c r="E36" s="376"/>
      <c r="F36" s="376"/>
      <c r="G36" s="376"/>
      <c r="H36" s="376"/>
      <c r="I36" s="376"/>
    </row>
    <row r="37" spans="1:14">
      <c r="A37" s="376"/>
      <c r="B37" s="376"/>
      <c r="C37" s="376"/>
      <c r="D37" s="376"/>
      <c r="E37" s="376"/>
      <c r="F37" s="376"/>
      <c r="G37" s="376"/>
      <c r="H37" s="376"/>
      <c r="I37" s="376"/>
    </row>
    <row r="38" spans="1:14">
      <c r="A38" s="376"/>
      <c r="B38" s="376"/>
      <c r="C38" s="376"/>
      <c r="D38" s="376"/>
      <c r="E38" s="376"/>
      <c r="F38" s="376"/>
      <c r="G38" s="376"/>
      <c r="H38" s="376"/>
      <c r="I38" s="376"/>
    </row>
    <row r="39" spans="1:14">
      <c r="A39" s="376"/>
      <c r="B39" s="376"/>
      <c r="C39" s="376"/>
      <c r="D39" s="376"/>
      <c r="E39" s="376"/>
      <c r="F39" s="376"/>
      <c r="G39" s="376"/>
      <c r="H39" s="376"/>
      <c r="I39" s="376"/>
    </row>
    <row r="40" spans="1:14" ht="270" customHeight="1">
      <c r="A40" s="376"/>
      <c r="B40" s="376"/>
      <c r="C40" s="376"/>
      <c r="D40" s="376"/>
      <c r="E40" s="376"/>
      <c r="F40" s="376"/>
      <c r="G40" s="376"/>
      <c r="H40" s="376"/>
      <c r="I40" s="376"/>
    </row>
    <row r="42" spans="1:14" ht="13.8">
      <c r="A42" s="124" t="s">
        <v>528</v>
      </c>
      <c r="B42" s="124"/>
      <c r="C42" s="124"/>
      <c r="D42" s="124"/>
      <c r="E42" s="124"/>
      <c r="F42" s="124"/>
      <c r="G42" s="124"/>
      <c r="H42" s="124"/>
      <c r="I42" s="124"/>
      <c r="J42" s="124"/>
      <c r="K42" s="124"/>
      <c r="L42" s="124"/>
      <c r="M42" s="124"/>
      <c r="N42" s="124"/>
    </row>
    <row r="43" spans="1:14" ht="33" customHeight="1">
      <c r="A43" s="377" t="s">
        <v>529</v>
      </c>
      <c r="B43" s="377"/>
      <c r="C43" s="377"/>
      <c r="D43" s="377"/>
      <c r="E43" s="377"/>
      <c r="F43" s="377"/>
      <c r="G43" s="377"/>
      <c r="H43" s="377"/>
      <c r="I43" s="377"/>
      <c r="J43" s="377"/>
      <c r="K43" s="124"/>
      <c r="L43" s="124"/>
      <c r="M43" s="124"/>
      <c r="N43" s="124"/>
    </row>
    <row r="44" spans="1:14" ht="45" customHeight="1">
      <c r="A44" s="378" t="s">
        <v>530</v>
      </c>
      <c r="B44" s="378"/>
      <c r="C44" s="378"/>
      <c r="D44" s="378"/>
      <c r="E44" s="378"/>
      <c r="F44" s="378"/>
      <c r="G44" s="378"/>
      <c r="H44" s="378"/>
      <c r="I44" s="378"/>
      <c r="J44" s="378"/>
      <c r="K44" s="124"/>
      <c r="L44" s="124"/>
      <c r="M44" s="124"/>
      <c r="N44" s="124"/>
    </row>
    <row r="45" spans="1:14" ht="13.8">
      <c r="A45" s="125" t="s">
        <v>531</v>
      </c>
      <c r="B45" s="125"/>
      <c r="C45" s="125"/>
      <c r="D45" s="125"/>
      <c r="E45" s="125"/>
      <c r="F45" s="125"/>
      <c r="G45" s="125"/>
      <c r="H45" s="125"/>
      <c r="I45" s="125"/>
      <c r="J45" s="125"/>
      <c r="K45" s="124"/>
      <c r="L45" s="124"/>
      <c r="M45" s="124"/>
      <c r="N45" s="124"/>
    </row>
    <row r="46" spans="1:14" ht="13.8">
      <c r="A46" s="124" t="s">
        <v>532</v>
      </c>
      <c r="B46" s="124"/>
      <c r="C46" s="124"/>
      <c r="D46" s="124"/>
      <c r="E46" s="124"/>
      <c r="F46" s="124"/>
      <c r="G46" s="124"/>
      <c r="H46" s="124"/>
      <c r="I46" s="124"/>
      <c r="J46" s="124"/>
      <c r="K46" s="124"/>
      <c r="L46" s="124"/>
      <c r="M46" s="124"/>
      <c r="N46" s="124"/>
    </row>
    <row r="47" spans="1:14" ht="13.8">
      <c r="A47" s="126" t="s">
        <v>533</v>
      </c>
      <c r="B47" s="124"/>
      <c r="C47" s="124"/>
      <c r="D47" s="124"/>
      <c r="E47" s="124"/>
      <c r="F47" s="124"/>
      <c r="G47" s="124"/>
      <c r="H47" s="124"/>
      <c r="I47" s="124"/>
      <c r="J47" s="124"/>
      <c r="K47" s="124"/>
      <c r="L47" s="124"/>
      <c r="M47" s="124"/>
      <c r="N47" s="124"/>
    </row>
    <row r="48" spans="1:14" ht="13.8">
      <c r="A48" s="125" t="s">
        <v>534</v>
      </c>
      <c r="B48" s="124"/>
      <c r="C48" s="124"/>
      <c r="D48" s="124"/>
      <c r="E48" s="124"/>
      <c r="F48" s="124"/>
      <c r="G48" s="124"/>
      <c r="H48" s="124"/>
      <c r="I48" s="124"/>
      <c r="J48" s="124"/>
      <c r="K48" s="124"/>
      <c r="L48" s="124"/>
      <c r="M48" s="124"/>
      <c r="N48" s="124"/>
    </row>
    <row r="49" spans="1:16" ht="30.75" customHeight="1">
      <c r="A49" s="378" t="s">
        <v>535</v>
      </c>
      <c r="B49" s="378"/>
      <c r="C49" s="378"/>
      <c r="D49" s="378"/>
      <c r="E49" s="378"/>
      <c r="F49" s="378"/>
      <c r="G49" s="378"/>
      <c r="H49" s="378"/>
      <c r="I49" s="378"/>
      <c r="J49" s="378"/>
      <c r="K49" s="124"/>
      <c r="L49" s="124"/>
      <c r="M49" s="124"/>
      <c r="N49" s="124"/>
    </row>
    <row r="50" spans="1:16" ht="13.8">
      <c r="A50" s="125" t="s">
        <v>536</v>
      </c>
      <c r="B50" s="125"/>
      <c r="C50" s="125"/>
      <c r="D50" s="125"/>
      <c r="E50" s="125"/>
      <c r="F50" s="125"/>
      <c r="G50" s="125"/>
      <c r="H50" s="125"/>
      <c r="I50" s="125"/>
      <c r="J50" s="125"/>
      <c r="K50" s="124"/>
      <c r="L50" s="124"/>
      <c r="M50" s="124"/>
      <c r="N50" s="124"/>
    </row>
    <row r="51" spans="1:16" ht="13.8">
      <c r="A51" s="127" t="s">
        <v>537</v>
      </c>
      <c r="B51" s="125"/>
      <c r="C51" s="125"/>
      <c r="D51" s="125"/>
      <c r="E51" s="125"/>
      <c r="F51" s="125"/>
      <c r="G51" s="125"/>
      <c r="H51" s="125"/>
      <c r="I51" s="125"/>
      <c r="J51" s="125"/>
      <c r="K51" s="124"/>
      <c r="L51" s="124"/>
      <c r="M51" s="124"/>
      <c r="N51" s="124"/>
    </row>
    <row r="52" spans="1:16" ht="13.8">
      <c r="A52" s="128" t="s">
        <v>538</v>
      </c>
      <c r="B52" s="128"/>
      <c r="C52" s="128"/>
      <c r="D52" s="128"/>
      <c r="E52" s="128"/>
      <c r="F52" s="128"/>
      <c r="G52" s="128"/>
      <c r="H52" s="128"/>
      <c r="I52" s="128"/>
      <c r="J52" s="128"/>
      <c r="K52" s="124"/>
      <c r="L52" s="124"/>
      <c r="M52" s="124"/>
      <c r="N52" s="124"/>
    </row>
    <row r="53" spans="1:16" ht="13.8">
      <c r="A53" s="124"/>
      <c r="B53" s="125"/>
      <c r="C53" s="125"/>
      <c r="D53" s="125"/>
      <c r="F53" s="125"/>
      <c r="G53" s="125"/>
      <c r="H53" s="125"/>
      <c r="I53" s="125"/>
      <c r="J53" s="125"/>
      <c r="K53" s="124"/>
      <c r="L53" s="124"/>
      <c r="M53" s="124"/>
      <c r="N53" s="124"/>
    </row>
    <row r="54" spans="1:16" ht="13.8">
      <c r="A54" s="129" t="s">
        <v>539</v>
      </c>
      <c r="B54" s="130"/>
      <c r="C54" s="130"/>
      <c r="D54" s="130"/>
      <c r="E54" s="130"/>
      <c r="F54" s="130"/>
      <c r="G54" s="130"/>
      <c r="H54" s="130"/>
      <c r="I54" s="130"/>
      <c r="J54" s="130"/>
      <c r="K54" s="131"/>
      <c r="L54" s="131"/>
      <c r="M54" s="131"/>
      <c r="N54" s="131"/>
    </row>
    <row r="55" spans="1:16" ht="13.8">
      <c r="A55" s="132"/>
      <c r="B55" s="379" t="s">
        <v>540</v>
      </c>
      <c r="C55" s="380"/>
      <c r="D55" s="379" t="s">
        <v>541</v>
      </c>
      <c r="E55" s="380"/>
      <c r="F55" s="379" t="s">
        <v>542</v>
      </c>
      <c r="G55" s="380"/>
      <c r="H55" s="379" t="s">
        <v>543</v>
      </c>
      <c r="I55" s="380"/>
      <c r="J55" s="379" t="s">
        <v>544</v>
      </c>
      <c r="K55" s="380"/>
      <c r="L55" s="379" t="s">
        <v>545</v>
      </c>
      <c r="M55" s="380"/>
      <c r="N55" s="131"/>
    </row>
    <row r="56" spans="1:16" ht="13.8">
      <c r="A56" s="133"/>
      <c r="B56" s="134" t="s">
        <v>598</v>
      </c>
      <c r="C56" s="134" t="s">
        <v>599</v>
      </c>
      <c r="D56" s="134" t="str">
        <f t="shared" ref="D56:I56" si="0">+B56</f>
        <v>31.12.2023</v>
      </c>
      <c r="E56" s="134" t="str">
        <f t="shared" si="0"/>
        <v>31.12.2022</v>
      </c>
      <c r="F56" s="134" t="str">
        <f t="shared" si="0"/>
        <v>31.12.2023</v>
      </c>
      <c r="G56" s="134" t="str">
        <f t="shared" si="0"/>
        <v>31.12.2022</v>
      </c>
      <c r="H56" s="134" t="str">
        <f t="shared" si="0"/>
        <v>31.12.2023</v>
      </c>
      <c r="I56" s="134" t="str">
        <f t="shared" si="0"/>
        <v>31.12.2022</v>
      </c>
      <c r="J56" s="134" t="str">
        <f>+H56</f>
        <v>31.12.2023</v>
      </c>
      <c r="K56" s="134" t="str">
        <f>+I56</f>
        <v>31.12.2022</v>
      </c>
      <c r="L56" s="134" t="str">
        <f>+H56</f>
        <v>31.12.2023</v>
      </c>
      <c r="M56" s="134" t="str">
        <f>+I56</f>
        <v>31.12.2022</v>
      </c>
      <c r="N56" s="131"/>
    </row>
    <row r="57" spans="1:16" ht="13.8">
      <c r="A57" s="135"/>
      <c r="B57" s="148"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3.8">
      <c r="A58" s="135"/>
      <c r="B58" s="135"/>
      <c r="C58" s="135"/>
      <c r="D58" s="135"/>
      <c r="E58" s="135"/>
      <c r="F58" s="136"/>
      <c r="G58" s="136"/>
      <c r="H58" s="135"/>
      <c r="I58" s="135"/>
      <c r="J58" s="135"/>
      <c r="K58" s="135"/>
      <c r="L58" s="135"/>
      <c r="M58" s="135"/>
      <c r="N58" s="131"/>
    </row>
    <row r="59" spans="1:16" ht="13.8">
      <c r="A59" s="137" t="s">
        <v>546</v>
      </c>
      <c r="B59" s="170">
        <v>145166</v>
      </c>
      <c r="C59" s="170">
        <v>137629</v>
      </c>
      <c r="D59" s="171">
        <v>78482</v>
      </c>
      <c r="E59" s="170">
        <v>85723</v>
      </c>
      <c r="F59" s="171">
        <v>80108</v>
      </c>
      <c r="G59" s="171">
        <v>73786</v>
      </c>
      <c r="H59" s="171">
        <v>475</v>
      </c>
      <c r="I59" s="171">
        <v>438</v>
      </c>
      <c r="J59" s="171">
        <v>0</v>
      </c>
      <c r="K59" s="171">
        <v>0</v>
      </c>
      <c r="L59" s="139">
        <f>+J59+H59+F59+D59+B59</f>
        <v>304231</v>
      </c>
      <c r="M59" s="139">
        <f>+K59+I59+G59+E59+C59</f>
        <v>297576</v>
      </c>
      <c r="N59" s="131"/>
      <c r="P59" s="164"/>
    </row>
    <row r="60" spans="1:16" ht="13.8">
      <c r="A60" s="137" t="s">
        <v>547</v>
      </c>
      <c r="B60" s="138">
        <v>18849</v>
      </c>
      <c r="C60" s="138">
        <v>16311</v>
      </c>
      <c r="D60" s="138">
        <v>8858</v>
      </c>
      <c r="E60" s="138">
        <v>1373</v>
      </c>
      <c r="F60" s="138">
        <v>4206</v>
      </c>
      <c r="G60" s="138">
        <v>6230</v>
      </c>
      <c r="H60" s="138">
        <v>22</v>
      </c>
      <c r="I60" s="138">
        <v>22</v>
      </c>
      <c r="J60" s="138">
        <v>-7178</v>
      </c>
      <c r="K60" s="138">
        <v>-6883</v>
      </c>
      <c r="L60" s="139">
        <f>+J60+H60+F60+D60+B60</f>
        <v>24757</v>
      </c>
      <c r="M60" s="139">
        <f>+K60+I60+G60+E60+C60</f>
        <v>17053</v>
      </c>
      <c r="N60" s="131"/>
    </row>
    <row r="61" spans="1:16" ht="13.8">
      <c r="A61" s="140"/>
      <c r="B61" s="141"/>
      <c r="C61" s="141"/>
      <c r="D61" s="141"/>
      <c r="E61" s="141"/>
      <c r="F61" s="142"/>
      <c r="G61" s="142"/>
      <c r="H61" s="142"/>
      <c r="I61" s="142"/>
      <c r="J61" s="142"/>
      <c r="K61" s="142"/>
      <c r="L61" s="143"/>
      <c r="M61" s="143"/>
      <c r="N61" s="144"/>
    </row>
    <row r="62" spans="1:16" ht="13.8">
      <c r="A62" s="145" t="s">
        <v>548</v>
      </c>
      <c r="B62" s="131"/>
      <c r="C62" s="130"/>
      <c r="D62" s="130"/>
      <c r="E62" s="130"/>
      <c r="F62" s="130"/>
      <c r="G62" s="130"/>
      <c r="H62" s="130"/>
      <c r="I62" s="130"/>
      <c r="J62" s="130"/>
      <c r="K62" s="131"/>
      <c r="L62" s="131"/>
      <c r="M62" s="131"/>
      <c r="N62" s="131"/>
    </row>
    <row r="63" spans="1:16" ht="13.8">
      <c r="A63" s="130"/>
      <c r="B63" s="146"/>
      <c r="C63" s="147" t="str">
        <f>+B56</f>
        <v>31.12.2023</v>
      </c>
      <c r="D63" s="147" t="str">
        <f>+C56</f>
        <v>31.12.2022</v>
      </c>
      <c r="E63" s="130"/>
      <c r="F63" s="130"/>
      <c r="G63" s="130"/>
      <c r="H63" s="130"/>
      <c r="I63" s="130"/>
      <c r="J63" s="130"/>
      <c r="K63" s="131"/>
      <c r="L63" s="131"/>
      <c r="M63" s="131"/>
      <c r="N63" s="131"/>
    </row>
    <row r="64" spans="1:16" ht="13.8">
      <c r="A64" s="130"/>
      <c r="B64" s="146"/>
      <c r="C64" s="148" t="s">
        <v>594</v>
      </c>
      <c r="D64" s="148" t="s">
        <v>594</v>
      </c>
      <c r="E64" s="130"/>
      <c r="F64" s="130"/>
      <c r="G64" s="130"/>
      <c r="H64" s="130"/>
      <c r="I64" s="130"/>
      <c r="J64" s="130"/>
      <c r="K64" s="131"/>
      <c r="L64" s="131"/>
      <c r="M64" s="131"/>
      <c r="N64" s="131"/>
    </row>
    <row r="65" spans="1:14" ht="13.8">
      <c r="A65" s="130"/>
      <c r="B65" s="146"/>
      <c r="C65" s="149"/>
      <c r="D65" s="149"/>
      <c r="E65" s="130"/>
      <c r="F65" s="130"/>
      <c r="G65" s="130"/>
      <c r="H65" s="130"/>
      <c r="I65" s="130"/>
      <c r="J65" s="130"/>
      <c r="K65" s="131"/>
      <c r="L65" s="131"/>
      <c r="M65" s="131"/>
      <c r="N65" s="131"/>
    </row>
    <row r="66" spans="1:14" ht="14.4" thickBot="1">
      <c r="A66" s="381" t="s">
        <v>549</v>
      </c>
      <c r="B66" s="381"/>
      <c r="C66" s="157">
        <v>141670</v>
      </c>
      <c r="D66" s="158">
        <v>135930</v>
      </c>
      <c r="E66" s="156"/>
      <c r="F66" s="130"/>
      <c r="G66" s="130"/>
      <c r="H66" s="130"/>
      <c r="I66" s="130"/>
      <c r="J66" s="130"/>
      <c r="K66" s="131"/>
      <c r="L66" s="131"/>
      <c r="M66" s="131"/>
      <c r="N66" s="131"/>
    </row>
    <row r="67" spans="1:14" ht="13.8">
      <c r="A67" s="130"/>
      <c r="B67" s="146"/>
      <c r="C67" s="159"/>
      <c r="D67" s="160"/>
      <c r="E67" s="156"/>
      <c r="F67" s="130"/>
      <c r="G67" s="130"/>
      <c r="H67" s="130"/>
      <c r="I67" s="130"/>
      <c r="J67" s="130"/>
      <c r="K67" s="131"/>
      <c r="L67" s="131"/>
      <c r="M67" s="131"/>
      <c r="N67" s="131"/>
    </row>
    <row r="68" spans="1:14" ht="14.4" thickBot="1">
      <c r="A68" s="381" t="s">
        <v>550</v>
      </c>
      <c r="B68" s="381"/>
      <c r="C68" s="157">
        <v>40243</v>
      </c>
      <c r="D68" s="158">
        <v>36792</v>
      </c>
      <c r="E68" s="156"/>
      <c r="F68" s="130"/>
      <c r="G68" s="130"/>
      <c r="H68" s="130"/>
      <c r="I68" s="130"/>
      <c r="J68" s="130"/>
      <c r="K68" s="131"/>
      <c r="L68" s="131"/>
      <c r="M68" s="131"/>
      <c r="N68" s="131"/>
    </row>
    <row r="69" spans="1:14" ht="13.8">
      <c r="A69" s="130"/>
      <c r="B69" s="130"/>
      <c r="C69" s="130"/>
      <c r="D69" s="130"/>
      <c r="E69" s="130"/>
      <c r="F69" s="130"/>
      <c r="G69" s="130"/>
      <c r="H69" s="130"/>
      <c r="I69" s="130"/>
      <c r="J69" s="130"/>
      <c r="K69" s="131"/>
      <c r="L69" s="131"/>
      <c r="M69" s="131"/>
      <c r="N69" s="131"/>
    </row>
    <row r="70" spans="1:14" ht="13.8">
      <c r="A70" s="130"/>
      <c r="B70" s="130"/>
      <c r="C70" s="130"/>
      <c r="D70" s="130"/>
      <c r="E70" s="130"/>
      <c r="F70" s="130"/>
      <c r="G70" s="130"/>
      <c r="H70" s="130"/>
      <c r="I70" s="130"/>
      <c r="J70" s="130"/>
      <c r="K70" s="131"/>
      <c r="L70" s="131"/>
      <c r="M70" s="131"/>
      <c r="N70" s="131"/>
    </row>
    <row r="71" spans="1:14" ht="13.8">
      <c r="A71" s="129" t="s">
        <v>551</v>
      </c>
      <c r="B71" s="130"/>
      <c r="C71" s="130"/>
      <c r="D71" s="130"/>
      <c r="E71" s="130"/>
      <c r="F71" s="130"/>
      <c r="G71" s="130"/>
      <c r="H71" s="130"/>
      <c r="I71" s="130"/>
      <c r="J71" s="130"/>
      <c r="K71" s="131"/>
      <c r="L71" s="131"/>
      <c r="M71" s="131"/>
      <c r="N71" s="131"/>
    </row>
    <row r="72" spans="1:14" ht="13.8">
      <c r="A72" s="130"/>
      <c r="B72" s="130"/>
      <c r="C72" s="130"/>
      <c r="D72" s="130"/>
      <c r="E72" s="130"/>
      <c r="F72" s="130"/>
      <c r="G72" s="130"/>
      <c r="H72" s="130"/>
      <c r="I72" s="130"/>
      <c r="J72" s="130"/>
      <c r="K72" s="131"/>
      <c r="L72" s="131"/>
      <c r="M72" s="131"/>
      <c r="N72" s="131"/>
    </row>
    <row r="73" spans="1:14" ht="13.8">
      <c r="A73" s="130"/>
      <c r="B73" s="130"/>
      <c r="C73" s="161" t="str">
        <f>+C63</f>
        <v>31.12.2023</v>
      </c>
      <c r="D73" s="161">
        <v>44926</v>
      </c>
      <c r="E73" s="130"/>
      <c r="F73" s="130"/>
      <c r="G73" s="130"/>
      <c r="H73" s="130"/>
      <c r="I73" s="130"/>
      <c r="J73" s="130"/>
      <c r="K73" s="131"/>
      <c r="L73" s="131"/>
      <c r="M73" s="131"/>
      <c r="N73" s="131"/>
    </row>
    <row r="74" spans="1:14" ht="13.8">
      <c r="A74" s="130"/>
      <c r="B74" s="130"/>
      <c r="C74" s="148" t="s">
        <v>594</v>
      </c>
      <c r="D74" s="148" t="s">
        <v>594</v>
      </c>
      <c r="E74" s="130"/>
      <c r="F74" s="130"/>
      <c r="G74" s="130"/>
      <c r="H74" s="130"/>
      <c r="I74" s="130"/>
      <c r="J74" s="130"/>
      <c r="K74" s="131"/>
      <c r="L74" s="131"/>
      <c r="M74" s="131"/>
      <c r="N74" s="131"/>
    </row>
    <row r="75" spans="1:14" ht="13.8">
      <c r="A75" s="130"/>
      <c r="B75" s="130"/>
      <c r="C75" s="162"/>
      <c r="D75" s="162"/>
      <c r="E75" s="130"/>
      <c r="F75" s="130"/>
      <c r="G75" s="130"/>
      <c r="H75" s="130"/>
      <c r="I75" s="130"/>
      <c r="J75" s="130"/>
      <c r="K75" s="131"/>
      <c r="L75" s="131"/>
      <c r="M75" s="131"/>
      <c r="N75" s="131"/>
    </row>
    <row r="76" spans="1:14" ht="14.4" thickBot="1">
      <c r="A76" s="382" t="s">
        <v>552</v>
      </c>
      <c r="B76" s="382"/>
      <c r="C76" s="157">
        <v>37402</v>
      </c>
      <c r="D76" s="157">
        <v>17884</v>
      </c>
      <c r="E76" s="130"/>
      <c r="F76" s="130"/>
      <c r="G76" s="130"/>
      <c r="H76" s="130"/>
      <c r="I76" s="130"/>
      <c r="J76" s="130"/>
      <c r="K76" s="131"/>
      <c r="L76" s="131"/>
      <c r="M76" s="131"/>
      <c r="N76" s="131"/>
    </row>
    <row r="77" spans="1:14" ht="13.8">
      <c r="A77" s="130"/>
      <c r="B77" s="130"/>
      <c r="C77" s="163"/>
      <c r="D77" s="159"/>
      <c r="E77" s="130"/>
      <c r="F77" s="130"/>
      <c r="G77" s="130"/>
      <c r="H77" s="130"/>
      <c r="I77" s="130"/>
      <c r="J77" s="130"/>
      <c r="K77" s="131"/>
      <c r="L77" s="131"/>
      <c r="M77" s="131"/>
      <c r="N77" s="131"/>
    </row>
    <row r="78" spans="1:14" ht="14.4" thickBot="1">
      <c r="A78" s="382" t="s">
        <v>553</v>
      </c>
      <c r="B78" s="382"/>
      <c r="C78" s="157">
        <v>15062</v>
      </c>
      <c r="D78" s="157">
        <v>7000</v>
      </c>
      <c r="E78" s="130"/>
      <c r="F78" s="130"/>
      <c r="G78" s="130"/>
      <c r="H78" s="130"/>
      <c r="I78" s="130"/>
      <c r="J78" s="130"/>
      <c r="K78" s="131"/>
      <c r="L78" s="131"/>
      <c r="M78" s="131"/>
      <c r="N78" s="131"/>
    </row>
    <row r="79" spans="1:14" ht="13.8">
      <c r="A79" s="130"/>
      <c r="B79" s="130"/>
      <c r="C79" s="130"/>
      <c r="D79" s="130"/>
      <c r="E79" s="130"/>
      <c r="F79" s="130"/>
      <c r="G79" s="130"/>
      <c r="H79" s="130"/>
      <c r="I79" s="130"/>
      <c r="J79" s="130"/>
      <c r="K79" s="131"/>
      <c r="L79" s="131"/>
      <c r="M79" s="131"/>
      <c r="N79" s="131"/>
    </row>
    <row r="80" spans="1:14" ht="13.8">
      <c r="A80" s="125" t="s">
        <v>554</v>
      </c>
      <c r="B80" s="125"/>
      <c r="C80" s="125"/>
      <c r="D80" s="125"/>
      <c r="E80" s="125"/>
      <c r="F80" s="125"/>
      <c r="G80" s="125"/>
      <c r="H80" s="125"/>
      <c r="I80" s="125"/>
      <c r="J80" s="125"/>
      <c r="K80" s="124"/>
      <c r="L80" s="124"/>
      <c r="M80" s="124"/>
      <c r="N80" s="124"/>
    </row>
    <row r="81" spans="1:14" ht="13.8">
      <c r="A81" s="125" t="s">
        <v>387</v>
      </c>
      <c r="B81" s="125"/>
      <c r="C81" s="125"/>
      <c r="D81" s="125"/>
      <c r="E81" s="125"/>
      <c r="F81" s="125"/>
      <c r="G81" s="125"/>
      <c r="H81" s="125"/>
      <c r="I81" s="125"/>
      <c r="J81" s="125"/>
      <c r="K81" s="124"/>
      <c r="L81" s="124"/>
      <c r="M81" s="124"/>
      <c r="N81" s="124"/>
    </row>
    <row r="82" spans="1:14" ht="13.8">
      <c r="A82" s="378" t="s">
        <v>555</v>
      </c>
      <c r="B82" s="378"/>
      <c r="C82" s="378"/>
      <c r="D82" s="378"/>
      <c r="E82" s="378"/>
      <c r="F82" s="378"/>
      <c r="G82" s="378"/>
      <c r="H82" s="378"/>
      <c r="I82" s="378"/>
      <c r="J82" s="378"/>
      <c r="K82" s="124"/>
      <c r="L82" s="124"/>
      <c r="M82" s="124"/>
      <c r="N82" s="124"/>
    </row>
    <row r="83" spans="1:14" ht="13.8">
      <c r="A83" s="125" t="s">
        <v>388</v>
      </c>
      <c r="B83" s="125"/>
      <c r="C83" s="125"/>
      <c r="D83" s="125"/>
      <c r="E83" s="125"/>
      <c r="F83" s="125"/>
      <c r="G83" s="125"/>
      <c r="H83" s="125"/>
      <c r="I83" s="125"/>
      <c r="J83" s="125"/>
      <c r="K83" s="124"/>
      <c r="L83" s="124"/>
      <c r="M83" s="124"/>
      <c r="N83" s="124"/>
    </row>
    <row r="84" spans="1:14" ht="13.8">
      <c r="A84" s="127" t="s">
        <v>556</v>
      </c>
      <c r="B84" s="150"/>
      <c r="C84" s="150"/>
      <c r="D84" s="150"/>
      <c r="E84" s="150"/>
      <c r="F84" s="150"/>
      <c r="G84" s="150"/>
      <c r="H84" s="150"/>
      <c r="I84" s="150"/>
      <c r="J84" s="150"/>
      <c r="K84" s="151"/>
      <c r="L84" s="151"/>
      <c r="M84" s="151"/>
      <c r="N84" s="151"/>
    </row>
    <row r="85" spans="1:14" ht="13.8">
      <c r="A85" s="127" t="s">
        <v>389</v>
      </c>
      <c r="B85" s="150"/>
      <c r="C85" s="150"/>
      <c r="D85" s="150"/>
      <c r="E85" s="150"/>
      <c r="F85" s="150"/>
      <c r="G85" s="150"/>
      <c r="H85" s="150"/>
      <c r="I85" s="150"/>
      <c r="J85" s="150"/>
      <c r="K85" s="151"/>
      <c r="L85" s="151"/>
      <c r="M85" s="151"/>
      <c r="N85" s="151"/>
    </row>
    <row r="86" spans="1:14" ht="33" customHeight="1">
      <c r="A86" s="378" t="s">
        <v>557</v>
      </c>
      <c r="B86" s="378"/>
      <c r="C86" s="378"/>
      <c r="D86" s="378"/>
      <c r="E86" s="378"/>
      <c r="F86" s="378"/>
      <c r="G86" s="378"/>
      <c r="H86" s="378"/>
      <c r="I86" s="378"/>
      <c r="J86" s="378"/>
      <c r="K86" s="124"/>
      <c r="L86" s="124"/>
      <c r="M86" s="124"/>
      <c r="N86" s="124"/>
    </row>
    <row r="87" spans="1:14" ht="13.8">
      <c r="A87" s="125" t="s">
        <v>390</v>
      </c>
      <c r="B87" s="125"/>
      <c r="C87" s="125"/>
      <c r="D87" s="125"/>
      <c r="E87" s="125"/>
      <c r="F87" s="125"/>
      <c r="G87" s="125"/>
      <c r="H87" s="125"/>
      <c r="I87" s="125"/>
      <c r="J87" s="125"/>
      <c r="K87" s="124"/>
      <c r="L87" s="124"/>
      <c r="M87" s="124"/>
      <c r="N87" s="124"/>
    </row>
    <row r="88" spans="1:14" ht="13.8">
      <c r="A88" s="127" t="s">
        <v>558</v>
      </c>
      <c r="B88" s="125"/>
      <c r="C88" s="125"/>
      <c r="D88" s="125"/>
      <c r="E88" s="125"/>
      <c r="F88" s="125"/>
      <c r="G88" s="125"/>
      <c r="H88" s="125"/>
      <c r="I88" s="125"/>
      <c r="J88" s="125"/>
      <c r="K88" s="124"/>
      <c r="L88" s="124"/>
      <c r="M88" s="124"/>
      <c r="N88" s="124"/>
    </row>
    <row r="89" spans="1:14" ht="13.8">
      <c r="A89" s="127" t="s">
        <v>559</v>
      </c>
      <c r="B89" s="125"/>
      <c r="C89" s="125"/>
      <c r="D89" s="125"/>
      <c r="E89" s="125"/>
      <c r="F89" s="125"/>
      <c r="G89" s="125"/>
      <c r="H89" s="125"/>
      <c r="I89" s="125"/>
      <c r="J89" s="125"/>
      <c r="K89" s="124"/>
      <c r="L89" s="124"/>
      <c r="M89" s="124"/>
      <c r="N89" s="124"/>
    </row>
    <row r="90" spans="1:14" ht="13.8">
      <c r="A90" s="378" t="s">
        <v>560</v>
      </c>
      <c r="B90" s="378"/>
      <c r="C90" s="378"/>
      <c r="D90" s="378"/>
      <c r="E90" s="378"/>
      <c r="F90" s="378"/>
      <c r="G90" s="378"/>
      <c r="H90" s="378"/>
      <c r="I90" s="378"/>
      <c r="J90" s="378"/>
      <c r="K90" s="124"/>
      <c r="L90" s="124"/>
      <c r="M90" s="124"/>
      <c r="N90" s="124"/>
    </row>
    <row r="91" spans="1:14" ht="13.8">
      <c r="A91" s="378" t="s">
        <v>561</v>
      </c>
      <c r="B91" s="378"/>
      <c r="C91" s="378"/>
      <c r="D91" s="378"/>
      <c r="E91" s="378"/>
      <c r="F91" s="378"/>
      <c r="G91" s="378"/>
      <c r="H91" s="378"/>
      <c r="I91" s="378"/>
      <c r="J91" s="378"/>
      <c r="K91" s="124"/>
      <c r="L91" s="124"/>
      <c r="M91" s="124"/>
      <c r="N91" s="124"/>
    </row>
    <row r="92" spans="1:14" ht="13.8">
      <c r="A92" s="125" t="s">
        <v>562</v>
      </c>
      <c r="B92" s="125"/>
      <c r="C92" s="125"/>
      <c r="D92" s="125"/>
      <c r="E92" s="125"/>
      <c r="F92" s="125"/>
      <c r="G92" s="125"/>
      <c r="H92" s="125"/>
      <c r="I92" s="125"/>
      <c r="J92" s="125"/>
      <c r="K92" s="124"/>
      <c r="L92" s="124"/>
      <c r="M92" s="124"/>
      <c r="N92" s="124"/>
    </row>
    <row r="93" spans="1:14" ht="13.8">
      <c r="A93" s="152" t="s">
        <v>601</v>
      </c>
      <c r="B93" s="152"/>
      <c r="C93" s="152"/>
      <c r="D93" s="152"/>
      <c r="E93" s="152"/>
      <c r="F93" s="152"/>
      <c r="G93" s="152"/>
      <c r="H93" s="152"/>
      <c r="I93" s="152"/>
      <c r="J93" s="152"/>
      <c r="K93" s="152"/>
      <c r="L93" s="124"/>
      <c r="M93" s="124"/>
      <c r="N93" s="124"/>
    </row>
    <row r="94" spans="1:14" ht="13.8">
      <c r="A94" s="152" t="s">
        <v>563</v>
      </c>
      <c r="B94" s="152"/>
      <c r="C94" s="152"/>
      <c r="D94" s="152"/>
      <c r="E94" s="152"/>
      <c r="F94" s="152"/>
      <c r="G94" s="152"/>
      <c r="H94" s="152"/>
      <c r="I94" s="152"/>
      <c r="J94" s="152"/>
      <c r="K94" s="152"/>
      <c r="L94" s="124"/>
      <c r="M94" s="124"/>
      <c r="N94" s="124"/>
    </row>
    <row r="95" spans="1:14" ht="13.8">
      <c r="A95" s="152" t="s">
        <v>564</v>
      </c>
      <c r="B95" s="124"/>
      <c r="C95" s="124"/>
      <c r="D95" s="124"/>
      <c r="E95" s="124"/>
      <c r="F95" s="124"/>
      <c r="G95" s="124"/>
      <c r="H95" s="124"/>
      <c r="I95" s="124"/>
      <c r="J95" s="124"/>
      <c r="K95" s="124"/>
      <c r="L95" s="124"/>
      <c r="M95" s="124"/>
      <c r="N95" s="124"/>
    </row>
    <row r="96" spans="1:14" ht="13.8">
      <c r="A96" s="152" t="s">
        <v>565</v>
      </c>
      <c r="B96" s="124"/>
      <c r="C96" s="124"/>
      <c r="D96" s="124"/>
      <c r="E96" s="124"/>
      <c r="F96" s="124"/>
      <c r="G96" s="124"/>
      <c r="H96" s="124"/>
      <c r="I96" s="124"/>
      <c r="J96" s="124"/>
      <c r="K96" s="124"/>
      <c r="L96" s="124"/>
      <c r="M96" s="124"/>
      <c r="N96" s="124"/>
    </row>
    <row r="97" spans="1:14" ht="13.8">
      <c r="A97" s="378" t="s">
        <v>606</v>
      </c>
      <c r="B97" s="378"/>
      <c r="C97" s="378"/>
      <c r="D97" s="378"/>
      <c r="E97" s="378"/>
      <c r="F97" s="378"/>
      <c r="G97" s="378"/>
      <c r="H97" s="378"/>
      <c r="I97" s="378"/>
      <c r="J97" s="378"/>
      <c r="K97" s="152"/>
      <c r="L97" s="124"/>
      <c r="M97" s="124"/>
      <c r="N97" s="124"/>
    </row>
    <row r="98" spans="1:14" ht="13.8">
      <c r="A98" s="125"/>
      <c r="B98" s="125"/>
      <c r="C98" s="125"/>
      <c r="D98" s="125"/>
      <c r="E98" s="125"/>
      <c r="F98" s="125"/>
      <c r="G98" s="125"/>
      <c r="H98" s="125"/>
      <c r="I98" s="125"/>
      <c r="J98" s="125"/>
      <c r="K98" s="152"/>
      <c r="L98" s="124"/>
      <c r="M98" s="124"/>
      <c r="N98" s="124"/>
    </row>
    <row r="99" spans="1:14" ht="14.4" thickBot="1">
      <c r="A99" s="125"/>
      <c r="B99" s="125"/>
      <c r="C99" s="125"/>
      <c r="D99" s="148" t="s">
        <v>594</v>
      </c>
      <c r="E99" s="125"/>
      <c r="F99" s="125"/>
      <c r="G99" s="125"/>
      <c r="H99" s="125"/>
      <c r="I99" s="125"/>
      <c r="J99" s="125"/>
      <c r="K99" s="152"/>
      <c r="L99" s="124"/>
      <c r="M99" s="124"/>
      <c r="N99" s="124"/>
    </row>
    <row r="100" spans="1:14" ht="13.8">
      <c r="A100" s="125"/>
      <c r="B100" s="383" t="s">
        <v>602</v>
      </c>
      <c r="C100" s="383"/>
      <c r="D100" s="166">
        <v>2071.2721481186541</v>
      </c>
      <c r="E100" s="125"/>
      <c r="F100" s="125"/>
      <c r="G100" s="125"/>
      <c r="H100" s="125"/>
      <c r="I100" s="125"/>
      <c r="J100" s="125"/>
      <c r="K100" s="152"/>
      <c r="L100" s="124"/>
      <c r="M100" s="124"/>
      <c r="N100" s="124"/>
    </row>
    <row r="101" spans="1:14" ht="14.4" thickBot="1">
      <c r="A101" s="125"/>
      <c r="B101" s="383" t="s">
        <v>603</v>
      </c>
      <c r="C101" s="383"/>
      <c r="D101" s="167">
        <v>3187.0727984604155</v>
      </c>
      <c r="E101" s="125"/>
      <c r="F101" s="125"/>
      <c r="G101" s="125"/>
      <c r="H101" s="125"/>
      <c r="I101" s="125"/>
      <c r="J101" s="125"/>
      <c r="K101" s="152"/>
      <c r="L101" s="124"/>
      <c r="M101" s="124"/>
      <c r="N101" s="124"/>
    </row>
    <row r="102" spans="1:14" ht="13.8">
      <c r="A102" s="125"/>
      <c r="B102" s="383" t="s">
        <v>604</v>
      </c>
      <c r="C102" s="383"/>
      <c r="D102" s="168">
        <v>3187.0727984604155</v>
      </c>
      <c r="E102" s="125"/>
      <c r="F102" s="125"/>
      <c r="G102" s="125"/>
      <c r="H102" s="125"/>
      <c r="I102" s="125"/>
      <c r="J102" s="125"/>
      <c r="K102" s="152"/>
      <c r="L102" s="124"/>
      <c r="M102" s="124"/>
      <c r="N102" s="124"/>
    </row>
    <row r="103" spans="1:14" ht="14.4" thickBot="1">
      <c r="A103" s="125"/>
      <c r="B103" s="383" t="s">
        <v>605</v>
      </c>
      <c r="C103" s="383"/>
      <c r="D103" s="169">
        <v>2506</v>
      </c>
      <c r="E103" s="125"/>
      <c r="F103" s="125"/>
      <c r="G103" s="125"/>
      <c r="H103" s="125"/>
      <c r="I103" s="125"/>
      <c r="J103" s="125"/>
      <c r="K103" s="152"/>
      <c r="L103" s="124"/>
      <c r="M103" s="124"/>
      <c r="N103" s="124"/>
    </row>
    <row r="104" spans="1:14" ht="13.8">
      <c r="A104" s="125"/>
      <c r="B104" s="125"/>
      <c r="C104" s="125"/>
      <c r="D104" s="125"/>
      <c r="E104" s="125"/>
      <c r="F104" s="125"/>
      <c r="G104" s="125"/>
      <c r="H104" s="125"/>
      <c r="I104" s="125"/>
      <c r="J104" s="125"/>
      <c r="K104" s="152"/>
      <c r="L104" s="124"/>
      <c r="M104" s="124"/>
      <c r="N104" s="124"/>
    </row>
    <row r="105" spans="1:14" ht="13.8">
      <c r="A105" s="125" t="s">
        <v>566</v>
      </c>
      <c r="B105" s="125"/>
      <c r="C105" s="125"/>
      <c r="D105" s="125"/>
      <c r="E105" s="125"/>
      <c r="F105" s="125"/>
      <c r="G105" s="125"/>
      <c r="H105" s="125"/>
      <c r="I105" s="125"/>
      <c r="J105" s="125"/>
      <c r="K105" s="152"/>
      <c r="L105" s="124"/>
      <c r="M105" s="124"/>
      <c r="N105" s="124"/>
    </row>
    <row r="106" spans="1:14" ht="13.8">
      <c r="A106" s="378" t="s">
        <v>567</v>
      </c>
      <c r="B106" s="378"/>
      <c r="C106" s="378"/>
      <c r="D106" s="378"/>
      <c r="E106" s="378"/>
      <c r="F106" s="378"/>
      <c r="G106" s="378"/>
      <c r="H106" s="378"/>
      <c r="I106" s="378"/>
      <c r="J106" s="378"/>
      <c r="K106" s="152"/>
      <c r="L106" s="124"/>
      <c r="M106" s="124"/>
      <c r="N106" s="124"/>
    </row>
    <row r="107" spans="1:14" ht="13.8">
      <c r="A107" s="125" t="s">
        <v>568</v>
      </c>
      <c r="B107" s="125"/>
      <c r="C107" s="125"/>
      <c r="D107" s="125"/>
      <c r="E107" s="125"/>
      <c r="F107" s="125"/>
      <c r="G107" s="125"/>
      <c r="H107" s="125"/>
      <c r="I107" s="125"/>
      <c r="J107" s="125"/>
      <c r="K107" s="152"/>
      <c r="L107" s="124"/>
      <c r="M107" s="124"/>
      <c r="N107" s="124"/>
    </row>
    <row r="108" spans="1:14" ht="13.8">
      <c r="A108" s="378" t="s">
        <v>569</v>
      </c>
      <c r="B108" s="378"/>
      <c r="C108" s="378"/>
      <c r="D108" s="378"/>
      <c r="E108" s="378"/>
      <c r="F108" s="378"/>
      <c r="G108" s="378"/>
      <c r="H108" s="378"/>
      <c r="I108" s="378"/>
      <c r="J108" s="378"/>
      <c r="K108" s="152"/>
      <c r="L108" s="124"/>
      <c r="M108" s="124"/>
      <c r="N108" s="124"/>
    </row>
    <row r="109" spans="1:14" ht="13.8">
      <c r="A109" s="128" t="s">
        <v>570</v>
      </c>
      <c r="B109" s="128"/>
      <c r="C109" s="128"/>
      <c r="D109" s="128"/>
      <c r="E109" s="128"/>
      <c r="F109" s="128"/>
      <c r="G109" s="128"/>
      <c r="H109" s="128"/>
      <c r="I109" s="128"/>
      <c r="J109" s="128"/>
      <c r="K109" s="152"/>
      <c r="L109" s="124"/>
      <c r="M109" s="124"/>
      <c r="N109" s="124"/>
    </row>
    <row r="110" spans="1:14" ht="13.8">
      <c r="A110" s="378" t="s">
        <v>571</v>
      </c>
      <c r="B110" s="378"/>
      <c r="C110" s="378"/>
      <c r="D110" s="378"/>
      <c r="E110" s="378"/>
      <c r="F110" s="378"/>
      <c r="G110" s="378"/>
      <c r="H110" s="378"/>
      <c r="I110" s="378"/>
      <c r="J110" s="378"/>
      <c r="K110" s="152"/>
      <c r="L110" s="124"/>
      <c r="M110" s="124"/>
      <c r="N110" s="124"/>
    </row>
    <row r="111" spans="1:14" ht="13.8">
      <c r="A111" s="125" t="s">
        <v>572</v>
      </c>
      <c r="B111" s="125"/>
      <c r="C111" s="125"/>
      <c r="D111" s="125"/>
      <c r="E111" s="125"/>
      <c r="F111" s="125"/>
      <c r="G111" s="125"/>
      <c r="H111" s="125"/>
      <c r="I111" s="125"/>
      <c r="J111" s="125"/>
      <c r="K111" s="152"/>
      <c r="L111" s="124"/>
      <c r="M111" s="124"/>
      <c r="N111" s="124"/>
    </row>
    <row r="112" spans="1:14" ht="13.8">
      <c r="A112" s="378" t="s">
        <v>573</v>
      </c>
      <c r="B112" s="378"/>
      <c r="C112" s="378"/>
      <c r="D112" s="378"/>
      <c r="E112" s="378"/>
      <c r="F112" s="378"/>
      <c r="G112" s="378"/>
      <c r="H112" s="378"/>
      <c r="I112" s="378"/>
      <c r="J112" s="378"/>
      <c r="K112" s="152"/>
      <c r="L112" s="124"/>
      <c r="M112" s="124"/>
      <c r="N112" s="124"/>
    </row>
    <row r="113" spans="1:14" ht="13.8">
      <c r="A113" s="125" t="s">
        <v>574</v>
      </c>
      <c r="B113" s="125"/>
      <c r="C113" s="125"/>
      <c r="D113" s="125"/>
      <c r="E113" s="125"/>
      <c r="F113" s="125"/>
      <c r="G113" s="125"/>
      <c r="H113" s="125"/>
      <c r="I113" s="125"/>
      <c r="J113" s="125"/>
      <c r="K113" s="152"/>
      <c r="L113" s="124"/>
      <c r="M113" s="124"/>
      <c r="N113" s="124"/>
    </row>
    <row r="114" spans="1:14" ht="13.8">
      <c r="A114" s="378" t="s">
        <v>575</v>
      </c>
      <c r="B114" s="378"/>
      <c r="C114" s="378"/>
      <c r="D114" s="378"/>
      <c r="E114" s="378"/>
      <c r="F114" s="378"/>
      <c r="G114" s="378"/>
      <c r="H114" s="378"/>
      <c r="I114" s="378"/>
      <c r="J114" s="378"/>
      <c r="K114" s="152"/>
      <c r="L114" s="124"/>
      <c r="M114" s="124"/>
      <c r="N114" s="124"/>
    </row>
    <row r="115" spans="1:14" ht="13.8">
      <c r="A115" s="153" t="s">
        <v>576</v>
      </c>
      <c r="B115" s="153"/>
      <c r="C115" s="153"/>
      <c r="D115" s="153"/>
      <c r="E115" s="153"/>
      <c r="F115" s="153"/>
      <c r="G115" s="153"/>
      <c r="H115" s="153"/>
      <c r="I115" s="153"/>
      <c r="J115" s="153"/>
      <c r="K115" s="152"/>
      <c r="L115" s="124"/>
      <c r="M115" s="124"/>
      <c r="N115" s="124"/>
    </row>
    <row r="116" spans="1:14" ht="13.8">
      <c r="A116" s="154" t="s">
        <v>577</v>
      </c>
      <c r="B116" s="152"/>
      <c r="C116" s="152"/>
      <c r="D116" s="152"/>
      <c r="E116" s="152"/>
      <c r="F116" s="152"/>
      <c r="G116" s="152"/>
      <c r="H116" s="152"/>
      <c r="I116" s="152"/>
      <c r="J116" s="152"/>
      <c r="K116" s="152"/>
      <c r="L116" s="124"/>
      <c r="M116" s="124"/>
      <c r="N116" s="124"/>
    </row>
    <row r="117" spans="1:14" ht="13.8">
      <c r="A117" s="153" t="s">
        <v>578</v>
      </c>
      <c r="B117" s="152"/>
      <c r="C117" s="152"/>
      <c r="D117" s="152"/>
      <c r="E117" s="152"/>
      <c r="F117" s="152"/>
      <c r="G117" s="152"/>
      <c r="H117" s="152"/>
      <c r="I117" s="152"/>
      <c r="J117" s="152"/>
      <c r="K117" s="152"/>
      <c r="L117" s="124"/>
      <c r="M117" s="124"/>
      <c r="N117" s="124"/>
    </row>
    <row r="118" spans="1:14" ht="13.8">
      <c r="A118" s="377" t="s">
        <v>579</v>
      </c>
      <c r="B118" s="377"/>
      <c r="C118" s="377"/>
      <c r="D118" s="377"/>
      <c r="E118" s="377"/>
      <c r="F118" s="377"/>
      <c r="G118" s="377"/>
      <c r="H118" s="377"/>
      <c r="I118" s="377"/>
      <c r="J118" s="377"/>
      <c r="K118" s="152"/>
      <c r="L118" s="124"/>
      <c r="M118" s="124"/>
      <c r="N118" s="124"/>
    </row>
    <row r="119" spans="1:14" ht="13.8">
      <c r="A119" s="153" t="s">
        <v>580</v>
      </c>
      <c r="B119" s="152"/>
      <c r="C119" s="152"/>
      <c r="D119" s="152"/>
      <c r="E119" s="152"/>
      <c r="F119" s="152"/>
      <c r="G119" s="152"/>
      <c r="H119" s="152"/>
      <c r="I119" s="152"/>
      <c r="J119" s="152"/>
      <c r="K119" s="152"/>
      <c r="L119" s="124"/>
      <c r="M119" s="124"/>
      <c r="N119" s="124"/>
    </row>
    <row r="120" spans="1:14" ht="13.8">
      <c r="A120" s="378" t="s">
        <v>581</v>
      </c>
      <c r="B120" s="378"/>
      <c r="C120" s="378"/>
      <c r="D120" s="378"/>
      <c r="E120" s="378"/>
      <c r="F120" s="378"/>
      <c r="G120" s="378"/>
      <c r="H120" s="378"/>
      <c r="I120" s="378"/>
      <c r="J120" s="378"/>
      <c r="K120" s="152"/>
      <c r="L120" s="124"/>
      <c r="M120" s="124"/>
      <c r="N120" s="124"/>
    </row>
    <row r="121" spans="1:14" ht="13.8">
      <c r="A121" s="152"/>
      <c r="B121" s="152"/>
      <c r="C121" s="152"/>
      <c r="D121" s="152"/>
      <c r="E121" s="152"/>
      <c r="F121" s="152"/>
      <c r="G121" s="152"/>
      <c r="H121" s="152"/>
      <c r="I121" s="152"/>
      <c r="J121" s="152"/>
      <c r="K121" s="152"/>
      <c r="L121" s="124"/>
      <c r="M121" s="124"/>
      <c r="N121" s="124"/>
    </row>
    <row r="122" spans="1:14" ht="27.6" customHeight="1">
      <c r="A122" s="378" t="s">
        <v>582</v>
      </c>
      <c r="B122" s="378"/>
      <c r="C122" s="378"/>
      <c r="D122" s="378"/>
      <c r="E122" s="378"/>
      <c r="F122" s="378"/>
      <c r="G122" s="378"/>
      <c r="H122" s="378"/>
      <c r="I122" s="378"/>
      <c r="J122" s="378"/>
      <c r="K122" s="152"/>
      <c r="L122" s="124"/>
      <c r="M122" s="124"/>
      <c r="N122" s="124"/>
    </row>
    <row r="123" spans="1:14" ht="13.8">
      <c r="A123" s="124"/>
      <c r="B123" s="124"/>
      <c r="C123" s="124"/>
      <c r="D123" s="124"/>
      <c r="E123" s="124"/>
      <c r="F123" s="124"/>
      <c r="G123" s="124"/>
      <c r="H123" s="124"/>
      <c r="I123" s="124"/>
      <c r="J123" s="124"/>
      <c r="K123" s="124"/>
      <c r="L123" s="124"/>
      <c r="M123" s="124"/>
      <c r="N123" s="124"/>
    </row>
    <row r="124" spans="1:14" ht="13.8">
      <c r="A124" s="155" t="s">
        <v>583</v>
      </c>
      <c r="B124" s="124"/>
      <c r="C124" s="124"/>
      <c r="D124" s="124"/>
      <c r="E124" s="124"/>
      <c r="F124" s="124"/>
      <c r="G124" s="124"/>
      <c r="H124" s="124"/>
      <c r="I124" s="124"/>
      <c r="J124" s="124"/>
      <c r="K124" s="124"/>
      <c r="L124" s="124"/>
      <c r="M124" s="124"/>
      <c r="N124" s="124"/>
    </row>
    <row r="125" spans="1:14" ht="36" customHeight="1">
      <c r="A125" s="378" t="s">
        <v>584</v>
      </c>
      <c r="B125" s="378"/>
      <c r="C125" s="378"/>
      <c r="D125" s="378"/>
      <c r="E125" s="378"/>
      <c r="F125" s="378"/>
      <c r="G125" s="378"/>
      <c r="H125" s="378"/>
      <c r="I125" s="378"/>
      <c r="J125" s="128"/>
      <c r="K125" s="128"/>
      <c r="L125" s="124"/>
      <c r="M125" s="124"/>
      <c r="N125" s="124"/>
    </row>
    <row r="126" spans="1:14" ht="48" customHeight="1">
      <c r="A126" s="378" t="s">
        <v>585</v>
      </c>
      <c r="B126" s="378"/>
      <c r="C126" s="378"/>
      <c r="D126" s="378"/>
      <c r="E126" s="378"/>
      <c r="F126" s="378"/>
      <c r="G126" s="378"/>
      <c r="H126" s="378"/>
      <c r="I126" s="378"/>
      <c r="J126" s="128"/>
      <c r="K126" s="152"/>
      <c r="L126" s="124"/>
      <c r="M126" s="124"/>
      <c r="N126" s="124"/>
    </row>
    <row r="127" spans="1:14" ht="37.5" customHeight="1">
      <c r="A127" s="378" t="s">
        <v>586</v>
      </c>
      <c r="B127" s="378"/>
      <c r="C127" s="378"/>
      <c r="D127" s="378"/>
      <c r="E127" s="378"/>
      <c r="F127" s="378"/>
      <c r="G127" s="378"/>
      <c r="H127" s="378"/>
      <c r="I127" s="378"/>
      <c r="J127" s="128"/>
      <c r="K127" s="152"/>
      <c r="L127" s="124"/>
      <c r="M127" s="124"/>
      <c r="N127" s="124"/>
    </row>
    <row r="128" spans="1:14" ht="36.75" customHeight="1">
      <c r="A128" s="378" t="s">
        <v>587</v>
      </c>
      <c r="B128" s="378"/>
      <c r="C128" s="378"/>
      <c r="D128" s="378"/>
      <c r="E128" s="378"/>
      <c r="F128" s="378"/>
      <c r="G128" s="378"/>
      <c r="H128" s="378"/>
      <c r="I128" s="378"/>
      <c r="J128" s="378"/>
      <c r="K128" s="152"/>
      <c r="L128" s="124"/>
      <c r="M128" s="124"/>
      <c r="N128" s="124"/>
    </row>
    <row r="129" spans="1:14" ht="33.75" customHeight="1">
      <c r="A129" s="378" t="s">
        <v>588</v>
      </c>
      <c r="B129" s="378"/>
      <c r="C129" s="378"/>
      <c r="D129" s="378"/>
      <c r="E129" s="378"/>
      <c r="F129" s="378"/>
      <c r="G129" s="378"/>
      <c r="H129" s="378"/>
      <c r="I129" s="378"/>
      <c r="J129" s="128"/>
      <c r="K129" s="152"/>
      <c r="L129" s="124"/>
      <c r="M129" s="124"/>
      <c r="N129" s="124"/>
    </row>
    <row r="130" spans="1:14" ht="34.5" customHeight="1">
      <c r="A130" s="378" t="s">
        <v>589</v>
      </c>
      <c r="B130" s="378"/>
      <c r="C130" s="378"/>
      <c r="D130" s="378"/>
      <c r="E130" s="378"/>
      <c r="F130" s="378"/>
      <c r="G130" s="378"/>
      <c r="H130" s="378"/>
      <c r="I130" s="378"/>
      <c r="J130" s="128"/>
      <c r="K130" s="152"/>
      <c r="L130" s="124"/>
      <c r="M130" s="124"/>
      <c r="N130" s="124"/>
    </row>
    <row r="131" spans="1:14" ht="30" customHeight="1">
      <c r="A131" s="378" t="s">
        <v>590</v>
      </c>
      <c r="B131" s="378"/>
      <c r="C131" s="378"/>
      <c r="D131" s="378"/>
      <c r="E131" s="378"/>
      <c r="F131" s="378"/>
      <c r="G131" s="378"/>
      <c r="H131" s="378"/>
      <c r="I131" s="378"/>
      <c r="J131" s="128"/>
      <c r="K131" s="152"/>
      <c r="L131" s="124"/>
      <c r="M131" s="124"/>
      <c r="N131" s="124"/>
    </row>
    <row r="132" spans="1:14" ht="36.75" customHeight="1">
      <c r="A132" s="378" t="s">
        <v>591</v>
      </c>
      <c r="B132" s="378"/>
      <c r="C132" s="378"/>
      <c r="D132" s="378"/>
      <c r="E132" s="378"/>
      <c r="F132" s="378"/>
      <c r="G132" s="378"/>
      <c r="H132" s="378"/>
      <c r="I132" s="378"/>
      <c r="J132" s="378"/>
      <c r="K132" s="152"/>
      <c r="L132" s="124"/>
      <c r="M132" s="124"/>
      <c r="N132" s="124"/>
    </row>
    <row r="133" spans="1:14" ht="13.8">
      <c r="A133" s="124"/>
      <c r="B133" s="124"/>
      <c r="C133" s="124"/>
      <c r="D133" s="124"/>
      <c r="E133" s="124"/>
      <c r="F133" s="124"/>
      <c r="G133" s="124"/>
      <c r="H133" s="124"/>
      <c r="I133" s="124"/>
      <c r="J133" s="124"/>
      <c r="K133" s="124"/>
      <c r="L133" s="124"/>
      <c r="M133" s="124"/>
      <c r="N133" s="124"/>
    </row>
    <row r="134" spans="1:14" ht="13.8">
      <c r="A134" s="155" t="s">
        <v>592</v>
      </c>
      <c r="B134" s="124"/>
      <c r="C134" s="124"/>
      <c r="D134" s="124"/>
      <c r="E134" s="124"/>
      <c r="F134" s="124"/>
      <c r="G134" s="124"/>
      <c r="H134" s="124"/>
      <c r="I134" s="124"/>
      <c r="J134" s="124"/>
      <c r="K134" s="124"/>
      <c r="L134" s="124"/>
      <c r="M134" s="124"/>
      <c r="N134" s="124"/>
    </row>
    <row r="135" spans="1:14" ht="33.75" customHeight="1">
      <c r="A135" s="377" t="s">
        <v>593</v>
      </c>
      <c r="B135" s="377"/>
      <c r="C135" s="377"/>
      <c r="D135" s="377"/>
      <c r="E135" s="377"/>
      <c r="F135" s="377"/>
      <c r="G135" s="377"/>
      <c r="H135" s="377"/>
      <c r="I135" s="377"/>
      <c r="J135" s="377"/>
      <c r="K135" s="377"/>
      <c r="L135" s="124"/>
      <c r="M135" s="124"/>
      <c r="N135" s="124"/>
    </row>
  </sheetData>
  <mergeCells count="40">
    <mergeCell ref="B100:C100"/>
    <mergeCell ref="B101:C101"/>
    <mergeCell ref="B102:C102"/>
    <mergeCell ref="B103:C103"/>
    <mergeCell ref="A132:J132"/>
    <mergeCell ref="A118:J118"/>
    <mergeCell ref="A120:J120"/>
    <mergeCell ref="A122:J122"/>
    <mergeCell ref="A125:I125"/>
    <mergeCell ref="A126:I126"/>
    <mergeCell ref="A106:J106"/>
    <mergeCell ref="A108:J108"/>
    <mergeCell ref="A110:J110"/>
    <mergeCell ref="A112:J112"/>
    <mergeCell ref="A114:J114"/>
    <mergeCell ref="A135:K135"/>
    <mergeCell ref="A127:I127"/>
    <mergeCell ref="A128:J128"/>
    <mergeCell ref="A129:I129"/>
    <mergeCell ref="A130:I130"/>
    <mergeCell ref="A131:I131"/>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16" r:id="rId2" xr:uid="{6E7898A3-6DBC-4F50-A90E-0371EEE1FFDD}"/>
  </hyperlinks>
  <pageMargins left="0.7" right="0.7" top="0.75" bottom="0.75" header="0.3" footer="0.3"/>
  <pageSetup paperSize="9" scale="4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2024-02-21T12:30:17Z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